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72.16.77.10\kozos\2024\KÉPVISELŐ-TESTÜLET 2024\Előterjesztések 2024\április 29\"/>
    </mc:Choice>
  </mc:AlternateContent>
  <bookViews>
    <workbookView xWindow="0" yWindow="0" windowWidth="23040" windowHeight="9384" firstSheet="6" activeTab="6"/>
  </bookViews>
  <sheets>
    <sheet name="Likviditási ütem" sheetId="67" state="hidden" r:id="rId1"/>
    <sheet name="Felhasználási ütem" sheetId="66" state="hidden" r:id="rId2"/>
    <sheet name="1m Összesítő" sheetId="6" r:id="rId3"/>
    <sheet name="részletező tábla eredeti ei Bag" sheetId="1" r:id="rId4"/>
    <sheet name="részletező tábla módosíto ei " sheetId="29" r:id="rId5"/>
    <sheet name="2a cofog szerinti teljesítés" sheetId="31" r:id="rId6"/>
    <sheet name="részletező mei és teljesítés" sheetId="60" r:id="rId7"/>
    <sheet name="összesített részletesrészlet.2b" sheetId="32" r:id="rId8"/>
    <sheet name="2 A" sheetId="61" state="hidden" r:id="rId9"/>
    <sheet name="2 B" sheetId="62" state="hidden" r:id="rId10"/>
    <sheet name="3 sz mérlegszerű összesített" sheetId="13" r:id="rId11"/>
    <sheet name="4 sz mérlegszerű művház" sheetId="14" r:id="rId12"/>
    <sheet name="5 sz mérlegszerű ovi" sheetId="15" r:id="rId13"/>
    <sheet name="6 sz mérlegszerű ph" sheetId="16" r:id="rId14"/>
    <sheet name="7 sz mérlegszerű önkorm" sheetId="17" r:id="rId15"/>
    <sheet name="08 A" sheetId="63" state="hidden" r:id="rId16"/>
    <sheet name="08B" sheetId="64" state="hidden" r:id="rId17"/>
    <sheet name="8C" sheetId="58" state="hidden" r:id="rId18"/>
    <sheet name="9 m maradványkimutatás" sheetId="11" state="hidden" r:id="rId19"/>
    <sheet name="10 m részesedések" sheetId="12" state="hidden" r:id="rId20"/>
    <sheet name="8 sz mérlegszerű bölcsi" sheetId="68" r:id="rId21"/>
    <sheet name="09a" sheetId="79" r:id="rId22"/>
    <sheet name="09b" sheetId="80" r:id="rId23"/>
    <sheet name="10m maradványkimutatás " sheetId="72" r:id="rId24"/>
    <sheet name="11Összesített vagyonmérleg " sheetId="18" r:id="rId25"/>
    <sheet name="11a Művház vagyonmérleg" sheetId="19" r:id="rId26"/>
    <sheet name="11bBölcsi vagyonmérleg" sheetId="69" r:id="rId27"/>
    <sheet name="11c Ovi vagyonmérleg" sheetId="20" r:id="rId28"/>
    <sheet name="11d Hivatal vagyonmérleg" sheetId="21" r:id="rId29"/>
    <sheet name="11e Önkorm vagyonmérleg" sheetId="22" r:id="rId30"/>
    <sheet name="12mEredménykimutatás Össesített" sheetId="41" state="hidden" r:id="rId31"/>
    <sheet name="Eredménykimutatás MH" sheetId="39" state="hidden" r:id="rId32"/>
    <sheet name="Eredménykimutatás Ovi" sheetId="38" state="hidden" r:id="rId33"/>
    <sheet name="Eredménykimutatás PH" sheetId="37" state="hidden" r:id="rId34"/>
    <sheet name="Eredménykimutatás Önk" sheetId="40" state="hidden" r:id="rId35"/>
    <sheet name="13 EU " sheetId="24" state="hidden" r:id="rId36"/>
    <sheet name="Vagyonkimutatas" sheetId="65" state="hidden" r:id="rId37"/>
    <sheet name="A_fuggelek_adohatr." sheetId="55" state="hidden" r:id="rId38"/>
    <sheet name="B függelék központi támogatások" sheetId="26" state="hidden" r:id="rId39"/>
    <sheet name="D_fuggelek_tamogatasok" sheetId="28" state="hidden" r:id="rId40"/>
    <sheet name="12 Összesített eredménykimutat" sheetId="73" r:id="rId41"/>
    <sheet name="Eredménykimutatás MH12a" sheetId="74" r:id="rId42"/>
    <sheet name="Eredménykimutatás Ovi 12b" sheetId="75" r:id="rId43"/>
    <sheet name="Eredménykimutatás PH 12c" sheetId="76" r:id="rId44"/>
    <sheet name="Eredménykimutatás Bölcsi 12d" sheetId="78" r:id="rId45"/>
    <sheet name="Eredménykimutatás Önk 12e" sheetId="77" r:id="rId46"/>
    <sheet name="13 mvagyon2023" sheetId="81" r:id="rId47"/>
    <sheet name=" Felhalmozási kiadások" sheetId="57" r:id="rId48"/>
    <sheet name="Pénzeszközök" sheetId="34" r:id="rId49"/>
    <sheet name="C függelék a szociális tám" sheetId="56" r:id="rId50"/>
  </sheets>
  <externalReferences>
    <externalReference r:id="rId51"/>
  </externalReferences>
  <definedNames>
    <definedName name="adat" localSheetId="17">#REF!</definedName>
    <definedName name="adat" localSheetId="37">#REF!</definedName>
    <definedName name="adat" localSheetId="36">Vagyonkimutatas!$A$9:$AU$120</definedName>
    <definedName name="adat">#REF!</definedName>
    <definedName name="enczi">[1]rszakfössz!$D$123</definedName>
    <definedName name="_xlnm.Print_Titles" localSheetId="36">Vagyonkimutatas!$2:$8</definedName>
    <definedName name="_xlnm.Print_Area" localSheetId="19">'10 m részesedések'!$A$1:$E$7</definedName>
    <definedName name="_xlnm.Print_Area" localSheetId="2">'1m Összesítő'!$A$2:$Z$51</definedName>
    <definedName name="_xlnm.Print_Area" localSheetId="37">A_fuggelek_adohatr.!$A$2:$F$14</definedName>
  </definedNames>
  <calcPr calcId="181029"/>
</workbook>
</file>

<file path=xl/calcChain.xml><?xml version="1.0" encoding="utf-8"?>
<calcChain xmlns="http://schemas.openxmlformats.org/spreadsheetml/2006/main">
  <c r="T111" i="81" l="1"/>
  <c r="V50" i="32"/>
  <c r="V49" i="32"/>
  <c r="V48" i="32"/>
  <c r="AA25" i="32" l="1"/>
  <c r="AZ36" i="29"/>
  <c r="I26" i="6"/>
  <c r="J26" i="6" s="1"/>
  <c r="R36" i="6"/>
  <c r="J24" i="6"/>
  <c r="J8" i="6"/>
  <c r="N8" i="6"/>
  <c r="J13" i="6"/>
  <c r="J43" i="6"/>
  <c r="F43" i="6"/>
  <c r="R32" i="6"/>
  <c r="V9" i="6"/>
  <c r="Z9" i="6"/>
  <c r="V38" i="6"/>
  <c r="D55" i="6"/>
  <c r="I16" i="17" l="1"/>
  <c r="W18" i="6"/>
  <c r="AZ7" i="29"/>
  <c r="D4" i="57"/>
  <c r="R5" i="81"/>
  <c r="N92" i="81"/>
  <c r="H112" i="81"/>
  <c r="Q6" i="81"/>
  <c r="Q7" i="81"/>
  <c r="Q8" i="81"/>
  <c r="Q9" i="81"/>
  <c r="Q10" i="81"/>
  <c r="Q11" i="81"/>
  <c r="Q12" i="81"/>
  <c r="Q13" i="81"/>
  <c r="Q14" i="81"/>
  <c r="Q15" i="81"/>
  <c r="Q16" i="81"/>
  <c r="Q17" i="81"/>
  <c r="Q18" i="81"/>
  <c r="Q19" i="81"/>
  <c r="Q20" i="81"/>
  <c r="Q21" i="81"/>
  <c r="Q22" i="81"/>
  <c r="Q23" i="81"/>
  <c r="Q24" i="81"/>
  <c r="Q25" i="81"/>
  <c r="Q26" i="81"/>
  <c r="Q27" i="81"/>
  <c r="Q28" i="81"/>
  <c r="Q29" i="81"/>
  <c r="Q30" i="81"/>
  <c r="Q31" i="81"/>
  <c r="Q32" i="81"/>
  <c r="Q33" i="81"/>
  <c r="Q34" i="81"/>
  <c r="Q35" i="81"/>
  <c r="Q36" i="81"/>
  <c r="Q37" i="81"/>
  <c r="Q38" i="81"/>
  <c r="Q39" i="81"/>
  <c r="Q40" i="81"/>
  <c r="Q41" i="81"/>
  <c r="Q42" i="81"/>
  <c r="Q43" i="81"/>
  <c r="Q44" i="81"/>
  <c r="Q45" i="81"/>
  <c r="Q46" i="81"/>
  <c r="Q47" i="81"/>
  <c r="Q48" i="81"/>
  <c r="Q49" i="81"/>
  <c r="Q50" i="81"/>
  <c r="Q51" i="81"/>
  <c r="Q52" i="81"/>
  <c r="Q53" i="81"/>
  <c r="Q54" i="81"/>
  <c r="Q55" i="81"/>
  <c r="Q56" i="81"/>
  <c r="Q57" i="81"/>
  <c r="Q58" i="81"/>
  <c r="Q59" i="81"/>
  <c r="Q60" i="81"/>
  <c r="Q61" i="81"/>
  <c r="Q62" i="81"/>
  <c r="Q63" i="81"/>
  <c r="Q64" i="81"/>
  <c r="Q65" i="81"/>
  <c r="Q66" i="81"/>
  <c r="Q67" i="81"/>
  <c r="Q68" i="81"/>
  <c r="Q69" i="81"/>
  <c r="Q70" i="81"/>
  <c r="Q71" i="81"/>
  <c r="Q72" i="81"/>
  <c r="Q73" i="81"/>
  <c r="Q74" i="81"/>
  <c r="Q75" i="81"/>
  <c r="Q76" i="81"/>
  <c r="Q77" i="81"/>
  <c r="Q78" i="81"/>
  <c r="Q79" i="81"/>
  <c r="Q80" i="81"/>
  <c r="Q81" i="81"/>
  <c r="Q82" i="81"/>
  <c r="Q83" i="81"/>
  <c r="Q84" i="81"/>
  <c r="Q85" i="81"/>
  <c r="Q86" i="81"/>
  <c r="Q87" i="81"/>
  <c r="Q88" i="81"/>
  <c r="Q89" i="81"/>
  <c r="Q92" i="81"/>
  <c r="Q93" i="81"/>
  <c r="Q94" i="81"/>
  <c r="Q95" i="81"/>
  <c r="Q96" i="81"/>
  <c r="Q97" i="81"/>
  <c r="Q98" i="81"/>
  <c r="Q99" i="81"/>
  <c r="Q100" i="81"/>
  <c r="Q101" i="81"/>
  <c r="Q102" i="81"/>
  <c r="Q103" i="81"/>
  <c r="Q104" i="81"/>
  <c r="Q105" i="81"/>
  <c r="Q108" i="81"/>
  <c r="Q109" i="81"/>
  <c r="Q110" i="81"/>
  <c r="Q111" i="81"/>
  <c r="Q112" i="81"/>
  <c r="Q113" i="81"/>
  <c r="Q114" i="81"/>
  <c r="Q115" i="81"/>
  <c r="Q5" i="81"/>
  <c r="N115" i="81"/>
  <c r="N114" i="81"/>
  <c r="N113" i="81"/>
  <c r="N112" i="81"/>
  <c r="N111" i="81"/>
  <c r="N110" i="81"/>
  <c r="N109" i="81"/>
  <c r="N108" i="81"/>
  <c r="N105" i="81"/>
  <c r="N104" i="81"/>
  <c r="N103" i="81"/>
  <c r="N102" i="81"/>
  <c r="N101" i="81"/>
  <c r="N100" i="81"/>
  <c r="N99" i="81"/>
  <c r="N98" i="81"/>
  <c r="N97" i="81"/>
  <c r="N96" i="81"/>
  <c r="N95" i="81"/>
  <c r="N94" i="81"/>
  <c r="N93" i="81"/>
  <c r="N89" i="81"/>
  <c r="N88" i="81"/>
  <c r="N87" i="81"/>
  <c r="N86" i="81"/>
  <c r="N85" i="81"/>
  <c r="N84" i="81"/>
  <c r="N83" i="81"/>
  <c r="N82" i="81"/>
  <c r="N81" i="81"/>
  <c r="N80" i="81"/>
  <c r="N79" i="81"/>
  <c r="N78" i="81"/>
  <c r="N77" i="81"/>
  <c r="N76" i="81"/>
  <c r="N75" i="81"/>
  <c r="N74" i="81"/>
  <c r="N73" i="81"/>
  <c r="N72" i="81"/>
  <c r="N71" i="81"/>
  <c r="N70" i="81"/>
  <c r="N69" i="81"/>
  <c r="N68" i="81"/>
  <c r="N67" i="81"/>
  <c r="N66" i="81"/>
  <c r="N65" i="81"/>
  <c r="N64" i="81"/>
  <c r="N63" i="81"/>
  <c r="N62" i="81"/>
  <c r="N61" i="81"/>
  <c r="N60" i="81"/>
  <c r="N59" i="81"/>
  <c r="N58" i="81"/>
  <c r="N57" i="81"/>
  <c r="N56" i="81"/>
  <c r="N55" i="81"/>
  <c r="N54" i="81"/>
  <c r="N53" i="81"/>
  <c r="N52" i="8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K6" i="81"/>
  <c r="K7" i="81"/>
  <c r="K8" i="81"/>
  <c r="K9" i="81"/>
  <c r="K10" i="81"/>
  <c r="K11" i="81"/>
  <c r="K12" i="81"/>
  <c r="K13" i="81"/>
  <c r="K14" i="81"/>
  <c r="K15" i="81"/>
  <c r="K16" i="81"/>
  <c r="K17" i="81"/>
  <c r="K18" i="81"/>
  <c r="K19" i="81"/>
  <c r="K20" i="81"/>
  <c r="K21" i="81"/>
  <c r="K22" i="81"/>
  <c r="K23" i="81"/>
  <c r="K24" i="81"/>
  <c r="K25" i="81"/>
  <c r="K26" i="81"/>
  <c r="K27" i="81"/>
  <c r="K28" i="81"/>
  <c r="K29" i="81"/>
  <c r="K30" i="81"/>
  <c r="K31" i="81"/>
  <c r="K32" i="81"/>
  <c r="K33" i="81"/>
  <c r="K34" i="81"/>
  <c r="K35" i="81"/>
  <c r="K36" i="81"/>
  <c r="K37" i="81"/>
  <c r="K38" i="81"/>
  <c r="K39" i="81"/>
  <c r="K40" i="81"/>
  <c r="K41" i="81"/>
  <c r="K42" i="81"/>
  <c r="K43" i="81"/>
  <c r="K44" i="81"/>
  <c r="K45" i="81"/>
  <c r="K46" i="81"/>
  <c r="K47" i="81"/>
  <c r="K48" i="81"/>
  <c r="K49" i="81"/>
  <c r="K50" i="81"/>
  <c r="K51" i="81"/>
  <c r="K52" i="81"/>
  <c r="K53" i="81"/>
  <c r="K54" i="81"/>
  <c r="K55" i="81"/>
  <c r="K56" i="81"/>
  <c r="K57" i="81"/>
  <c r="K58" i="81"/>
  <c r="K59" i="81"/>
  <c r="K60" i="81"/>
  <c r="K61" i="81"/>
  <c r="K62" i="81"/>
  <c r="K63" i="81"/>
  <c r="K64" i="81"/>
  <c r="K65" i="81"/>
  <c r="K66" i="81"/>
  <c r="K67" i="81"/>
  <c r="K68" i="81"/>
  <c r="K69" i="81"/>
  <c r="K70" i="81"/>
  <c r="K71" i="81"/>
  <c r="K72" i="81"/>
  <c r="K73" i="81"/>
  <c r="K74" i="81"/>
  <c r="K75" i="81"/>
  <c r="K76" i="81"/>
  <c r="K77" i="81"/>
  <c r="K78" i="81"/>
  <c r="K79" i="81"/>
  <c r="K80" i="81"/>
  <c r="K81" i="81"/>
  <c r="K82" i="81"/>
  <c r="K83" i="81"/>
  <c r="K84" i="81"/>
  <c r="K85" i="81"/>
  <c r="K86" i="81"/>
  <c r="K87" i="81"/>
  <c r="K88" i="81"/>
  <c r="K89" i="81"/>
  <c r="K92" i="81"/>
  <c r="K93" i="81"/>
  <c r="K94" i="81"/>
  <c r="K95" i="81"/>
  <c r="K96" i="81"/>
  <c r="K97" i="81"/>
  <c r="K98" i="81"/>
  <c r="K99" i="81"/>
  <c r="K100" i="81"/>
  <c r="K101" i="81"/>
  <c r="K102" i="81"/>
  <c r="K103" i="81"/>
  <c r="K104" i="81"/>
  <c r="K105" i="81"/>
  <c r="K108" i="81"/>
  <c r="K109" i="81"/>
  <c r="K110" i="81"/>
  <c r="K111" i="81"/>
  <c r="K112" i="81"/>
  <c r="K113" i="81"/>
  <c r="K114" i="81"/>
  <c r="K115" i="81"/>
  <c r="K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2" i="81"/>
  <c r="H93" i="81"/>
  <c r="H94" i="81"/>
  <c r="H95" i="81"/>
  <c r="H96" i="81"/>
  <c r="H97" i="81"/>
  <c r="H98" i="81"/>
  <c r="H99" i="81"/>
  <c r="H100" i="81"/>
  <c r="H101" i="81"/>
  <c r="H102" i="81"/>
  <c r="H103" i="81"/>
  <c r="H104" i="81"/>
  <c r="H105" i="81"/>
  <c r="H108" i="81"/>
  <c r="H109" i="81"/>
  <c r="H110" i="81"/>
  <c r="H111" i="81"/>
  <c r="H113" i="81"/>
  <c r="H114" i="81"/>
  <c r="H115" i="81"/>
  <c r="H5" i="81"/>
  <c r="E6" i="81"/>
  <c r="E7" i="81"/>
  <c r="E8" i="81"/>
  <c r="E9" i="81"/>
  <c r="E10" i="81"/>
  <c r="E11" i="81"/>
  <c r="E12" i="81"/>
  <c r="E13" i="81"/>
  <c r="E14" i="81"/>
  <c r="E15" i="81"/>
  <c r="E16" i="81"/>
  <c r="E17" i="81"/>
  <c r="E18" i="81"/>
  <c r="E19" i="81"/>
  <c r="E20" i="81"/>
  <c r="E21" i="81"/>
  <c r="E22" i="81"/>
  <c r="E23" i="81"/>
  <c r="E24" i="81"/>
  <c r="E25" i="81"/>
  <c r="E26" i="81"/>
  <c r="E27" i="81"/>
  <c r="E28" i="81"/>
  <c r="E29" i="81"/>
  <c r="E30" i="81"/>
  <c r="E31" i="81"/>
  <c r="E32" i="81"/>
  <c r="E33" i="81"/>
  <c r="E34" i="81"/>
  <c r="E35" i="81"/>
  <c r="E36" i="81"/>
  <c r="E37" i="81"/>
  <c r="E38" i="81"/>
  <c r="E39" i="81"/>
  <c r="E40" i="81"/>
  <c r="E41" i="81"/>
  <c r="E42" i="81"/>
  <c r="E43" i="81"/>
  <c r="E44" i="81"/>
  <c r="E45" i="81"/>
  <c r="E46" i="81"/>
  <c r="E47" i="81"/>
  <c r="E48" i="81"/>
  <c r="E49" i="81"/>
  <c r="E50" i="81"/>
  <c r="E51" i="81"/>
  <c r="E52" i="81"/>
  <c r="E53" i="81"/>
  <c r="E54" i="81"/>
  <c r="E55" i="81"/>
  <c r="E56" i="81"/>
  <c r="E57" i="81"/>
  <c r="E58" i="81"/>
  <c r="E59" i="81"/>
  <c r="E60" i="81"/>
  <c r="E61" i="81"/>
  <c r="E62" i="81"/>
  <c r="E63" i="81"/>
  <c r="E64" i="81"/>
  <c r="E65" i="81"/>
  <c r="E66" i="81"/>
  <c r="E67" i="81"/>
  <c r="E68" i="81"/>
  <c r="E69" i="81"/>
  <c r="E70" i="81"/>
  <c r="E71" i="81"/>
  <c r="E72" i="81"/>
  <c r="E73" i="81"/>
  <c r="E74" i="81"/>
  <c r="E75" i="81"/>
  <c r="E76" i="81"/>
  <c r="E77" i="81"/>
  <c r="E78" i="81"/>
  <c r="E79" i="81"/>
  <c r="E80" i="81"/>
  <c r="E81" i="81"/>
  <c r="E82" i="81"/>
  <c r="E83" i="81"/>
  <c r="E84" i="81"/>
  <c r="E85" i="81"/>
  <c r="E86" i="81"/>
  <c r="E87" i="81"/>
  <c r="E88" i="81"/>
  <c r="E89" i="81"/>
  <c r="E92" i="81"/>
  <c r="E93" i="81"/>
  <c r="E94" i="81"/>
  <c r="E95" i="81"/>
  <c r="E96" i="81"/>
  <c r="E97" i="81"/>
  <c r="E98" i="81"/>
  <c r="E99" i="81"/>
  <c r="E100" i="81"/>
  <c r="E101" i="81"/>
  <c r="E102" i="81"/>
  <c r="E103" i="81"/>
  <c r="E104" i="81"/>
  <c r="E105" i="81"/>
  <c r="E108" i="81"/>
  <c r="E109" i="81"/>
  <c r="E110" i="81"/>
  <c r="E111" i="81"/>
  <c r="E112" i="81"/>
  <c r="E113" i="81"/>
  <c r="E114" i="81"/>
  <c r="E115" i="81"/>
  <c r="E5" i="81"/>
  <c r="F25" i="15" l="1"/>
  <c r="F14" i="15"/>
  <c r="F8" i="15"/>
  <c r="F16" i="15"/>
  <c r="D31" i="57" l="1"/>
  <c r="B24" i="57"/>
  <c r="B27" i="57" s="1"/>
  <c r="E23" i="78"/>
  <c r="D24" i="69"/>
  <c r="C16" i="68"/>
  <c r="B17" i="56" l="1"/>
  <c r="E18" i="57" l="1"/>
  <c r="C20" i="57"/>
  <c r="C16" i="14"/>
  <c r="D5" i="19"/>
  <c r="B5" i="19"/>
  <c r="D13" i="19"/>
  <c r="D22" i="19" s="1"/>
  <c r="B13" i="19"/>
  <c r="B22" i="19"/>
  <c r="B30" i="19"/>
  <c r="F14" i="68"/>
  <c r="F24" i="68"/>
  <c r="L22" i="68"/>
  <c r="L19" i="68"/>
  <c r="F8" i="68"/>
  <c r="K16" i="17"/>
  <c r="F20" i="13"/>
  <c r="L20" i="13"/>
  <c r="L19" i="13"/>
  <c r="L6" i="13"/>
  <c r="Y49" i="6"/>
  <c r="U39" i="6"/>
  <c r="T39" i="6"/>
  <c r="L13" i="6"/>
  <c r="H13" i="6"/>
  <c r="H24" i="6"/>
  <c r="D24" i="6"/>
  <c r="D22" i="6"/>
  <c r="H22" i="6"/>
  <c r="W16" i="6"/>
  <c r="S13" i="6"/>
  <c r="P13" i="6"/>
  <c r="P12" i="6"/>
  <c r="L12" i="6"/>
  <c r="H12" i="6"/>
  <c r="D13" i="6"/>
  <c r="D12" i="6"/>
  <c r="X12" i="6" s="1"/>
  <c r="P14" i="6"/>
  <c r="L14" i="6"/>
  <c r="H14" i="6"/>
  <c r="D14" i="6"/>
  <c r="C14" i="6"/>
  <c r="D12" i="13"/>
  <c r="D20" i="6"/>
  <c r="H20" i="6"/>
  <c r="L20" i="6"/>
  <c r="P20" i="6"/>
  <c r="T20" i="6"/>
  <c r="BC5" i="31"/>
  <c r="BC6" i="31"/>
  <c r="BC7" i="31"/>
  <c r="BC8" i="31"/>
  <c r="BC9" i="31"/>
  <c r="BC10" i="31"/>
  <c r="BC11" i="31"/>
  <c r="BC12" i="31"/>
  <c r="BC13" i="31"/>
  <c r="BC14" i="31"/>
  <c r="BC15" i="31"/>
  <c r="BC16" i="31"/>
  <c r="BC17" i="31"/>
  <c r="BC18" i="31"/>
  <c r="BC19" i="31"/>
  <c r="BC20" i="31"/>
  <c r="BC21" i="31"/>
  <c r="BC22" i="31"/>
  <c r="BC23" i="31"/>
  <c r="BC24" i="31"/>
  <c r="BC25" i="31"/>
  <c r="BC26" i="31"/>
  <c r="BC27" i="31"/>
  <c r="BC28" i="31"/>
  <c r="BC29" i="31"/>
  <c r="BC30" i="31"/>
  <c r="BC31" i="31"/>
  <c r="BC32" i="31"/>
  <c r="BC33" i="31"/>
  <c r="BC34" i="31"/>
  <c r="BC35" i="31"/>
  <c r="BC36" i="31"/>
  <c r="BC37" i="31"/>
  <c r="BC38" i="31"/>
  <c r="BC39" i="31"/>
  <c r="BC40" i="31"/>
  <c r="BC41" i="31"/>
  <c r="BC42" i="31"/>
  <c r="BC43" i="31"/>
  <c r="BC44" i="31"/>
  <c r="BC45" i="31"/>
  <c r="BC46" i="31"/>
  <c r="BC47" i="31"/>
  <c r="BC48" i="31"/>
  <c r="BC49" i="31"/>
  <c r="BC50" i="31"/>
  <c r="BC51" i="31"/>
  <c r="BC52" i="31"/>
  <c r="BC53" i="31"/>
  <c r="BC54" i="31"/>
  <c r="BC55" i="31"/>
  <c r="BC56" i="31"/>
  <c r="BC57" i="31"/>
  <c r="BC58" i="31"/>
  <c r="BC59" i="31"/>
  <c r="BC60" i="31"/>
  <c r="BC61" i="31"/>
  <c r="BC62" i="31"/>
  <c r="BC63" i="31"/>
  <c r="BC64" i="31"/>
  <c r="BC65" i="31"/>
  <c r="BC66" i="31"/>
  <c r="BC67" i="31"/>
  <c r="BC68" i="31"/>
  <c r="BC69" i="31"/>
  <c r="BC70" i="31"/>
  <c r="BC71" i="31"/>
  <c r="BC72" i="31"/>
  <c r="BC73" i="31"/>
  <c r="BC74" i="31"/>
  <c r="BC75" i="31"/>
  <c r="BC76" i="31"/>
  <c r="BC77" i="31"/>
  <c r="BC78" i="31"/>
  <c r="BC79" i="31"/>
  <c r="BC80" i="31"/>
  <c r="BC81" i="31"/>
  <c r="BC82" i="31"/>
  <c r="BC83" i="31"/>
  <c r="BC84" i="31"/>
  <c r="BC85" i="31"/>
  <c r="BC86" i="31"/>
  <c r="BC87" i="31"/>
  <c r="BC88" i="31"/>
  <c r="BC89" i="31"/>
  <c r="BC90" i="31"/>
  <c r="BC91" i="31"/>
  <c r="BC92" i="31"/>
  <c r="BC93" i="31"/>
  <c r="BC94" i="31"/>
  <c r="BC95" i="31"/>
  <c r="BC96" i="31"/>
  <c r="BC97" i="31"/>
  <c r="BC98" i="31"/>
  <c r="BC99" i="31"/>
  <c r="BC100" i="31"/>
  <c r="BC101" i="31"/>
  <c r="BC102" i="31"/>
  <c r="BC103" i="31"/>
  <c r="BC104" i="31"/>
  <c r="BC105" i="31"/>
  <c r="BC106" i="31"/>
  <c r="BC107" i="31"/>
  <c r="BC108" i="31"/>
  <c r="BC109" i="31"/>
  <c r="AZ79" i="1"/>
  <c r="AZ25" i="29"/>
  <c r="U90" i="1"/>
  <c r="U91" i="1"/>
  <c r="U92" i="1"/>
  <c r="H55" i="29"/>
  <c r="L136" i="31"/>
  <c r="BA47" i="31"/>
  <c r="AD92" i="31"/>
  <c r="AL47" i="29"/>
  <c r="M152" i="1"/>
  <c r="C171" i="31"/>
  <c r="S115" i="81"/>
  <c r="R115" i="81"/>
  <c r="S114" i="81"/>
  <c r="R114" i="81"/>
  <c r="S113" i="81"/>
  <c r="R113" i="81"/>
  <c r="S112" i="81"/>
  <c r="R112" i="81"/>
  <c r="S111" i="81"/>
  <c r="R111" i="81"/>
  <c r="S110" i="81"/>
  <c r="R110" i="81"/>
  <c r="S109" i="81"/>
  <c r="R109" i="81"/>
  <c r="S108" i="81"/>
  <c r="T108" i="81" s="1"/>
  <c r="R108" i="81"/>
  <c r="S105" i="81"/>
  <c r="R105" i="81"/>
  <c r="T105" i="81" s="1"/>
  <c r="T104" i="81"/>
  <c r="S104" i="81"/>
  <c r="R104" i="81"/>
  <c r="S103" i="81"/>
  <c r="R103" i="81"/>
  <c r="S102" i="81"/>
  <c r="R102" i="81"/>
  <c r="S101" i="81"/>
  <c r="R101" i="81"/>
  <c r="S100" i="81"/>
  <c r="R100" i="81"/>
  <c r="S99" i="81"/>
  <c r="R99" i="81"/>
  <c r="S98" i="81"/>
  <c r="R98" i="81"/>
  <c r="S97" i="81"/>
  <c r="R97" i="81"/>
  <c r="S96" i="81"/>
  <c r="R96" i="81"/>
  <c r="S95" i="81"/>
  <c r="R95" i="81"/>
  <c r="S94" i="81"/>
  <c r="R94" i="81"/>
  <c r="S93" i="81"/>
  <c r="R93" i="81"/>
  <c r="S92" i="81"/>
  <c r="R92" i="81"/>
  <c r="S89" i="81"/>
  <c r="R89" i="81"/>
  <c r="S88" i="81"/>
  <c r="R88" i="81"/>
  <c r="S87" i="81"/>
  <c r="R87" i="81"/>
  <c r="S86" i="81"/>
  <c r="R86" i="81"/>
  <c r="S85" i="81"/>
  <c r="R85" i="81"/>
  <c r="S84" i="81"/>
  <c r="R84" i="81"/>
  <c r="S83" i="81"/>
  <c r="R83" i="81"/>
  <c r="S82" i="81"/>
  <c r="R82" i="81"/>
  <c r="S81" i="81"/>
  <c r="R81" i="81"/>
  <c r="S80" i="81"/>
  <c r="R80" i="81"/>
  <c r="S79" i="81"/>
  <c r="R79" i="81"/>
  <c r="S78" i="81"/>
  <c r="R78" i="81"/>
  <c r="S77" i="81"/>
  <c r="R77" i="81"/>
  <c r="S76" i="81"/>
  <c r="R76" i="81"/>
  <c r="S75" i="81"/>
  <c r="R75" i="81"/>
  <c r="S74" i="81"/>
  <c r="R74" i="81"/>
  <c r="S73" i="81"/>
  <c r="R73" i="81"/>
  <c r="S72" i="81"/>
  <c r="R72" i="81"/>
  <c r="S71" i="81"/>
  <c r="R71" i="81"/>
  <c r="S70" i="81"/>
  <c r="R70" i="81"/>
  <c r="S69" i="81"/>
  <c r="R69" i="81"/>
  <c r="S68" i="81"/>
  <c r="R68" i="81"/>
  <c r="S67" i="81"/>
  <c r="R67" i="81"/>
  <c r="S66" i="81"/>
  <c r="R66" i="81"/>
  <c r="S65" i="81"/>
  <c r="R65" i="81"/>
  <c r="S64" i="81"/>
  <c r="R64" i="81"/>
  <c r="S63" i="81"/>
  <c r="R63" i="81"/>
  <c r="S62" i="81"/>
  <c r="R62" i="81"/>
  <c r="S61" i="81"/>
  <c r="R61" i="81"/>
  <c r="S60" i="81"/>
  <c r="R60" i="81"/>
  <c r="S59" i="81"/>
  <c r="R59" i="81"/>
  <c r="S58" i="81"/>
  <c r="R58" i="81"/>
  <c r="S57" i="81"/>
  <c r="R57" i="81"/>
  <c r="S56" i="81"/>
  <c r="R56" i="81"/>
  <c r="S55" i="81"/>
  <c r="R55" i="81"/>
  <c r="S54" i="81"/>
  <c r="R54" i="81"/>
  <c r="S53" i="81"/>
  <c r="R53" i="81"/>
  <c r="S52" i="81"/>
  <c r="R52" i="81"/>
  <c r="S51" i="81"/>
  <c r="R51" i="81"/>
  <c r="S50" i="81"/>
  <c r="R50" i="81"/>
  <c r="S49" i="81"/>
  <c r="R49" i="81"/>
  <c r="S48" i="81"/>
  <c r="R48" i="81"/>
  <c r="S47" i="81"/>
  <c r="R47" i="81"/>
  <c r="S46" i="81"/>
  <c r="R46" i="81"/>
  <c r="S45" i="81"/>
  <c r="R45" i="81"/>
  <c r="S44" i="81"/>
  <c r="R44" i="81"/>
  <c r="S43" i="81"/>
  <c r="R43" i="81"/>
  <c r="S42" i="81"/>
  <c r="R42" i="81"/>
  <c r="S41" i="81"/>
  <c r="R41" i="81"/>
  <c r="S40" i="81"/>
  <c r="R40" i="81"/>
  <c r="S39" i="81"/>
  <c r="R39" i="81"/>
  <c r="S38" i="81"/>
  <c r="R38" i="81"/>
  <c r="S37" i="81"/>
  <c r="R37" i="81"/>
  <c r="S36" i="81"/>
  <c r="R36" i="81"/>
  <c r="S35" i="81"/>
  <c r="R35" i="81"/>
  <c r="S34" i="81"/>
  <c r="R34" i="81"/>
  <c r="S33" i="81"/>
  <c r="R33" i="81"/>
  <c r="S32" i="81"/>
  <c r="R32" i="81"/>
  <c r="S31" i="81"/>
  <c r="R31" i="81"/>
  <c r="S30" i="81"/>
  <c r="R30" i="81"/>
  <c r="S29" i="81"/>
  <c r="R29" i="81"/>
  <c r="S28" i="81"/>
  <c r="R28" i="81"/>
  <c r="S27" i="81"/>
  <c r="R27" i="81"/>
  <c r="S26" i="81"/>
  <c r="R26" i="81"/>
  <c r="S25" i="81"/>
  <c r="R25" i="81"/>
  <c r="S24" i="81"/>
  <c r="R24" i="81"/>
  <c r="S23" i="81"/>
  <c r="R23" i="81"/>
  <c r="S22" i="81"/>
  <c r="R22" i="81"/>
  <c r="S21" i="81"/>
  <c r="R21" i="81"/>
  <c r="S20" i="81"/>
  <c r="R20" i="81"/>
  <c r="S19" i="81"/>
  <c r="R19" i="81"/>
  <c r="S18" i="81"/>
  <c r="R18" i="81"/>
  <c r="S17" i="81"/>
  <c r="R17" i="81"/>
  <c r="S16" i="81"/>
  <c r="R16" i="81"/>
  <c r="S15" i="81"/>
  <c r="R15" i="81"/>
  <c r="S14" i="81"/>
  <c r="R14" i="81"/>
  <c r="S13" i="81"/>
  <c r="R13" i="81"/>
  <c r="S12" i="81"/>
  <c r="R12" i="81"/>
  <c r="S11" i="81"/>
  <c r="R11" i="81"/>
  <c r="S10" i="81"/>
  <c r="R10" i="81"/>
  <c r="S9" i="81"/>
  <c r="R9" i="81"/>
  <c r="S8" i="81"/>
  <c r="R8" i="81"/>
  <c r="S7" i="81"/>
  <c r="R7" i="81"/>
  <c r="S6" i="81"/>
  <c r="R6" i="81"/>
  <c r="S5" i="81"/>
  <c r="C4" i="72"/>
  <c r="T5" i="81" l="1"/>
  <c r="T49" i="81"/>
  <c r="T26" i="81"/>
  <c r="T42" i="81"/>
  <c r="T78" i="81"/>
  <c r="T96" i="81"/>
  <c r="T83" i="81"/>
  <c r="T85" i="81"/>
  <c r="T93" i="81"/>
  <c r="T27" i="81"/>
  <c r="T29" i="81"/>
  <c r="T84" i="81"/>
  <c r="T99" i="81"/>
  <c r="T81" i="81"/>
  <c r="T92" i="81"/>
  <c r="T94" i="81"/>
  <c r="T113" i="81"/>
  <c r="T86" i="81"/>
  <c r="T101" i="81"/>
  <c r="T28" i="81"/>
  <c r="T89" i="81"/>
  <c r="T102" i="81"/>
  <c r="T52" i="81"/>
  <c r="T22" i="81"/>
  <c r="T24" i="81"/>
  <c r="T31" i="81"/>
  <c r="T38" i="81"/>
  <c r="T109" i="81"/>
  <c r="T23" i="81"/>
  <c r="T32" i="81"/>
  <c r="T48" i="81"/>
  <c r="T87" i="81"/>
  <c r="T95" i="81"/>
  <c r="T98" i="81"/>
  <c r="X20" i="6"/>
  <c r="AZ35" i="29"/>
  <c r="AZ34" i="29" s="1"/>
  <c r="L160" i="29"/>
  <c r="B39" i="57"/>
  <c r="E34" i="57"/>
  <c r="E4" i="57"/>
  <c r="E26" i="57"/>
  <c r="E25" i="57"/>
  <c r="D24" i="57"/>
  <c r="C24" i="57"/>
  <c r="E14" i="57"/>
  <c r="E22" i="57"/>
  <c r="E15" i="57"/>
  <c r="C3" i="73"/>
  <c r="E3" i="73"/>
  <c r="E4" i="73"/>
  <c r="C4" i="73"/>
  <c r="D14" i="76"/>
  <c r="E14" i="76"/>
  <c r="F6" i="72"/>
  <c r="G6" i="72"/>
  <c r="H6" i="72"/>
  <c r="E44" i="78"/>
  <c r="D44" i="78"/>
  <c r="C44" i="78"/>
  <c r="E34" i="78"/>
  <c r="E45" i="78" s="1"/>
  <c r="D34" i="78"/>
  <c r="D45" i="78" s="1"/>
  <c r="C34" i="78"/>
  <c r="C45" i="78" s="1"/>
  <c r="D23" i="78"/>
  <c r="C23" i="78"/>
  <c r="E19" i="78"/>
  <c r="D19" i="78"/>
  <c r="C19" i="78"/>
  <c r="E14" i="78"/>
  <c r="D14" i="78"/>
  <c r="C14" i="78"/>
  <c r="E9" i="78"/>
  <c r="D9" i="78"/>
  <c r="C9" i="78"/>
  <c r="E6" i="78"/>
  <c r="D6" i="78"/>
  <c r="D26" i="78" s="1"/>
  <c r="D46" i="78" s="1"/>
  <c r="C6" i="78"/>
  <c r="E44" i="77"/>
  <c r="D44" i="77"/>
  <c r="C44" i="77"/>
  <c r="E34" i="77"/>
  <c r="E45" i="77" s="1"/>
  <c r="D34" i="77"/>
  <c r="D45" i="77" s="1"/>
  <c r="C34" i="77"/>
  <c r="C45" i="77" s="1"/>
  <c r="E23" i="77"/>
  <c r="D23" i="77"/>
  <c r="C23" i="77"/>
  <c r="E19" i="77"/>
  <c r="D19" i="77"/>
  <c r="C19" i="77"/>
  <c r="E14" i="77"/>
  <c r="D14" i="77"/>
  <c r="C14" i="77"/>
  <c r="E9" i="77"/>
  <c r="D9" i="77"/>
  <c r="D26" i="77" s="1"/>
  <c r="D46" i="77" s="1"/>
  <c r="C9" i="77"/>
  <c r="E6" i="77"/>
  <c r="D6" i="77"/>
  <c r="C6" i="77"/>
  <c r="E44" i="76"/>
  <c r="D44" i="76"/>
  <c r="C44" i="76"/>
  <c r="E34" i="76"/>
  <c r="E45" i="76" s="1"/>
  <c r="D34" i="76"/>
  <c r="D45" i="76" s="1"/>
  <c r="C34" i="76"/>
  <c r="C45" i="76" s="1"/>
  <c r="E23" i="76"/>
  <c r="D23" i="76"/>
  <c r="C23" i="76"/>
  <c r="E19" i="76"/>
  <c r="D19" i="76"/>
  <c r="C19" i="76"/>
  <c r="C14" i="76"/>
  <c r="E9" i="76"/>
  <c r="D9" i="76"/>
  <c r="C9" i="76"/>
  <c r="E6" i="76"/>
  <c r="D6" i="76"/>
  <c r="D26" i="76" s="1"/>
  <c r="D46" i="76" s="1"/>
  <c r="C6" i="76"/>
  <c r="E44" i="75"/>
  <c r="D44" i="75"/>
  <c r="C44" i="75"/>
  <c r="E34" i="75"/>
  <c r="E45" i="75" s="1"/>
  <c r="D34" i="75"/>
  <c r="D45" i="75" s="1"/>
  <c r="C34" i="75"/>
  <c r="C45" i="75" s="1"/>
  <c r="E23" i="75"/>
  <c r="D23" i="75"/>
  <c r="C23" i="75"/>
  <c r="E19" i="75"/>
  <c r="D19" i="75"/>
  <c r="C19" i="75"/>
  <c r="E14" i="75"/>
  <c r="D14" i="75"/>
  <c r="C14" i="75"/>
  <c r="E9" i="75"/>
  <c r="D9" i="75"/>
  <c r="D9" i="73" s="1"/>
  <c r="C9" i="75"/>
  <c r="E6" i="75"/>
  <c r="D6" i="75"/>
  <c r="C6" i="75"/>
  <c r="E44" i="74"/>
  <c r="D44" i="74"/>
  <c r="D44" i="73" s="1"/>
  <c r="C44" i="74"/>
  <c r="E34" i="74"/>
  <c r="E45" i="74" s="1"/>
  <c r="D34" i="74"/>
  <c r="D45" i="74" s="1"/>
  <c r="C34" i="74"/>
  <c r="E23" i="74"/>
  <c r="D23" i="74"/>
  <c r="C23" i="74"/>
  <c r="E19" i="74"/>
  <c r="E26" i="74" s="1"/>
  <c r="D19" i="74"/>
  <c r="D19" i="73" s="1"/>
  <c r="C19" i="74"/>
  <c r="E14" i="74"/>
  <c r="D14" i="74"/>
  <c r="C14" i="74"/>
  <c r="E9" i="74"/>
  <c r="D9" i="74"/>
  <c r="C9" i="74"/>
  <c r="E6" i="74"/>
  <c r="D6" i="74"/>
  <c r="D26" i="74" s="1"/>
  <c r="C6" i="74"/>
  <c r="E44" i="73"/>
  <c r="C44" i="73"/>
  <c r="E43" i="73"/>
  <c r="D43" i="73"/>
  <c r="C43" i="73"/>
  <c r="E42" i="73"/>
  <c r="D42" i="73"/>
  <c r="C42" i="73"/>
  <c r="E41" i="73"/>
  <c r="D41" i="73"/>
  <c r="C41" i="73"/>
  <c r="E40" i="73"/>
  <c r="D40" i="73"/>
  <c r="C40" i="73"/>
  <c r="E39" i="73"/>
  <c r="D39" i="73"/>
  <c r="C39" i="73"/>
  <c r="E38" i="73"/>
  <c r="D38" i="73"/>
  <c r="C38" i="73"/>
  <c r="E37" i="73"/>
  <c r="D37" i="73"/>
  <c r="C37" i="73"/>
  <c r="E36" i="73"/>
  <c r="D36" i="73"/>
  <c r="C36" i="73"/>
  <c r="E35" i="73"/>
  <c r="D35" i="73"/>
  <c r="C35" i="73"/>
  <c r="D34" i="73"/>
  <c r="E33" i="73"/>
  <c r="D33" i="73"/>
  <c r="C33" i="73"/>
  <c r="E32" i="73"/>
  <c r="D32" i="73"/>
  <c r="C32" i="73"/>
  <c r="E31" i="73"/>
  <c r="D31" i="73"/>
  <c r="C31" i="73"/>
  <c r="E30" i="73"/>
  <c r="D30" i="73"/>
  <c r="C30" i="73"/>
  <c r="E29" i="73"/>
  <c r="D29" i="73"/>
  <c r="C29" i="73"/>
  <c r="E28" i="73"/>
  <c r="D28" i="73"/>
  <c r="C28" i="73"/>
  <c r="E27" i="73"/>
  <c r="D27" i="73"/>
  <c r="C27" i="73"/>
  <c r="E25" i="73"/>
  <c r="D25" i="73"/>
  <c r="C25" i="73"/>
  <c r="E24" i="73"/>
  <c r="D24" i="73"/>
  <c r="C24" i="73"/>
  <c r="D23" i="73"/>
  <c r="E22" i="73"/>
  <c r="D22" i="73"/>
  <c r="C22" i="73"/>
  <c r="E21" i="73"/>
  <c r="D21" i="73"/>
  <c r="C21" i="73"/>
  <c r="E20" i="73"/>
  <c r="D20" i="73"/>
  <c r="C20" i="73"/>
  <c r="E18" i="73"/>
  <c r="D18" i="73"/>
  <c r="C18" i="73"/>
  <c r="E17" i="73"/>
  <c r="D17" i="73"/>
  <c r="C17" i="73"/>
  <c r="E16" i="73"/>
  <c r="D16" i="73"/>
  <c r="C16" i="73"/>
  <c r="E15" i="73"/>
  <c r="D15" i="73"/>
  <c r="C15" i="73"/>
  <c r="D14" i="73"/>
  <c r="E13" i="73"/>
  <c r="D13" i="73"/>
  <c r="C13" i="73"/>
  <c r="E12" i="73"/>
  <c r="D12" i="73"/>
  <c r="C12" i="73"/>
  <c r="E11" i="73"/>
  <c r="D11" i="73"/>
  <c r="C11" i="73"/>
  <c r="E10" i="73"/>
  <c r="D10" i="73"/>
  <c r="C10" i="73"/>
  <c r="E9" i="73"/>
  <c r="C9" i="73"/>
  <c r="E8" i="73"/>
  <c r="D8" i="73"/>
  <c r="C8" i="73"/>
  <c r="E7" i="73"/>
  <c r="D7" i="73"/>
  <c r="C7" i="73"/>
  <c r="D6" i="73"/>
  <c r="E5" i="73"/>
  <c r="D5" i="73"/>
  <c r="C5" i="73"/>
  <c r="D4" i="73"/>
  <c r="D3" i="73"/>
  <c r="C22" i="72"/>
  <c r="C21" i="72"/>
  <c r="G17" i="72"/>
  <c r="F17" i="72"/>
  <c r="H16" i="72"/>
  <c r="G16" i="72"/>
  <c r="F16" i="72"/>
  <c r="E16" i="72"/>
  <c r="D16" i="72"/>
  <c r="C15" i="72"/>
  <c r="C14" i="72"/>
  <c r="C16" i="72" s="1"/>
  <c r="H13" i="72"/>
  <c r="H17" i="72" s="1"/>
  <c r="G13" i="72"/>
  <c r="F13" i="72"/>
  <c r="E13" i="72"/>
  <c r="E17" i="72" s="1"/>
  <c r="D13" i="72"/>
  <c r="D17" i="72" s="1"/>
  <c r="C12" i="72"/>
  <c r="C11" i="72"/>
  <c r="C13" i="72" s="1"/>
  <c r="C17" i="72" s="1"/>
  <c r="H9" i="72"/>
  <c r="G9" i="72"/>
  <c r="F9" i="72"/>
  <c r="E9" i="72"/>
  <c r="D9" i="72"/>
  <c r="C8" i="72"/>
  <c r="C7" i="72"/>
  <c r="E6" i="72"/>
  <c r="E10" i="72" s="1"/>
  <c r="E18" i="72" s="1"/>
  <c r="D6" i="72"/>
  <c r="D10" i="72" s="1"/>
  <c r="C5" i="72"/>
  <c r="F10" i="72" l="1"/>
  <c r="C34" i="73"/>
  <c r="E24" i="57"/>
  <c r="C19" i="73"/>
  <c r="E26" i="78"/>
  <c r="E46" i="78" s="1"/>
  <c r="C26" i="78"/>
  <c r="C46" i="78" s="1"/>
  <c r="E26" i="77"/>
  <c r="E46" i="77" s="1"/>
  <c r="C26" i="77"/>
  <c r="C46" i="77" s="1"/>
  <c r="E23" i="73"/>
  <c r="E19" i="73"/>
  <c r="E26" i="76"/>
  <c r="E46" i="76" s="1"/>
  <c r="C26" i="76"/>
  <c r="C46" i="76" s="1"/>
  <c r="E45" i="73"/>
  <c r="E26" i="75"/>
  <c r="E46" i="75" s="1"/>
  <c r="C26" i="75"/>
  <c r="C46" i="75" s="1"/>
  <c r="C14" i="73"/>
  <c r="C23" i="73"/>
  <c r="C26" i="74"/>
  <c r="E14" i="73"/>
  <c r="C6" i="72"/>
  <c r="H10" i="72"/>
  <c r="H20" i="72" s="1"/>
  <c r="C9" i="72"/>
  <c r="G10" i="72"/>
  <c r="G18" i="72" s="1"/>
  <c r="D46" i="74"/>
  <c r="D45" i="73"/>
  <c r="D26" i="75"/>
  <c r="D46" i="75" s="1"/>
  <c r="E6" i="73"/>
  <c r="E34" i="73"/>
  <c r="C45" i="74"/>
  <c r="C45" i="73" s="1"/>
  <c r="C6" i="73"/>
  <c r="F20" i="72"/>
  <c r="F18" i="72"/>
  <c r="H18" i="72"/>
  <c r="D18" i="72"/>
  <c r="D20" i="72"/>
  <c r="E20" i="72"/>
  <c r="G20" i="72" l="1"/>
  <c r="C10" i="72"/>
  <c r="E26" i="73"/>
  <c r="C26" i="73"/>
  <c r="E46" i="74"/>
  <c r="E46" i="73" s="1"/>
  <c r="D26" i="73"/>
  <c r="D46" i="73"/>
  <c r="C46" i="74"/>
  <c r="C46" i="73" s="1"/>
  <c r="C20" i="72" l="1"/>
  <c r="C18" i="72"/>
  <c r="B23" i="69"/>
  <c r="C23" i="69"/>
  <c r="C23" i="19"/>
  <c r="AB219" i="31"/>
  <c r="AC219" i="31"/>
  <c r="AD219" i="31"/>
  <c r="AE219" i="31"/>
  <c r="Z147" i="31"/>
  <c r="AA209" i="31"/>
  <c r="Q101" i="31"/>
  <c r="L145" i="31"/>
  <c r="AZ161" i="29"/>
  <c r="AA217" i="29"/>
  <c r="H201" i="29"/>
  <c r="H197" i="29"/>
  <c r="H194" i="29" s="1"/>
  <c r="H198" i="29"/>
  <c r="H164" i="29"/>
  <c r="H158" i="29"/>
  <c r="H159" i="29"/>
  <c r="H156" i="29"/>
  <c r="H150" i="29"/>
  <c r="H147" i="29"/>
  <c r="H141" i="29"/>
  <c r="H138" i="29"/>
  <c r="H132" i="29"/>
  <c r="H126" i="29"/>
  <c r="H127" i="29"/>
  <c r="H128" i="29"/>
  <c r="H129" i="29"/>
  <c r="H130" i="29"/>
  <c r="H131" i="29"/>
  <c r="H133" i="29"/>
  <c r="H134" i="29"/>
  <c r="H135" i="29"/>
  <c r="H136" i="29"/>
  <c r="H137" i="29"/>
  <c r="M145" i="1"/>
  <c r="H190" i="1"/>
  <c r="H198" i="1"/>
  <c r="C125" i="1"/>
  <c r="C124" i="1" s="1"/>
  <c r="C53" i="1"/>
  <c r="C6" i="1"/>
  <c r="C5" i="1" s="1"/>
  <c r="D6" i="1"/>
  <c r="D5" i="1" s="1"/>
  <c r="E6" i="1"/>
  <c r="E5" i="1" s="1"/>
  <c r="F6" i="1"/>
  <c r="F5" i="1" s="1"/>
  <c r="G6" i="1"/>
  <c r="G5" i="1" s="1"/>
  <c r="C19" i="1"/>
  <c r="D19" i="1"/>
  <c r="E19" i="1"/>
  <c r="F19" i="1"/>
  <c r="G19" i="1"/>
  <c r="C26" i="1"/>
  <c r="D26" i="1"/>
  <c r="E26" i="1"/>
  <c r="F26" i="1"/>
  <c r="G26" i="1"/>
  <c r="C31" i="1"/>
  <c r="D31" i="1"/>
  <c r="E31" i="1"/>
  <c r="F31" i="1"/>
  <c r="G31" i="1"/>
  <c r="C35" i="1"/>
  <c r="D35" i="1"/>
  <c r="E35" i="1"/>
  <c r="F35" i="1"/>
  <c r="G35" i="1"/>
  <c r="C40" i="1"/>
  <c r="D40" i="1"/>
  <c r="E40" i="1"/>
  <c r="F40" i="1"/>
  <c r="G40" i="1"/>
  <c r="C44" i="1"/>
  <c r="D44" i="1"/>
  <c r="D34" i="1" s="1"/>
  <c r="E44" i="1"/>
  <c r="F44" i="1"/>
  <c r="G44" i="1"/>
  <c r="C47" i="1"/>
  <c r="D47" i="1"/>
  <c r="E47" i="1"/>
  <c r="F47" i="1"/>
  <c r="G47" i="1"/>
  <c r="D53" i="1"/>
  <c r="E53" i="1"/>
  <c r="F53" i="1"/>
  <c r="G53" i="1"/>
  <c r="C65" i="1"/>
  <c r="D65" i="1"/>
  <c r="E65" i="1"/>
  <c r="F65" i="1"/>
  <c r="F111" i="1" s="1"/>
  <c r="G65" i="1"/>
  <c r="C71" i="1"/>
  <c r="D71" i="1"/>
  <c r="E71" i="1"/>
  <c r="F71" i="1"/>
  <c r="G71" i="1"/>
  <c r="C75" i="1"/>
  <c r="D75" i="1"/>
  <c r="E75" i="1"/>
  <c r="F75" i="1"/>
  <c r="G75" i="1"/>
  <c r="C81" i="1"/>
  <c r="D81" i="1"/>
  <c r="E81" i="1"/>
  <c r="F81" i="1"/>
  <c r="G81" i="1"/>
  <c r="C85" i="1"/>
  <c r="D85" i="1"/>
  <c r="E85" i="1"/>
  <c r="F85" i="1"/>
  <c r="G85" i="1"/>
  <c r="E90" i="1"/>
  <c r="C91" i="1"/>
  <c r="C90" i="1" s="1"/>
  <c r="D91" i="1"/>
  <c r="D90" i="1" s="1"/>
  <c r="F79" i="1"/>
  <c r="F113" i="1" s="1"/>
  <c r="G91" i="1"/>
  <c r="G90" i="1" s="1"/>
  <c r="C102" i="1"/>
  <c r="D102" i="1"/>
  <c r="E102" i="1"/>
  <c r="F102" i="1"/>
  <c r="G102" i="1"/>
  <c r="K248" i="31"/>
  <c r="K242" i="31"/>
  <c r="L126" i="29"/>
  <c r="L127" i="29"/>
  <c r="H151" i="29"/>
  <c r="H149" i="29" s="1"/>
  <c r="AZ238" i="1"/>
  <c r="U238" i="1"/>
  <c r="Q238" i="1"/>
  <c r="L238" i="1"/>
  <c r="H238" i="1"/>
  <c r="AZ237" i="1"/>
  <c r="U237" i="1"/>
  <c r="Q237" i="1"/>
  <c r="L237" i="1"/>
  <c r="H237" i="1"/>
  <c r="AZ236" i="1"/>
  <c r="U236" i="1"/>
  <c r="Q236" i="1"/>
  <c r="L236" i="1"/>
  <c r="H236" i="1"/>
  <c r="AZ235" i="1"/>
  <c r="U235" i="1"/>
  <c r="Q235" i="1"/>
  <c r="L235" i="1"/>
  <c r="H235" i="1"/>
  <c r="AZ234" i="1"/>
  <c r="BA234" i="1" s="1"/>
  <c r="U234" i="1"/>
  <c r="Q234" i="1"/>
  <c r="L234" i="1"/>
  <c r="H234" i="1"/>
  <c r="AY233" i="1"/>
  <c r="AX233" i="1"/>
  <c r="AW233" i="1"/>
  <c r="AV233" i="1"/>
  <c r="AU233" i="1"/>
  <c r="AT233" i="1"/>
  <c r="AS233" i="1"/>
  <c r="AR233" i="1"/>
  <c r="AQ233" i="1"/>
  <c r="AP233" i="1"/>
  <c r="AO233" i="1"/>
  <c r="AN233" i="1"/>
  <c r="AM233" i="1"/>
  <c r="AL233" i="1"/>
  <c r="AK233" i="1"/>
  <c r="AJ233" i="1"/>
  <c r="AI233" i="1"/>
  <c r="AH233" i="1"/>
  <c r="AG233" i="1"/>
  <c r="AF233" i="1"/>
  <c r="AE233" i="1"/>
  <c r="AD233" i="1"/>
  <c r="AC233" i="1"/>
  <c r="AB233" i="1"/>
  <c r="AA233" i="1"/>
  <c r="Z233" i="1"/>
  <c r="Y233" i="1"/>
  <c r="X233" i="1"/>
  <c r="W233" i="1"/>
  <c r="V233" i="1"/>
  <c r="T233" i="1"/>
  <c r="R233" i="1"/>
  <c r="R216" i="1" s="1"/>
  <c r="P233" i="1"/>
  <c r="O233" i="1"/>
  <c r="N233" i="1"/>
  <c r="M233" i="1"/>
  <c r="K233" i="1"/>
  <c r="J233" i="1"/>
  <c r="I233" i="1"/>
  <c r="L233" i="1" s="1"/>
  <c r="G233" i="1"/>
  <c r="F233" i="1"/>
  <c r="E233" i="1"/>
  <c r="D233" i="1"/>
  <c r="C233" i="1"/>
  <c r="AZ232" i="1"/>
  <c r="U232" i="1"/>
  <c r="Q232" i="1"/>
  <c r="L232" i="1"/>
  <c r="H232" i="1"/>
  <c r="AZ231" i="1"/>
  <c r="U231" i="1"/>
  <c r="Q231" i="1"/>
  <c r="L231" i="1"/>
  <c r="H231" i="1"/>
  <c r="AZ230" i="1"/>
  <c r="U230" i="1"/>
  <c r="Q230" i="1"/>
  <c r="L230" i="1"/>
  <c r="H230" i="1"/>
  <c r="AZ229" i="1"/>
  <c r="U229" i="1"/>
  <c r="Q229" i="1"/>
  <c r="L229" i="1"/>
  <c r="H229" i="1"/>
  <c r="AZ228" i="1"/>
  <c r="U228" i="1"/>
  <c r="Q228" i="1"/>
  <c r="L228" i="1"/>
  <c r="H228" i="1"/>
  <c r="AZ227" i="1"/>
  <c r="U227" i="1"/>
  <c r="Q227" i="1"/>
  <c r="L227" i="1"/>
  <c r="H227" i="1"/>
  <c r="AZ226" i="1"/>
  <c r="U226" i="1"/>
  <c r="Q226" i="1"/>
  <c r="L226" i="1"/>
  <c r="H226" i="1"/>
  <c r="AZ225" i="1"/>
  <c r="U225" i="1"/>
  <c r="Q225" i="1"/>
  <c r="L225" i="1"/>
  <c r="BA225" i="1" s="1"/>
  <c r="H225" i="1"/>
  <c r="AZ224" i="1"/>
  <c r="U224" i="1"/>
  <c r="Q224" i="1"/>
  <c r="Q222" i="1" s="1"/>
  <c r="L224" i="1"/>
  <c r="H224" i="1"/>
  <c r="AZ223" i="1"/>
  <c r="U223" i="1"/>
  <c r="Q223" i="1"/>
  <c r="L223" i="1"/>
  <c r="H223" i="1"/>
  <c r="AY222" i="1"/>
  <c r="AX222" i="1"/>
  <c r="AW222" i="1"/>
  <c r="AV222" i="1"/>
  <c r="AU222" i="1"/>
  <c r="AT222" i="1"/>
  <c r="AS222" i="1"/>
  <c r="AR222" i="1"/>
  <c r="AQ222" i="1"/>
  <c r="AP222" i="1"/>
  <c r="AO222" i="1"/>
  <c r="AN222" i="1"/>
  <c r="AM222" i="1"/>
  <c r="AL222" i="1"/>
  <c r="AK222" i="1"/>
  <c r="AJ222" i="1"/>
  <c r="AI222" i="1"/>
  <c r="AH222" i="1"/>
  <c r="AG222" i="1"/>
  <c r="AF222" i="1"/>
  <c r="AE222" i="1"/>
  <c r="AD222" i="1"/>
  <c r="AC222" i="1"/>
  <c r="AB222" i="1"/>
  <c r="AA222" i="1"/>
  <c r="Z222" i="1"/>
  <c r="Y222" i="1"/>
  <c r="X222" i="1"/>
  <c r="W222" i="1"/>
  <c r="V222" i="1"/>
  <c r="T222" i="1"/>
  <c r="U222" i="1" s="1"/>
  <c r="N222" i="1"/>
  <c r="K222" i="1"/>
  <c r="J222" i="1"/>
  <c r="I222" i="1"/>
  <c r="G222" i="1"/>
  <c r="AZ221" i="1"/>
  <c r="U221" i="1"/>
  <c r="Q221" i="1"/>
  <c r="L221" i="1"/>
  <c r="H221" i="1"/>
  <c r="AZ220" i="1"/>
  <c r="U220" i="1"/>
  <c r="Q220" i="1"/>
  <c r="L220" i="1"/>
  <c r="H220" i="1"/>
  <c r="AZ219" i="1"/>
  <c r="U219" i="1"/>
  <c r="Q219" i="1"/>
  <c r="L219" i="1"/>
  <c r="H219" i="1"/>
  <c r="AY218" i="1"/>
  <c r="AX218" i="1"/>
  <c r="AW218" i="1"/>
  <c r="AV218" i="1"/>
  <c r="AU218" i="1"/>
  <c r="AT218" i="1"/>
  <c r="AT217" i="1" s="1"/>
  <c r="AT216" i="1" s="1"/>
  <c r="AT244" i="1" s="1"/>
  <c r="AS218" i="1"/>
  <c r="AR218" i="1"/>
  <c r="AQ218" i="1"/>
  <c r="AQ217" i="1" s="1"/>
  <c r="AQ216" i="1" s="1"/>
  <c r="AQ244" i="1" s="1"/>
  <c r="AP218" i="1"/>
  <c r="AO218" i="1"/>
  <c r="AN218" i="1"/>
  <c r="AM218" i="1"/>
  <c r="AM217" i="1" s="1"/>
  <c r="AM216" i="1" s="1"/>
  <c r="AM244" i="1" s="1"/>
  <c r="AL218" i="1"/>
  <c r="AL217" i="1" s="1"/>
  <c r="AL216" i="1" s="1"/>
  <c r="AL244" i="1" s="1"/>
  <c r="AK218" i="1"/>
  <c r="AJ218" i="1"/>
  <c r="AI218" i="1"/>
  <c r="AI217" i="1" s="1"/>
  <c r="AI216" i="1" s="1"/>
  <c r="AI244" i="1" s="1"/>
  <c r="AH218" i="1"/>
  <c r="AG218" i="1"/>
  <c r="AF218" i="1"/>
  <c r="AE218" i="1"/>
  <c r="AE217" i="1" s="1"/>
  <c r="AE216" i="1" s="1"/>
  <c r="AE244" i="1" s="1"/>
  <c r="AD218" i="1"/>
  <c r="AD217" i="1" s="1"/>
  <c r="AD216" i="1" s="1"/>
  <c r="AD244" i="1" s="1"/>
  <c r="AC218" i="1"/>
  <c r="AB218" i="1"/>
  <c r="AA218" i="1"/>
  <c r="AA217" i="1" s="1"/>
  <c r="AA216" i="1" s="1"/>
  <c r="AA244" i="1" s="1"/>
  <c r="Z218" i="1"/>
  <c r="Y218" i="1"/>
  <c r="X218" i="1"/>
  <c r="W218" i="1"/>
  <c r="W217" i="1" s="1"/>
  <c r="W216" i="1" s="1"/>
  <c r="W244" i="1" s="1"/>
  <c r="V218" i="1"/>
  <c r="V217" i="1" s="1"/>
  <c r="V216" i="1" s="1"/>
  <c r="V244" i="1" s="1"/>
  <c r="T218" i="1"/>
  <c r="N218" i="1"/>
  <c r="N217" i="1" s="1"/>
  <c r="N216" i="1" s="1"/>
  <c r="N244" i="1" s="1"/>
  <c r="K218" i="1"/>
  <c r="K217" i="1" s="1"/>
  <c r="K216" i="1" s="1"/>
  <c r="K244" i="1" s="1"/>
  <c r="J218" i="1"/>
  <c r="I218" i="1"/>
  <c r="G218" i="1"/>
  <c r="AX217" i="1"/>
  <c r="AX216" i="1" s="1"/>
  <c r="AX244" i="1" s="1"/>
  <c r="AW217" i="1"/>
  <c r="AW216" i="1" s="1"/>
  <c r="AW244" i="1" s="1"/>
  <c r="AS217" i="1"/>
  <c r="AP217" i="1"/>
  <c r="AP216" i="1" s="1"/>
  <c r="AP244" i="1" s="1"/>
  <c r="AO217" i="1"/>
  <c r="AO216" i="1" s="1"/>
  <c r="AO244" i="1" s="1"/>
  <c r="AK217" i="1"/>
  <c r="AH217" i="1"/>
  <c r="AH216" i="1" s="1"/>
  <c r="AH244" i="1" s="1"/>
  <c r="AG217" i="1"/>
  <c r="AG216" i="1" s="1"/>
  <c r="AG244" i="1" s="1"/>
  <c r="AC217" i="1"/>
  <c r="Z217" i="1"/>
  <c r="Z216" i="1" s="1"/>
  <c r="Z244" i="1" s="1"/>
  <c r="Y217" i="1"/>
  <c r="Y216" i="1" s="1"/>
  <c r="Y244" i="1" s="1"/>
  <c r="R217" i="1"/>
  <c r="P217" i="1"/>
  <c r="P216" i="1" s="1"/>
  <c r="P244" i="1" s="1"/>
  <c r="O217" i="1"/>
  <c r="M217" i="1"/>
  <c r="I217" i="1"/>
  <c r="I216" i="1" s="1"/>
  <c r="F217" i="1"/>
  <c r="E217" i="1"/>
  <c r="D217" i="1"/>
  <c r="C217" i="1"/>
  <c r="C216" i="1" s="1"/>
  <c r="C244" i="1" s="1"/>
  <c r="O216" i="1"/>
  <c r="O244" i="1" s="1"/>
  <c r="F216" i="1"/>
  <c r="F244" i="1" s="1"/>
  <c r="AZ215" i="1"/>
  <c r="U215" i="1"/>
  <c r="Q215" i="1"/>
  <c r="L215" i="1"/>
  <c r="H215" i="1"/>
  <c r="AZ214" i="1"/>
  <c r="U214" i="1"/>
  <c r="Q214" i="1"/>
  <c r="L214" i="1"/>
  <c r="H214" i="1"/>
  <c r="AZ213" i="1"/>
  <c r="U213" i="1"/>
  <c r="Q213" i="1"/>
  <c r="L213" i="1"/>
  <c r="H213" i="1"/>
  <c r="AZ212" i="1"/>
  <c r="U212" i="1"/>
  <c r="Q212" i="1"/>
  <c r="L212" i="1"/>
  <c r="H212" i="1"/>
  <c r="AZ211" i="1"/>
  <c r="U211" i="1"/>
  <c r="Q211" i="1"/>
  <c r="BA211" i="1" s="1"/>
  <c r="L211" i="1"/>
  <c r="H211" i="1"/>
  <c r="AZ210" i="1"/>
  <c r="U210" i="1"/>
  <c r="Q210" i="1"/>
  <c r="L210" i="1"/>
  <c r="H210" i="1"/>
  <c r="AZ209" i="1"/>
  <c r="U209" i="1"/>
  <c r="Q209" i="1"/>
  <c r="L209" i="1"/>
  <c r="H209" i="1"/>
  <c r="AZ208" i="1"/>
  <c r="U208" i="1"/>
  <c r="Q208" i="1"/>
  <c r="L208" i="1"/>
  <c r="H208" i="1"/>
  <c r="AY207" i="1"/>
  <c r="AX207" i="1"/>
  <c r="AW207" i="1"/>
  <c r="AV207" i="1"/>
  <c r="AU207" i="1"/>
  <c r="AT207" i="1"/>
  <c r="AS207" i="1"/>
  <c r="AR207" i="1"/>
  <c r="AQ207" i="1"/>
  <c r="AP207" i="1"/>
  <c r="AO207" i="1"/>
  <c r="AN207" i="1"/>
  <c r="AM207" i="1"/>
  <c r="AL207" i="1"/>
  <c r="AK207" i="1"/>
  <c r="AJ207" i="1"/>
  <c r="AI207" i="1"/>
  <c r="AH207" i="1"/>
  <c r="AG207" i="1"/>
  <c r="AF207" i="1"/>
  <c r="AE207" i="1"/>
  <c r="AD207" i="1"/>
  <c r="AC207" i="1"/>
  <c r="AB207" i="1"/>
  <c r="AA207" i="1"/>
  <c r="Z207" i="1"/>
  <c r="Y207" i="1"/>
  <c r="X207" i="1"/>
  <c r="W207" i="1"/>
  <c r="V207" i="1"/>
  <c r="U207" i="1"/>
  <c r="T207" i="1"/>
  <c r="R207" i="1"/>
  <c r="P207" i="1"/>
  <c r="O207" i="1"/>
  <c r="N207" i="1"/>
  <c r="M207" i="1"/>
  <c r="K207" i="1"/>
  <c r="J207" i="1"/>
  <c r="L207" i="1" s="1"/>
  <c r="I207" i="1"/>
  <c r="G207" i="1"/>
  <c r="F207" i="1"/>
  <c r="E207" i="1"/>
  <c r="D207" i="1"/>
  <c r="C207" i="1"/>
  <c r="AZ206" i="1"/>
  <c r="U206" i="1"/>
  <c r="Q206" i="1"/>
  <c r="L206" i="1"/>
  <c r="H206" i="1"/>
  <c r="AZ205" i="1"/>
  <c r="U205" i="1"/>
  <c r="Q205" i="1"/>
  <c r="L205" i="1"/>
  <c r="H205" i="1"/>
  <c r="AZ204" i="1"/>
  <c r="U204" i="1"/>
  <c r="Q204" i="1"/>
  <c r="L204" i="1"/>
  <c r="H204" i="1"/>
  <c r="AZ203" i="1"/>
  <c r="U203" i="1"/>
  <c r="Q203" i="1"/>
  <c r="L203" i="1"/>
  <c r="H203" i="1"/>
  <c r="AY202" i="1"/>
  <c r="AY242" i="1" s="1"/>
  <c r="AX202" i="1"/>
  <c r="AW202" i="1"/>
  <c r="AV202" i="1"/>
  <c r="AU202" i="1"/>
  <c r="AT202" i="1"/>
  <c r="AS202" i="1"/>
  <c r="AR202" i="1"/>
  <c r="AQ202" i="1"/>
  <c r="AQ242" i="1" s="1"/>
  <c r="AP202" i="1"/>
  <c r="AO202" i="1"/>
  <c r="AN202" i="1"/>
  <c r="AM202" i="1"/>
  <c r="AL202" i="1"/>
  <c r="AK202" i="1"/>
  <c r="AJ202" i="1"/>
  <c r="AI202" i="1"/>
  <c r="AI242" i="1" s="1"/>
  <c r="AH202" i="1"/>
  <c r="AG202" i="1"/>
  <c r="AF202" i="1"/>
  <c r="AE202" i="1"/>
  <c r="AD202" i="1"/>
  <c r="AC202" i="1"/>
  <c r="AB202" i="1"/>
  <c r="AA202" i="1"/>
  <c r="AA242" i="1" s="1"/>
  <c r="Z202" i="1"/>
  <c r="Y202" i="1"/>
  <c r="X202" i="1"/>
  <c r="W202" i="1"/>
  <c r="V202" i="1"/>
  <c r="T202" i="1"/>
  <c r="R202" i="1"/>
  <c r="U202" i="1" s="1"/>
  <c r="P202" i="1"/>
  <c r="O202" i="1"/>
  <c r="N202" i="1"/>
  <c r="M202" i="1"/>
  <c r="K202" i="1"/>
  <c r="J202" i="1"/>
  <c r="I202" i="1"/>
  <c r="G202" i="1"/>
  <c r="F202" i="1"/>
  <c r="E202" i="1"/>
  <c r="D202" i="1"/>
  <c r="C202" i="1"/>
  <c r="AZ201" i="1"/>
  <c r="U201" i="1"/>
  <c r="Q201" i="1"/>
  <c r="L201" i="1"/>
  <c r="D201" i="1"/>
  <c r="H201" i="1" s="1"/>
  <c r="AZ200" i="1"/>
  <c r="BA200" i="1" s="1"/>
  <c r="U200" i="1"/>
  <c r="Q200" i="1"/>
  <c r="L200" i="1"/>
  <c r="H200" i="1"/>
  <c r="AZ199" i="1"/>
  <c r="U199" i="1"/>
  <c r="Q199" i="1"/>
  <c r="L199" i="1"/>
  <c r="H199" i="1"/>
  <c r="AZ198" i="1"/>
  <c r="U198" i="1"/>
  <c r="Q198" i="1"/>
  <c r="L198" i="1"/>
  <c r="AZ197" i="1"/>
  <c r="U197" i="1"/>
  <c r="Q197" i="1"/>
  <c r="L197" i="1"/>
  <c r="H197" i="1"/>
  <c r="AZ196" i="1"/>
  <c r="U196" i="1"/>
  <c r="Q196" i="1"/>
  <c r="L196" i="1"/>
  <c r="H196" i="1"/>
  <c r="AZ195" i="1"/>
  <c r="U195" i="1"/>
  <c r="Q195" i="1"/>
  <c r="L195" i="1"/>
  <c r="H195" i="1"/>
  <c r="AY194" i="1"/>
  <c r="AX194" i="1"/>
  <c r="AW194" i="1"/>
  <c r="AV194" i="1"/>
  <c r="AV242" i="1" s="1"/>
  <c r="AU194" i="1"/>
  <c r="AT194" i="1"/>
  <c r="AS194" i="1"/>
  <c r="AR194" i="1"/>
  <c r="AR242" i="1" s="1"/>
  <c r="AQ194" i="1"/>
  <c r="AP194" i="1"/>
  <c r="AO194" i="1"/>
  <c r="AN194" i="1"/>
  <c r="AN242" i="1" s="1"/>
  <c r="AM194" i="1"/>
  <c r="AL194" i="1"/>
  <c r="AK194" i="1"/>
  <c r="AJ194" i="1"/>
  <c r="AI194" i="1"/>
  <c r="AH194" i="1"/>
  <c r="AG194" i="1"/>
  <c r="AF194" i="1"/>
  <c r="AF242" i="1" s="1"/>
  <c r="AE194" i="1"/>
  <c r="AD194" i="1"/>
  <c r="AC194" i="1"/>
  <c r="AB194" i="1"/>
  <c r="AB242" i="1" s="1"/>
  <c r="AA194" i="1"/>
  <c r="Z194" i="1"/>
  <c r="Y194" i="1"/>
  <c r="X194" i="1"/>
  <c r="X242" i="1" s="1"/>
  <c r="W194" i="1"/>
  <c r="V194" i="1"/>
  <c r="T194" i="1"/>
  <c r="R194" i="1"/>
  <c r="P194" i="1"/>
  <c r="O194" i="1"/>
  <c r="N194" i="1"/>
  <c r="N242" i="1" s="1"/>
  <c r="M194" i="1"/>
  <c r="M242" i="1" s="1"/>
  <c r="K194" i="1"/>
  <c r="J194" i="1"/>
  <c r="I194" i="1"/>
  <c r="I242" i="1" s="1"/>
  <c r="G194" i="1"/>
  <c r="G242" i="1" s="1"/>
  <c r="F194" i="1"/>
  <c r="E194" i="1"/>
  <c r="D194" i="1"/>
  <c r="C194" i="1"/>
  <c r="C242" i="1" s="1"/>
  <c r="AZ193" i="1"/>
  <c r="U193" i="1"/>
  <c r="Q193" i="1"/>
  <c r="L193" i="1"/>
  <c r="H193" i="1"/>
  <c r="AZ192" i="1"/>
  <c r="AZ191" i="1" s="1"/>
  <c r="U192" i="1"/>
  <c r="Q192" i="1"/>
  <c r="Q191" i="1" s="1"/>
  <c r="L192" i="1"/>
  <c r="H192" i="1"/>
  <c r="H191" i="1" s="1"/>
  <c r="AY191" i="1"/>
  <c r="AY178" i="1" s="1"/>
  <c r="AX191" i="1"/>
  <c r="AX178" i="1" s="1"/>
  <c r="AW191" i="1"/>
  <c r="AV191" i="1"/>
  <c r="AU191" i="1"/>
  <c r="AU178" i="1" s="1"/>
  <c r="AT191" i="1"/>
  <c r="AT178" i="1" s="1"/>
  <c r="AS191" i="1"/>
  <c r="AR191" i="1"/>
  <c r="AQ191" i="1"/>
  <c r="AQ178" i="1" s="1"/>
  <c r="AP191" i="1"/>
  <c r="AP178" i="1" s="1"/>
  <c r="AO191" i="1"/>
  <c r="AN191" i="1"/>
  <c r="AM191" i="1"/>
  <c r="AM178" i="1" s="1"/>
  <c r="AL191" i="1"/>
  <c r="AL178" i="1" s="1"/>
  <c r="AK191" i="1"/>
  <c r="AJ191" i="1"/>
  <c r="AI191" i="1"/>
  <c r="AI178" i="1" s="1"/>
  <c r="AH191" i="1"/>
  <c r="AH178" i="1" s="1"/>
  <c r="AG191" i="1"/>
  <c r="AF191" i="1"/>
  <c r="AE191" i="1"/>
  <c r="AE178" i="1" s="1"/>
  <c r="AD191" i="1"/>
  <c r="AD178" i="1" s="1"/>
  <c r="AC191" i="1"/>
  <c r="AB191" i="1"/>
  <c r="AA191" i="1"/>
  <c r="Z191" i="1"/>
  <c r="Z178" i="1" s="1"/>
  <c r="Y191" i="1"/>
  <c r="X191" i="1"/>
  <c r="W191" i="1"/>
  <c r="V191" i="1"/>
  <c r="V178" i="1" s="1"/>
  <c r="T191" i="1"/>
  <c r="R191" i="1"/>
  <c r="U191" i="1" s="1"/>
  <c r="P191" i="1"/>
  <c r="P178" i="1" s="1"/>
  <c r="O191" i="1"/>
  <c r="N191" i="1"/>
  <c r="M191" i="1"/>
  <c r="M178" i="1" s="1"/>
  <c r="K191" i="1"/>
  <c r="K178" i="1" s="1"/>
  <c r="J191" i="1"/>
  <c r="I191" i="1"/>
  <c r="G191" i="1"/>
  <c r="G178" i="1" s="1"/>
  <c r="F191" i="1"/>
  <c r="F178" i="1" s="1"/>
  <c r="E191" i="1"/>
  <c r="D191" i="1"/>
  <c r="C191" i="1"/>
  <c r="C178" i="1" s="1"/>
  <c r="BA190" i="1"/>
  <c r="AZ190" i="1"/>
  <c r="L190" i="1"/>
  <c r="AZ189" i="1"/>
  <c r="U189" i="1"/>
  <c r="Q189" i="1"/>
  <c r="L189" i="1"/>
  <c r="H189" i="1"/>
  <c r="AZ188" i="1"/>
  <c r="U188" i="1"/>
  <c r="Q188" i="1"/>
  <c r="L188" i="1"/>
  <c r="H188" i="1"/>
  <c r="AZ187" i="1"/>
  <c r="U187" i="1"/>
  <c r="Q187" i="1"/>
  <c r="L187" i="1"/>
  <c r="H187" i="1"/>
  <c r="AZ186" i="1"/>
  <c r="U186" i="1"/>
  <c r="Q186" i="1"/>
  <c r="L186" i="1"/>
  <c r="H186" i="1"/>
  <c r="AZ185" i="1"/>
  <c r="U185" i="1"/>
  <c r="Q185" i="1"/>
  <c r="L185" i="1"/>
  <c r="H185" i="1"/>
  <c r="AZ184" i="1"/>
  <c r="BA184" i="1" s="1"/>
  <c r="U184" i="1"/>
  <c r="Q184" i="1"/>
  <c r="L184" i="1"/>
  <c r="H184" i="1"/>
  <c r="AZ183" i="1"/>
  <c r="U183" i="1"/>
  <c r="Q183" i="1"/>
  <c r="L183" i="1"/>
  <c r="H183" i="1"/>
  <c r="AZ182" i="1"/>
  <c r="U182" i="1"/>
  <c r="Q182" i="1"/>
  <c r="L182" i="1"/>
  <c r="H182" i="1"/>
  <c r="AZ181" i="1"/>
  <c r="U181" i="1"/>
  <c r="Q181" i="1"/>
  <c r="L181" i="1"/>
  <c r="H181" i="1"/>
  <c r="AZ180" i="1"/>
  <c r="U180" i="1"/>
  <c r="Q180" i="1"/>
  <c r="L180" i="1"/>
  <c r="H180" i="1"/>
  <c r="AZ179" i="1"/>
  <c r="U179" i="1"/>
  <c r="Q179" i="1"/>
  <c r="L179" i="1"/>
  <c r="H179" i="1"/>
  <c r="AW178" i="1"/>
  <c r="AV178" i="1"/>
  <c r="AS178" i="1"/>
  <c r="AR178" i="1"/>
  <c r="AO178" i="1"/>
  <c r="AN178" i="1"/>
  <c r="AK178" i="1"/>
  <c r="AJ178" i="1"/>
  <c r="AG178" i="1"/>
  <c r="AF178" i="1"/>
  <c r="AC178" i="1"/>
  <c r="AB178" i="1"/>
  <c r="AA178" i="1"/>
  <c r="Y178" i="1"/>
  <c r="X178" i="1"/>
  <c r="W178" i="1"/>
  <c r="T178" i="1"/>
  <c r="R178" i="1"/>
  <c r="O178" i="1"/>
  <c r="N178" i="1"/>
  <c r="J178" i="1"/>
  <c r="I178" i="1"/>
  <c r="E178" i="1"/>
  <c r="D178" i="1"/>
  <c r="AZ177" i="1"/>
  <c r="U177" i="1"/>
  <c r="Q177" i="1"/>
  <c r="L177" i="1"/>
  <c r="H177" i="1"/>
  <c r="AZ176" i="1"/>
  <c r="U176" i="1"/>
  <c r="Q176" i="1"/>
  <c r="L176" i="1"/>
  <c r="H176" i="1"/>
  <c r="AZ175" i="1"/>
  <c r="U175" i="1"/>
  <c r="Q175" i="1"/>
  <c r="L175" i="1"/>
  <c r="H175" i="1"/>
  <c r="AZ174" i="1"/>
  <c r="U174" i="1"/>
  <c r="Q174" i="1"/>
  <c r="L174" i="1"/>
  <c r="H174" i="1"/>
  <c r="AZ173" i="1"/>
  <c r="U173" i="1"/>
  <c r="Q173" i="1"/>
  <c r="L173" i="1"/>
  <c r="H173" i="1"/>
  <c r="AZ172" i="1"/>
  <c r="U172" i="1"/>
  <c r="Q172" i="1"/>
  <c r="L172" i="1"/>
  <c r="H172" i="1"/>
  <c r="AZ171" i="1"/>
  <c r="U171" i="1"/>
  <c r="Q171" i="1"/>
  <c r="L171" i="1"/>
  <c r="H171" i="1"/>
  <c r="AZ170" i="1"/>
  <c r="U170" i="1"/>
  <c r="Q170" i="1"/>
  <c r="L170" i="1"/>
  <c r="H170" i="1"/>
  <c r="AY169"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R169" i="1"/>
  <c r="P169" i="1"/>
  <c r="O169" i="1"/>
  <c r="N169" i="1"/>
  <c r="M169" i="1"/>
  <c r="K169" i="1"/>
  <c r="L169" i="1" s="1"/>
  <c r="J169" i="1"/>
  <c r="I169" i="1"/>
  <c r="G169" i="1"/>
  <c r="F169" i="1"/>
  <c r="E169" i="1"/>
  <c r="D169" i="1"/>
  <c r="C169" i="1"/>
  <c r="AZ168" i="1"/>
  <c r="U168" i="1"/>
  <c r="Q168" i="1"/>
  <c r="L168" i="1"/>
  <c r="H168" i="1"/>
  <c r="AZ167" i="1"/>
  <c r="U167" i="1"/>
  <c r="Q167" i="1"/>
  <c r="L167" i="1"/>
  <c r="H167" i="1"/>
  <c r="AZ166" i="1"/>
  <c r="U166" i="1"/>
  <c r="Q166" i="1"/>
  <c r="L166" i="1"/>
  <c r="H166" i="1"/>
  <c r="AZ165" i="1"/>
  <c r="U165" i="1"/>
  <c r="Q165" i="1"/>
  <c r="L165" i="1"/>
  <c r="H165" i="1"/>
  <c r="AZ164" i="1"/>
  <c r="U164" i="1"/>
  <c r="Q164" i="1"/>
  <c r="L164" i="1"/>
  <c r="H164" i="1"/>
  <c r="AY163" i="1"/>
  <c r="AX163" i="1"/>
  <c r="AW163" i="1"/>
  <c r="AV163" i="1"/>
  <c r="AV144" i="1" s="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X144" i="1" s="1"/>
  <c r="W163" i="1"/>
  <c r="V163" i="1"/>
  <c r="T163" i="1"/>
  <c r="R163" i="1"/>
  <c r="U163" i="1" s="1"/>
  <c r="P163" i="1"/>
  <c r="O163" i="1"/>
  <c r="N163" i="1"/>
  <c r="M163" i="1"/>
  <c r="K163" i="1"/>
  <c r="J163" i="1"/>
  <c r="I163" i="1"/>
  <c r="G163" i="1"/>
  <c r="F163" i="1"/>
  <c r="E163" i="1"/>
  <c r="D163" i="1"/>
  <c r="C163" i="1"/>
  <c r="AZ162" i="1"/>
  <c r="U162" i="1"/>
  <c r="Q162" i="1"/>
  <c r="L162" i="1"/>
  <c r="H162" i="1"/>
  <c r="AZ161" i="1"/>
  <c r="U161" i="1"/>
  <c r="Q161" i="1"/>
  <c r="Q160" i="1" s="1"/>
  <c r="L161" i="1"/>
  <c r="H161" i="1"/>
  <c r="AY160"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T160" i="1"/>
  <c r="R160" i="1"/>
  <c r="P160" i="1"/>
  <c r="O160" i="1"/>
  <c r="N160" i="1"/>
  <c r="M160" i="1"/>
  <c r="K160" i="1"/>
  <c r="J160" i="1"/>
  <c r="I160" i="1"/>
  <c r="G160" i="1"/>
  <c r="F160" i="1"/>
  <c r="E160" i="1"/>
  <c r="D160" i="1"/>
  <c r="C160" i="1"/>
  <c r="AZ159" i="1"/>
  <c r="U159" i="1"/>
  <c r="Q159" i="1"/>
  <c r="L159" i="1"/>
  <c r="H159" i="1"/>
  <c r="AZ158" i="1"/>
  <c r="U158" i="1"/>
  <c r="Q158" i="1"/>
  <c r="L158" i="1"/>
  <c r="H158" i="1"/>
  <c r="AZ157" i="1"/>
  <c r="U157" i="1"/>
  <c r="Q157" i="1"/>
  <c r="L157" i="1"/>
  <c r="H157" i="1"/>
  <c r="AZ156" i="1"/>
  <c r="U156" i="1"/>
  <c r="Q156" i="1"/>
  <c r="L156" i="1"/>
  <c r="H156" i="1"/>
  <c r="AZ155" i="1"/>
  <c r="U155" i="1"/>
  <c r="Q155" i="1"/>
  <c r="L155" i="1"/>
  <c r="H155" i="1"/>
  <c r="AZ154" i="1"/>
  <c r="U154" i="1"/>
  <c r="Q154" i="1"/>
  <c r="L154" i="1"/>
  <c r="H154" i="1"/>
  <c r="AZ153" i="1"/>
  <c r="U153" i="1"/>
  <c r="Q153" i="1"/>
  <c r="L153" i="1"/>
  <c r="H153" i="1"/>
  <c r="AY152" i="1"/>
  <c r="AX152" i="1"/>
  <c r="AW152" i="1"/>
  <c r="AV152" i="1"/>
  <c r="AU152" i="1"/>
  <c r="AT152" i="1"/>
  <c r="AS152" i="1"/>
  <c r="AR152" i="1"/>
  <c r="AQ152" i="1"/>
  <c r="AP152" i="1"/>
  <c r="AO152" i="1"/>
  <c r="AN152" i="1"/>
  <c r="AM152" i="1"/>
  <c r="AL152" i="1"/>
  <c r="AK152" i="1"/>
  <c r="AJ152" i="1"/>
  <c r="AI152" i="1"/>
  <c r="AH152" i="1"/>
  <c r="AG152" i="1"/>
  <c r="AF152" i="1"/>
  <c r="AE152" i="1"/>
  <c r="AD152" i="1"/>
  <c r="AD144" i="1" s="1"/>
  <c r="AC152" i="1"/>
  <c r="AB152" i="1"/>
  <c r="AA152" i="1"/>
  <c r="Z152" i="1"/>
  <c r="Y152" i="1"/>
  <c r="X152" i="1"/>
  <c r="W152" i="1"/>
  <c r="V152" i="1"/>
  <c r="T152" i="1"/>
  <c r="R152" i="1"/>
  <c r="P152" i="1"/>
  <c r="O152" i="1"/>
  <c r="N152" i="1"/>
  <c r="K152" i="1"/>
  <c r="J152" i="1"/>
  <c r="I152" i="1"/>
  <c r="L152" i="1" s="1"/>
  <c r="G152" i="1"/>
  <c r="F152" i="1"/>
  <c r="E152" i="1"/>
  <c r="D152" i="1"/>
  <c r="C152" i="1"/>
  <c r="AZ151" i="1"/>
  <c r="U151" i="1"/>
  <c r="Q151" i="1"/>
  <c r="L151" i="1"/>
  <c r="H151" i="1"/>
  <c r="AZ150" i="1"/>
  <c r="U150" i="1"/>
  <c r="Q150" i="1"/>
  <c r="L150" i="1"/>
  <c r="H150" i="1"/>
  <c r="H149" i="1" s="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T149" i="1"/>
  <c r="R149" i="1"/>
  <c r="U149" i="1" s="1"/>
  <c r="P149" i="1"/>
  <c r="O149" i="1"/>
  <c r="N149" i="1"/>
  <c r="M149" i="1"/>
  <c r="K149" i="1"/>
  <c r="J149" i="1"/>
  <c r="I149" i="1"/>
  <c r="G149" i="1"/>
  <c r="F149" i="1"/>
  <c r="F144" i="1" s="1"/>
  <c r="E149" i="1"/>
  <c r="D149" i="1"/>
  <c r="C149" i="1"/>
  <c r="AZ148" i="1"/>
  <c r="U148" i="1"/>
  <c r="Q148" i="1"/>
  <c r="L148" i="1"/>
  <c r="H148" i="1"/>
  <c r="AZ147" i="1"/>
  <c r="U147" i="1"/>
  <c r="Q147" i="1"/>
  <c r="L147" i="1"/>
  <c r="H147" i="1"/>
  <c r="AZ146" i="1"/>
  <c r="U146" i="1"/>
  <c r="Q146" i="1"/>
  <c r="L146" i="1"/>
  <c r="H146"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T145" i="1"/>
  <c r="R145" i="1"/>
  <c r="P145" i="1"/>
  <c r="O145" i="1"/>
  <c r="N145" i="1"/>
  <c r="K145" i="1"/>
  <c r="J145" i="1"/>
  <c r="I145" i="1"/>
  <c r="G145" i="1"/>
  <c r="F145" i="1"/>
  <c r="E145" i="1"/>
  <c r="D145" i="1"/>
  <c r="C145" i="1"/>
  <c r="AB144" i="1"/>
  <c r="V144" i="1"/>
  <c r="AZ143" i="1"/>
  <c r="U143" i="1"/>
  <c r="Q143" i="1"/>
  <c r="L143" i="1"/>
  <c r="H143" i="1"/>
  <c r="AZ142" i="1"/>
  <c r="U142" i="1"/>
  <c r="Q142" i="1"/>
  <c r="L142" i="1"/>
  <c r="H142" i="1"/>
  <c r="AZ141" i="1"/>
  <c r="U141" i="1"/>
  <c r="Q141" i="1"/>
  <c r="L141" i="1"/>
  <c r="H141" i="1"/>
  <c r="AZ140" i="1"/>
  <c r="U140" i="1"/>
  <c r="Q140" i="1"/>
  <c r="L140" i="1"/>
  <c r="H140" i="1"/>
  <c r="AY139" i="1"/>
  <c r="AX139" i="1"/>
  <c r="AW139" i="1"/>
  <c r="AV139" i="1"/>
  <c r="AV124" i="1" s="1"/>
  <c r="AV240" i="1" s="1"/>
  <c r="AU139" i="1"/>
  <c r="AT139" i="1"/>
  <c r="AS139" i="1"/>
  <c r="AR139" i="1"/>
  <c r="AQ139" i="1"/>
  <c r="AP139" i="1"/>
  <c r="AO139" i="1"/>
  <c r="AN139" i="1"/>
  <c r="AN124" i="1" s="1"/>
  <c r="AM139" i="1"/>
  <c r="AL139" i="1"/>
  <c r="AK139" i="1"/>
  <c r="AJ139" i="1"/>
  <c r="AJ124" i="1" s="1"/>
  <c r="AI139" i="1"/>
  <c r="AH139" i="1"/>
  <c r="AG139" i="1"/>
  <c r="AF139" i="1"/>
  <c r="AE139" i="1"/>
  <c r="AD139" i="1"/>
  <c r="AC139" i="1"/>
  <c r="AB139" i="1"/>
  <c r="AA139" i="1"/>
  <c r="Z139" i="1"/>
  <c r="Y139" i="1"/>
  <c r="X139" i="1"/>
  <c r="X124" i="1" s="1"/>
  <c r="W139" i="1"/>
  <c r="V139" i="1"/>
  <c r="T139" i="1"/>
  <c r="R139" i="1"/>
  <c r="P139" i="1"/>
  <c r="O139" i="1"/>
  <c r="N139" i="1"/>
  <c r="M139" i="1"/>
  <c r="K139" i="1"/>
  <c r="J139" i="1"/>
  <c r="I139" i="1"/>
  <c r="L139" i="1" s="1"/>
  <c r="G139" i="1"/>
  <c r="G124" i="1" s="1"/>
  <c r="F139" i="1"/>
  <c r="E139" i="1"/>
  <c r="D139" i="1"/>
  <c r="C139" i="1"/>
  <c r="AZ138" i="1"/>
  <c r="U138" i="1"/>
  <c r="Q138" i="1"/>
  <c r="L138" i="1"/>
  <c r="H138" i="1"/>
  <c r="AZ137" i="1"/>
  <c r="U137" i="1"/>
  <c r="Q137" i="1"/>
  <c r="L137" i="1"/>
  <c r="H137" i="1"/>
  <c r="AZ136" i="1"/>
  <c r="U136" i="1"/>
  <c r="Q136" i="1"/>
  <c r="L136" i="1"/>
  <c r="H136" i="1"/>
  <c r="AZ135" i="1"/>
  <c r="U135" i="1"/>
  <c r="Q135" i="1"/>
  <c r="L135" i="1"/>
  <c r="H135" i="1"/>
  <c r="AZ134" i="1"/>
  <c r="U134" i="1"/>
  <c r="Q134" i="1"/>
  <c r="L134" i="1"/>
  <c r="H134" i="1"/>
  <c r="AZ133" i="1"/>
  <c r="U133" i="1"/>
  <c r="Q133" i="1"/>
  <c r="L133" i="1"/>
  <c r="H133" i="1"/>
  <c r="AZ132" i="1"/>
  <c r="U132" i="1"/>
  <c r="Q132" i="1"/>
  <c r="L132" i="1"/>
  <c r="H132" i="1"/>
  <c r="AZ131" i="1"/>
  <c r="U131" i="1"/>
  <c r="Q131" i="1"/>
  <c r="L131" i="1"/>
  <c r="H131" i="1"/>
  <c r="AZ130" i="1"/>
  <c r="U130" i="1"/>
  <c r="Q130" i="1"/>
  <c r="L130" i="1"/>
  <c r="H130" i="1"/>
  <c r="AZ129" i="1"/>
  <c r="U129" i="1"/>
  <c r="Q129" i="1"/>
  <c r="L129" i="1"/>
  <c r="H129" i="1"/>
  <c r="AZ128" i="1"/>
  <c r="U128" i="1"/>
  <c r="Q128" i="1"/>
  <c r="L128" i="1"/>
  <c r="H128" i="1"/>
  <c r="AZ127" i="1"/>
  <c r="U127" i="1"/>
  <c r="Q127" i="1"/>
  <c r="L127" i="1"/>
  <c r="H127" i="1"/>
  <c r="AZ126" i="1"/>
  <c r="U126" i="1"/>
  <c r="Q126" i="1"/>
  <c r="L126" i="1"/>
  <c r="H126" i="1"/>
  <c r="AY125" i="1"/>
  <c r="AX125" i="1"/>
  <c r="AX124" i="1" s="1"/>
  <c r="AW125" i="1"/>
  <c r="AV125" i="1"/>
  <c r="AU125" i="1"/>
  <c r="AT125" i="1"/>
  <c r="AS125" i="1"/>
  <c r="AR125" i="1"/>
  <c r="AQ125" i="1"/>
  <c r="AP125" i="1"/>
  <c r="AP124" i="1" s="1"/>
  <c r="AO125" i="1"/>
  <c r="AN125" i="1"/>
  <c r="AM125" i="1"/>
  <c r="AL125" i="1"/>
  <c r="AK125" i="1"/>
  <c r="AJ125" i="1"/>
  <c r="AI125" i="1"/>
  <c r="AH125" i="1"/>
  <c r="AH124" i="1" s="1"/>
  <c r="AG125" i="1"/>
  <c r="AF125" i="1"/>
  <c r="AE125" i="1"/>
  <c r="AD125" i="1"/>
  <c r="AC125" i="1"/>
  <c r="AB125" i="1"/>
  <c r="AA125" i="1"/>
  <c r="Z125" i="1"/>
  <c r="Z124" i="1" s="1"/>
  <c r="Y125" i="1"/>
  <c r="X125" i="1"/>
  <c r="W125" i="1"/>
  <c r="V125" i="1"/>
  <c r="T125" i="1"/>
  <c r="R125" i="1"/>
  <c r="P125" i="1"/>
  <c r="O125" i="1"/>
  <c r="O124" i="1" s="1"/>
  <c r="N125" i="1"/>
  <c r="M125" i="1"/>
  <c r="K125" i="1"/>
  <c r="K124" i="1" s="1"/>
  <c r="J125" i="1"/>
  <c r="J124" i="1" s="1"/>
  <c r="I125" i="1"/>
  <c r="G125" i="1"/>
  <c r="F125" i="1"/>
  <c r="E125" i="1"/>
  <c r="D125" i="1"/>
  <c r="AY124" i="1"/>
  <c r="AU124" i="1"/>
  <c r="AQ124" i="1"/>
  <c r="AM124" i="1"/>
  <c r="AI124" i="1"/>
  <c r="AE124" i="1"/>
  <c r="AA124" i="1"/>
  <c r="W124" i="1"/>
  <c r="N124" i="1"/>
  <c r="F124" i="1"/>
  <c r="AZ123" i="1"/>
  <c r="AY123" i="1"/>
  <c r="AX123" i="1"/>
  <c r="AW123" i="1"/>
  <c r="AV123" i="1"/>
  <c r="AU123" i="1"/>
  <c r="AT123" i="1"/>
  <c r="AS123" i="1"/>
  <c r="AR123" i="1"/>
  <c r="AQ123" i="1"/>
  <c r="AP123" i="1"/>
  <c r="AO123" i="1"/>
  <c r="AN123" i="1"/>
  <c r="AM123" i="1"/>
  <c r="AL123" i="1"/>
  <c r="AK123" i="1"/>
  <c r="AJ123" i="1"/>
  <c r="AI123" i="1"/>
  <c r="AH123" i="1"/>
  <c r="AG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Y121" i="1"/>
  <c r="AZ107" i="1"/>
  <c r="U107" i="1"/>
  <c r="Q107" i="1"/>
  <c r="L107" i="1"/>
  <c r="H107" i="1"/>
  <c r="AZ106" i="1"/>
  <c r="AZ102" i="1" s="1"/>
  <c r="U106" i="1"/>
  <c r="Q106" i="1"/>
  <c r="L106" i="1"/>
  <c r="H106" i="1"/>
  <c r="AZ105" i="1"/>
  <c r="U105" i="1"/>
  <c r="Q105" i="1"/>
  <c r="L105" i="1"/>
  <c r="H105" i="1"/>
  <c r="AZ104" i="1"/>
  <c r="U104" i="1"/>
  <c r="Q104" i="1"/>
  <c r="L104" i="1"/>
  <c r="H104" i="1"/>
  <c r="AZ103" i="1"/>
  <c r="U103" i="1"/>
  <c r="Q103" i="1"/>
  <c r="L103" i="1"/>
  <c r="H103"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T102" i="1"/>
  <c r="R102" i="1"/>
  <c r="P102" i="1"/>
  <c r="O102" i="1"/>
  <c r="N102" i="1"/>
  <c r="M102" i="1"/>
  <c r="K102" i="1"/>
  <c r="J102" i="1"/>
  <c r="I102" i="1"/>
  <c r="AZ101" i="1"/>
  <c r="U101" i="1"/>
  <c r="Q101" i="1"/>
  <c r="L101" i="1"/>
  <c r="H101" i="1"/>
  <c r="AZ100" i="1"/>
  <c r="U100" i="1"/>
  <c r="Q100" i="1"/>
  <c r="L100" i="1"/>
  <c r="H100" i="1"/>
  <c r="AZ99" i="1"/>
  <c r="U99" i="1"/>
  <c r="Q99" i="1"/>
  <c r="L99" i="1"/>
  <c r="H99" i="1"/>
  <c r="AZ98" i="1"/>
  <c r="U98" i="1"/>
  <c r="Q98" i="1"/>
  <c r="L98" i="1"/>
  <c r="H98" i="1"/>
  <c r="AZ97" i="1"/>
  <c r="U97" i="1"/>
  <c r="Q97" i="1"/>
  <c r="L97" i="1"/>
  <c r="H97" i="1"/>
  <c r="AZ96" i="1"/>
  <c r="U96" i="1"/>
  <c r="Q96" i="1"/>
  <c r="L96" i="1"/>
  <c r="H96" i="1"/>
  <c r="AZ95" i="1"/>
  <c r="U95" i="1"/>
  <c r="Q95" i="1"/>
  <c r="L95" i="1"/>
  <c r="H95" i="1"/>
  <c r="AZ94" i="1"/>
  <c r="U94" i="1"/>
  <c r="Q94" i="1"/>
  <c r="L94" i="1"/>
  <c r="H94" i="1"/>
  <c r="AZ93" i="1"/>
  <c r="U93" i="1"/>
  <c r="Q93" i="1"/>
  <c r="L93" i="1"/>
  <c r="H93" i="1"/>
  <c r="AZ92" i="1"/>
  <c r="Q92" i="1"/>
  <c r="L92" i="1"/>
  <c r="H92" i="1"/>
  <c r="AY91" i="1"/>
  <c r="AY90" i="1" s="1"/>
  <c r="AX91" i="1"/>
  <c r="AX90" i="1" s="1"/>
  <c r="AW91" i="1"/>
  <c r="AW90" i="1" s="1"/>
  <c r="AV91" i="1"/>
  <c r="AV90" i="1" s="1"/>
  <c r="AV80" i="1" s="1"/>
  <c r="AV79" i="1" s="1"/>
  <c r="AV113" i="1" s="1"/>
  <c r="AU91" i="1"/>
  <c r="AU90" i="1" s="1"/>
  <c r="AT91" i="1"/>
  <c r="AT90" i="1" s="1"/>
  <c r="AS91" i="1"/>
  <c r="AS90" i="1" s="1"/>
  <c r="AR91" i="1"/>
  <c r="AR90" i="1" s="1"/>
  <c r="AR80" i="1" s="1"/>
  <c r="AR79" i="1" s="1"/>
  <c r="AR113" i="1" s="1"/>
  <c r="AQ91" i="1"/>
  <c r="AQ90" i="1" s="1"/>
  <c r="AP91" i="1"/>
  <c r="AP90" i="1" s="1"/>
  <c r="AO91" i="1"/>
  <c r="AO90" i="1" s="1"/>
  <c r="AN91" i="1"/>
  <c r="AM91" i="1"/>
  <c r="AM90" i="1" s="1"/>
  <c r="AL90" i="1"/>
  <c r="AK91" i="1"/>
  <c r="AK90" i="1" s="1"/>
  <c r="AJ91" i="1"/>
  <c r="AJ90" i="1" s="1"/>
  <c r="AI91" i="1"/>
  <c r="AI90" i="1" s="1"/>
  <c r="AH91" i="1"/>
  <c r="AH90" i="1" s="1"/>
  <c r="AG91" i="1"/>
  <c r="AG90" i="1" s="1"/>
  <c r="AF91" i="1"/>
  <c r="AF90" i="1" s="1"/>
  <c r="AF80" i="1" s="1"/>
  <c r="AF79" i="1" s="1"/>
  <c r="AF113" i="1" s="1"/>
  <c r="AE91" i="1"/>
  <c r="AE90" i="1" s="1"/>
  <c r="AC91" i="1"/>
  <c r="AC90" i="1" s="1"/>
  <c r="AB91" i="1"/>
  <c r="AA91" i="1"/>
  <c r="AA90" i="1" s="1"/>
  <c r="Z91" i="1"/>
  <c r="Z90" i="1" s="1"/>
  <c r="Y91" i="1"/>
  <c r="Y90" i="1" s="1"/>
  <c r="X91" i="1"/>
  <c r="W91" i="1"/>
  <c r="W90" i="1" s="1"/>
  <c r="V91" i="1"/>
  <c r="V90" i="1" s="1"/>
  <c r="P91" i="1"/>
  <c r="P90" i="1" s="1"/>
  <c r="O91" i="1"/>
  <c r="L91" i="1"/>
  <c r="J91" i="1"/>
  <c r="J90" i="1" s="1"/>
  <c r="AN90" i="1"/>
  <c r="AN80" i="1" s="1"/>
  <c r="AN79" i="1" s="1"/>
  <c r="AN113" i="1" s="1"/>
  <c r="AB90" i="1"/>
  <c r="X90" i="1"/>
  <c r="X80" i="1" s="1"/>
  <c r="O90" i="1"/>
  <c r="AZ89" i="1"/>
  <c r="U89" i="1"/>
  <c r="Q89" i="1"/>
  <c r="L89" i="1"/>
  <c r="H89" i="1"/>
  <c r="H85" i="1" s="1"/>
  <c r="AZ88" i="1"/>
  <c r="U88" i="1"/>
  <c r="Q88" i="1"/>
  <c r="L88" i="1"/>
  <c r="H88" i="1"/>
  <c r="AZ87" i="1"/>
  <c r="U87" i="1"/>
  <c r="Q87" i="1"/>
  <c r="L87" i="1"/>
  <c r="H87" i="1"/>
  <c r="AZ86" i="1"/>
  <c r="U86" i="1"/>
  <c r="Q86" i="1"/>
  <c r="L86" i="1"/>
  <c r="H86" i="1"/>
  <c r="AY85" i="1"/>
  <c r="AX85" i="1"/>
  <c r="AW85" i="1"/>
  <c r="AV85" i="1"/>
  <c r="AU85" i="1"/>
  <c r="AT85" i="1"/>
  <c r="AS85" i="1"/>
  <c r="AR85" i="1"/>
  <c r="AQ85" i="1"/>
  <c r="AQ80" i="1" s="1"/>
  <c r="AQ79" i="1" s="1"/>
  <c r="AQ113" i="1" s="1"/>
  <c r="AP85" i="1"/>
  <c r="AO85" i="1"/>
  <c r="AN85" i="1"/>
  <c r="AM85" i="1"/>
  <c r="AL85" i="1"/>
  <c r="AK85" i="1"/>
  <c r="AJ85" i="1"/>
  <c r="AI85" i="1"/>
  <c r="AH85" i="1"/>
  <c r="AG85" i="1"/>
  <c r="AF85" i="1"/>
  <c r="AE85" i="1"/>
  <c r="AD85" i="1"/>
  <c r="AC85" i="1"/>
  <c r="AB85" i="1"/>
  <c r="AA85" i="1"/>
  <c r="Z85" i="1"/>
  <c r="Y85" i="1"/>
  <c r="X85" i="1"/>
  <c r="W85" i="1"/>
  <c r="V85" i="1"/>
  <c r="T85" i="1"/>
  <c r="R85" i="1"/>
  <c r="U85" i="1" s="1"/>
  <c r="Q85" i="1"/>
  <c r="P85" i="1"/>
  <c r="O85" i="1"/>
  <c r="N85" i="1"/>
  <c r="N80" i="1" s="1"/>
  <c r="M85" i="1"/>
  <c r="K85" i="1"/>
  <c r="J85" i="1"/>
  <c r="I85" i="1"/>
  <c r="L85" i="1" s="1"/>
  <c r="AZ84" i="1"/>
  <c r="U84" i="1"/>
  <c r="Q84" i="1"/>
  <c r="L84" i="1"/>
  <c r="H84" i="1"/>
  <c r="AZ83" i="1"/>
  <c r="U83" i="1"/>
  <c r="Q83" i="1"/>
  <c r="Q81" i="1" s="1"/>
  <c r="L83" i="1"/>
  <c r="H83" i="1"/>
  <c r="AZ82" i="1"/>
  <c r="U82" i="1"/>
  <c r="Q82" i="1"/>
  <c r="L82" i="1"/>
  <c r="H82" i="1"/>
  <c r="AY81" i="1"/>
  <c r="AX81" i="1"/>
  <c r="AW81" i="1"/>
  <c r="AV81" i="1"/>
  <c r="AU81" i="1"/>
  <c r="AT81" i="1"/>
  <c r="AS81" i="1"/>
  <c r="AR81" i="1"/>
  <c r="AQ81" i="1"/>
  <c r="AP81" i="1"/>
  <c r="AO81" i="1"/>
  <c r="AN81" i="1"/>
  <c r="AM81" i="1"/>
  <c r="AL81" i="1"/>
  <c r="AK81" i="1"/>
  <c r="AJ81" i="1"/>
  <c r="AI81" i="1"/>
  <c r="AH81" i="1"/>
  <c r="AG81" i="1"/>
  <c r="AF81" i="1"/>
  <c r="AE81" i="1"/>
  <c r="AE80" i="1" s="1"/>
  <c r="AE79" i="1" s="1"/>
  <c r="AE113" i="1" s="1"/>
  <c r="AD81" i="1"/>
  <c r="AC81" i="1"/>
  <c r="AB81" i="1"/>
  <c r="AB80" i="1" s="1"/>
  <c r="AA81" i="1"/>
  <c r="Z81" i="1"/>
  <c r="Y81" i="1"/>
  <c r="X81" i="1"/>
  <c r="W81" i="1"/>
  <c r="V81" i="1"/>
  <c r="T81" i="1"/>
  <c r="R81" i="1"/>
  <c r="P81" i="1"/>
  <c r="O81" i="1"/>
  <c r="N81" i="1"/>
  <c r="M81" i="1"/>
  <c r="K81" i="1"/>
  <c r="J81" i="1"/>
  <c r="J80" i="1" s="1"/>
  <c r="J79" i="1" s="1"/>
  <c r="J113" i="1" s="1"/>
  <c r="I81" i="1"/>
  <c r="AI80" i="1"/>
  <c r="AI79" i="1" s="1"/>
  <c r="AI113" i="1" s="1"/>
  <c r="T80" i="1"/>
  <c r="K80" i="1"/>
  <c r="AZ78" i="1"/>
  <c r="U78" i="1"/>
  <c r="Q78" i="1"/>
  <c r="L78" i="1"/>
  <c r="H78" i="1"/>
  <c r="AZ77" i="1"/>
  <c r="U77" i="1"/>
  <c r="Q77" i="1"/>
  <c r="L77" i="1"/>
  <c r="H77" i="1"/>
  <c r="AZ76" i="1"/>
  <c r="U76" i="1"/>
  <c r="Q76" i="1"/>
  <c r="L76" i="1"/>
  <c r="H76"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T75" i="1"/>
  <c r="R75" i="1"/>
  <c r="Q75" i="1"/>
  <c r="P75" i="1"/>
  <c r="O75" i="1"/>
  <c r="N75" i="1"/>
  <c r="M75" i="1"/>
  <c r="K75" i="1"/>
  <c r="J75" i="1"/>
  <c r="I75" i="1"/>
  <c r="L75" i="1" s="1"/>
  <c r="AZ74" i="1"/>
  <c r="U74" i="1"/>
  <c r="Q74" i="1"/>
  <c r="L74" i="1"/>
  <c r="H74" i="1"/>
  <c r="AZ73" i="1"/>
  <c r="U73" i="1"/>
  <c r="Q73" i="1"/>
  <c r="L73" i="1"/>
  <c r="H73" i="1"/>
  <c r="AZ72" i="1"/>
  <c r="U72" i="1"/>
  <c r="Q72" i="1"/>
  <c r="L72" i="1"/>
  <c r="H72"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T71" i="1"/>
  <c r="R71" i="1"/>
  <c r="U71" i="1" s="1"/>
  <c r="Q71" i="1"/>
  <c r="P71" i="1"/>
  <c r="O71" i="1"/>
  <c r="N71" i="1"/>
  <c r="M71" i="1"/>
  <c r="K71" i="1"/>
  <c r="J71" i="1"/>
  <c r="I71" i="1"/>
  <c r="L71" i="1" s="1"/>
  <c r="AZ70" i="1"/>
  <c r="U70" i="1"/>
  <c r="Q70" i="1"/>
  <c r="L70" i="1"/>
  <c r="H70" i="1"/>
  <c r="AZ69" i="1"/>
  <c r="U69" i="1"/>
  <c r="Q69" i="1"/>
  <c r="L69" i="1"/>
  <c r="H69" i="1"/>
  <c r="AZ68" i="1"/>
  <c r="U68" i="1"/>
  <c r="Q68" i="1"/>
  <c r="L68" i="1"/>
  <c r="H68" i="1"/>
  <c r="AZ67" i="1"/>
  <c r="U67" i="1"/>
  <c r="Q67" i="1"/>
  <c r="L67" i="1"/>
  <c r="H67" i="1"/>
  <c r="AZ66" i="1"/>
  <c r="U66" i="1"/>
  <c r="Q66" i="1"/>
  <c r="L66" i="1"/>
  <c r="H66"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R65" i="1"/>
  <c r="P65" i="1"/>
  <c r="O65" i="1"/>
  <c r="N65" i="1"/>
  <c r="M65" i="1"/>
  <c r="K65" i="1"/>
  <c r="J65" i="1"/>
  <c r="I65" i="1"/>
  <c r="AZ64" i="1"/>
  <c r="U64" i="1"/>
  <c r="Q64" i="1"/>
  <c r="L64" i="1"/>
  <c r="H64" i="1"/>
  <c r="AZ63" i="1"/>
  <c r="U63" i="1"/>
  <c r="Q63" i="1"/>
  <c r="L63" i="1"/>
  <c r="H63" i="1"/>
  <c r="AZ62" i="1"/>
  <c r="U62" i="1"/>
  <c r="Q62" i="1"/>
  <c r="L62" i="1"/>
  <c r="H62" i="1"/>
  <c r="AZ61" i="1"/>
  <c r="U61" i="1"/>
  <c r="Q61" i="1"/>
  <c r="L61" i="1"/>
  <c r="H61" i="1"/>
  <c r="AZ60" i="1"/>
  <c r="U60" i="1"/>
  <c r="Q60" i="1"/>
  <c r="L60" i="1"/>
  <c r="H60" i="1"/>
  <c r="AZ59" i="1"/>
  <c r="Q59" i="1"/>
  <c r="L59" i="1"/>
  <c r="H59" i="1"/>
  <c r="AZ58" i="1"/>
  <c r="U58" i="1"/>
  <c r="Q58" i="1"/>
  <c r="L58" i="1"/>
  <c r="H58" i="1"/>
  <c r="AZ57" i="1"/>
  <c r="U57" i="1"/>
  <c r="Q57" i="1"/>
  <c r="L57" i="1"/>
  <c r="H57" i="1"/>
  <c r="AZ56" i="1"/>
  <c r="U56" i="1"/>
  <c r="Q56" i="1"/>
  <c r="L56" i="1"/>
  <c r="H56" i="1"/>
  <c r="AZ55" i="1"/>
  <c r="Q55" i="1"/>
  <c r="L55" i="1"/>
  <c r="H55" i="1"/>
  <c r="AZ54" i="1"/>
  <c r="U54" i="1"/>
  <c r="Q54" i="1"/>
  <c r="L54" i="1"/>
  <c r="H54"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T53" i="1"/>
  <c r="R53" i="1"/>
  <c r="U53" i="1" s="1"/>
  <c r="P53" i="1"/>
  <c r="O53" i="1"/>
  <c r="N53" i="1"/>
  <c r="M53" i="1"/>
  <c r="K53" i="1"/>
  <c r="J53" i="1"/>
  <c r="I53" i="1"/>
  <c r="AZ52" i="1"/>
  <c r="U52" i="1"/>
  <c r="Q52" i="1"/>
  <c r="L52" i="1"/>
  <c r="H52" i="1"/>
  <c r="AZ51" i="1"/>
  <c r="L51" i="1"/>
  <c r="AZ50" i="1"/>
  <c r="U50" i="1"/>
  <c r="Q50" i="1"/>
  <c r="L50" i="1"/>
  <c r="H50" i="1"/>
  <c r="AZ49" i="1"/>
  <c r="U49" i="1"/>
  <c r="Q49" i="1"/>
  <c r="Q47" i="1" s="1"/>
  <c r="L49" i="1"/>
  <c r="H49" i="1"/>
  <c r="AZ48" i="1"/>
  <c r="U48" i="1"/>
  <c r="Q48" i="1"/>
  <c r="L48" i="1"/>
  <c r="H48" i="1"/>
  <c r="AY47" i="1"/>
  <c r="AX47" i="1"/>
  <c r="AW47" i="1"/>
  <c r="AV47" i="1"/>
  <c r="AU47" i="1"/>
  <c r="AT47" i="1"/>
  <c r="AS47" i="1"/>
  <c r="AR47" i="1"/>
  <c r="AQ47" i="1"/>
  <c r="AP47" i="1"/>
  <c r="AO47" i="1"/>
  <c r="AN47" i="1"/>
  <c r="AM47" i="1"/>
  <c r="AK47" i="1"/>
  <c r="AJ47" i="1"/>
  <c r="AI47" i="1"/>
  <c r="AH47" i="1"/>
  <c r="AG47" i="1"/>
  <c r="AF47" i="1"/>
  <c r="AE47" i="1"/>
  <c r="AD47" i="1"/>
  <c r="AC47" i="1"/>
  <c r="AB47" i="1"/>
  <c r="AA47" i="1"/>
  <c r="Z47" i="1"/>
  <c r="Y47" i="1"/>
  <c r="X47" i="1"/>
  <c r="W47" i="1"/>
  <c r="V47" i="1"/>
  <c r="T47" i="1"/>
  <c r="R47" i="1"/>
  <c r="U47" i="1" s="1"/>
  <c r="P47" i="1"/>
  <c r="O47" i="1"/>
  <c r="N47" i="1"/>
  <c r="M47" i="1"/>
  <c r="K47" i="1"/>
  <c r="J47" i="1"/>
  <c r="I47" i="1"/>
  <c r="AZ46" i="1"/>
  <c r="U46" i="1"/>
  <c r="Q46" i="1"/>
  <c r="L46" i="1"/>
  <c r="H46" i="1"/>
  <c r="AZ45" i="1"/>
  <c r="U45" i="1"/>
  <c r="Q45" i="1"/>
  <c r="L45" i="1"/>
  <c r="H45" i="1"/>
  <c r="H44" i="1" s="1"/>
  <c r="AY44" i="1"/>
  <c r="AX44" i="1"/>
  <c r="AW44" i="1"/>
  <c r="AV44" i="1"/>
  <c r="AV34" i="1" s="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T44" i="1"/>
  <c r="R44" i="1"/>
  <c r="U44" i="1" s="1"/>
  <c r="P44" i="1"/>
  <c r="O44" i="1"/>
  <c r="N44" i="1"/>
  <c r="M44" i="1"/>
  <c r="K44" i="1"/>
  <c r="J44" i="1"/>
  <c r="I44" i="1"/>
  <c r="AZ43" i="1"/>
  <c r="U43" i="1"/>
  <c r="Q43" i="1"/>
  <c r="L43" i="1"/>
  <c r="H43" i="1"/>
  <c r="AZ42" i="1"/>
  <c r="U42" i="1"/>
  <c r="Q42" i="1"/>
  <c r="L42" i="1"/>
  <c r="H42" i="1"/>
  <c r="AZ41" i="1"/>
  <c r="U41" i="1"/>
  <c r="Q41" i="1"/>
  <c r="L41" i="1"/>
  <c r="H41"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X34" i="1" s="1"/>
  <c r="W40" i="1"/>
  <c r="V40" i="1"/>
  <c r="T40" i="1"/>
  <c r="R40" i="1"/>
  <c r="P40" i="1"/>
  <c r="O40" i="1"/>
  <c r="N40" i="1"/>
  <c r="M40" i="1"/>
  <c r="K40" i="1"/>
  <c r="J40" i="1"/>
  <c r="I40" i="1"/>
  <c r="L40" i="1" s="1"/>
  <c r="AZ39" i="1"/>
  <c r="U39" i="1"/>
  <c r="Q39" i="1"/>
  <c r="L39" i="1"/>
  <c r="H39" i="1"/>
  <c r="AZ38" i="1"/>
  <c r="U38" i="1"/>
  <c r="Q38" i="1"/>
  <c r="L38" i="1"/>
  <c r="H38" i="1"/>
  <c r="AZ37" i="1"/>
  <c r="U37" i="1"/>
  <c r="Q37" i="1"/>
  <c r="Q35" i="1" s="1"/>
  <c r="L37" i="1"/>
  <c r="H37" i="1"/>
  <c r="AZ36" i="1"/>
  <c r="AZ35" i="1" s="1"/>
  <c r="U36" i="1"/>
  <c r="Q36" i="1"/>
  <c r="L36" i="1"/>
  <c r="H36" i="1"/>
  <c r="H35" i="1" s="1"/>
  <c r="AY35" i="1"/>
  <c r="AX35" i="1"/>
  <c r="AX34" i="1" s="1"/>
  <c r="AW35" i="1"/>
  <c r="AV35" i="1"/>
  <c r="AU35" i="1"/>
  <c r="AT35" i="1"/>
  <c r="AT34" i="1" s="1"/>
  <c r="AS35" i="1"/>
  <c r="AR35" i="1"/>
  <c r="AQ35" i="1"/>
  <c r="AP35" i="1"/>
  <c r="AP34" i="1" s="1"/>
  <c r="AO35" i="1"/>
  <c r="AN35" i="1"/>
  <c r="AM35" i="1"/>
  <c r="AL34" i="1"/>
  <c r="AK35" i="1"/>
  <c r="AJ35" i="1"/>
  <c r="AI35" i="1"/>
  <c r="AH35" i="1"/>
  <c r="AH34" i="1" s="1"/>
  <c r="AG35" i="1"/>
  <c r="AF35" i="1"/>
  <c r="AE35" i="1"/>
  <c r="AD35" i="1"/>
  <c r="AD34" i="1" s="1"/>
  <c r="AC35" i="1"/>
  <c r="AB35" i="1"/>
  <c r="AA35" i="1"/>
  <c r="Z35" i="1"/>
  <c r="Z34" i="1" s="1"/>
  <c r="Y35" i="1"/>
  <c r="W35" i="1"/>
  <c r="V35" i="1"/>
  <c r="V34" i="1" s="1"/>
  <c r="T35" i="1"/>
  <c r="R35" i="1"/>
  <c r="P35" i="1"/>
  <c r="P34" i="1" s="1"/>
  <c r="O35" i="1"/>
  <c r="O34" i="1" s="1"/>
  <c r="N35" i="1"/>
  <c r="M35" i="1"/>
  <c r="K35" i="1"/>
  <c r="J35" i="1"/>
  <c r="I35" i="1"/>
  <c r="AW34" i="1"/>
  <c r="AS34" i="1"/>
  <c r="AO34" i="1"/>
  <c r="AN34" i="1"/>
  <c r="AK34" i="1"/>
  <c r="AG34" i="1"/>
  <c r="AF34" i="1"/>
  <c r="AC34" i="1"/>
  <c r="Y34" i="1"/>
  <c r="T34" i="1"/>
  <c r="K34" i="1"/>
  <c r="AZ33" i="1"/>
  <c r="U33" i="1"/>
  <c r="Q33" i="1"/>
  <c r="L33" i="1"/>
  <c r="H33" i="1"/>
  <c r="AZ32" i="1"/>
  <c r="U32" i="1"/>
  <c r="Q32" i="1"/>
  <c r="Q31" i="1" s="1"/>
  <c r="L32" i="1"/>
  <c r="H32" i="1"/>
  <c r="AY31" i="1"/>
  <c r="AX31" i="1"/>
  <c r="AW31" i="1"/>
  <c r="AV31" i="1"/>
  <c r="AU31" i="1"/>
  <c r="AT31" i="1"/>
  <c r="AT25" i="1" s="1"/>
  <c r="AS31" i="1"/>
  <c r="AR31" i="1"/>
  <c r="AQ31" i="1"/>
  <c r="AP31" i="1"/>
  <c r="AO31" i="1"/>
  <c r="AN31" i="1"/>
  <c r="AM31" i="1"/>
  <c r="AL31" i="1"/>
  <c r="AK31" i="1"/>
  <c r="AJ31" i="1"/>
  <c r="AI31" i="1"/>
  <c r="AH31" i="1"/>
  <c r="AH25" i="1" s="1"/>
  <c r="AG31" i="1"/>
  <c r="AF31" i="1"/>
  <c r="AE31" i="1"/>
  <c r="AD31" i="1"/>
  <c r="AD25" i="1" s="1"/>
  <c r="AC31" i="1"/>
  <c r="AB31" i="1"/>
  <c r="AA31" i="1"/>
  <c r="Z31" i="1"/>
  <c r="Y31" i="1"/>
  <c r="X31" i="1"/>
  <c r="W31" i="1"/>
  <c r="V31" i="1"/>
  <c r="V25" i="1" s="1"/>
  <c r="T31" i="1"/>
  <c r="R31" i="1"/>
  <c r="P31" i="1"/>
  <c r="O31" i="1"/>
  <c r="N31" i="1"/>
  <c r="M31" i="1"/>
  <c r="K31" i="1"/>
  <c r="J31" i="1"/>
  <c r="I31" i="1"/>
  <c r="AZ30" i="1"/>
  <c r="U30" i="1"/>
  <c r="Q30" i="1"/>
  <c r="L30" i="1"/>
  <c r="H30" i="1"/>
  <c r="AZ29" i="1"/>
  <c r="U29" i="1"/>
  <c r="Q29" i="1"/>
  <c r="L29" i="1"/>
  <c r="H29" i="1"/>
  <c r="AZ28" i="1"/>
  <c r="U28" i="1"/>
  <c r="Q28" i="1"/>
  <c r="L28" i="1"/>
  <c r="H28" i="1"/>
  <c r="AZ27" i="1"/>
  <c r="U27" i="1"/>
  <c r="Q27" i="1"/>
  <c r="Q26" i="1" s="1"/>
  <c r="L27" i="1"/>
  <c r="H27" i="1"/>
  <c r="AY26" i="1"/>
  <c r="AX26" i="1"/>
  <c r="AW26" i="1"/>
  <c r="AV26" i="1"/>
  <c r="AU26" i="1"/>
  <c r="AT26" i="1"/>
  <c r="AS26" i="1"/>
  <c r="AS25" i="1" s="1"/>
  <c r="AR26" i="1"/>
  <c r="AQ26" i="1"/>
  <c r="AP26" i="1"/>
  <c r="AO26" i="1"/>
  <c r="AN26" i="1"/>
  <c r="AM26" i="1"/>
  <c r="AL26" i="1"/>
  <c r="AK26" i="1"/>
  <c r="AK25" i="1" s="1"/>
  <c r="AJ26" i="1"/>
  <c r="AI26" i="1"/>
  <c r="AH26" i="1"/>
  <c r="AG26" i="1"/>
  <c r="AF26" i="1"/>
  <c r="AE26" i="1"/>
  <c r="AD26" i="1"/>
  <c r="AC26" i="1"/>
  <c r="AC25" i="1" s="1"/>
  <c r="AB26" i="1"/>
  <c r="AA26" i="1"/>
  <c r="Z26" i="1"/>
  <c r="Z25" i="1" s="1"/>
  <c r="Y26" i="1"/>
  <c r="X26" i="1"/>
  <c r="W26" i="1"/>
  <c r="V26" i="1"/>
  <c r="T26" i="1"/>
  <c r="T25" i="1" s="1"/>
  <c r="R26" i="1"/>
  <c r="P26" i="1"/>
  <c r="O26" i="1"/>
  <c r="N26" i="1"/>
  <c r="M26" i="1"/>
  <c r="K26" i="1"/>
  <c r="J26" i="1"/>
  <c r="I26" i="1"/>
  <c r="AP25" i="1"/>
  <c r="AZ24" i="1"/>
  <c r="U24" i="1"/>
  <c r="Q24" i="1"/>
  <c r="L24" i="1"/>
  <c r="H24" i="1"/>
  <c r="AZ23" i="1"/>
  <c r="U23" i="1"/>
  <c r="Q23" i="1"/>
  <c r="L23" i="1"/>
  <c r="H23" i="1"/>
  <c r="AZ22" i="1"/>
  <c r="U22" i="1"/>
  <c r="Q22" i="1"/>
  <c r="L22" i="1"/>
  <c r="H22" i="1"/>
  <c r="AZ21" i="1"/>
  <c r="U21" i="1"/>
  <c r="Q21" i="1"/>
  <c r="L21" i="1"/>
  <c r="H21" i="1"/>
  <c r="AZ20" i="1"/>
  <c r="U20" i="1"/>
  <c r="Q20" i="1"/>
  <c r="Q19" i="1" s="1"/>
  <c r="L20" i="1"/>
  <c r="H20" i="1"/>
  <c r="AY19" i="1"/>
  <c r="AX19" i="1"/>
  <c r="AX111" i="1" s="1"/>
  <c r="AW19" i="1"/>
  <c r="AV19" i="1"/>
  <c r="AV111" i="1" s="1"/>
  <c r="AU19" i="1"/>
  <c r="AU111" i="1" s="1"/>
  <c r="AT19" i="1"/>
  <c r="AT111" i="1" s="1"/>
  <c r="AS19" i="1"/>
  <c r="AR19" i="1"/>
  <c r="AR111" i="1" s="1"/>
  <c r="AQ19" i="1"/>
  <c r="AQ111" i="1" s="1"/>
  <c r="AP19" i="1"/>
  <c r="AP111" i="1" s="1"/>
  <c r="AO19" i="1"/>
  <c r="AN19" i="1"/>
  <c r="AN111" i="1" s="1"/>
  <c r="AM19" i="1"/>
  <c r="AM111" i="1" s="1"/>
  <c r="AL19" i="1"/>
  <c r="AK19" i="1"/>
  <c r="AJ19" i="1"/>
  <c r="AJ111" i="1" s="1"/>
  <c r="AI19" i="1"/>
  <c r="AI111" i="1" s="1"/>
  <c r="AH19" i="1"/>
  <c r="AH111" i="1" s="1"/>
  <c r="AG19" i="1"/>
  <c r="AF19" i="1"/>
  <c r="AF111" i="1" s="1"/>
  <c r="AE19" i="1"/>
  <c r="AE111" i="1" s="1"/>
  <c r="AD19" i="1"/>
  <c r="AD111" i="1" s="1"/>
  <c r="AC19" i="1"/>
  <c r="AB19" i="1"/>
  <c r="AB111" i="1" s="1"/>
  <c r="AA19" i="1"/>
  <c r="AA111" i="1" s="1"/>
  <c r="Z19" i="1"/>
  <c r="Z111" i="1" s="1"/>
  <c r="Y19" i="1"/>
  <c r="X19" i="1"/>
  <c r="X111" i="1" s="1"/>
  <c r="W19" i="1"/>
  <c r="W111" i="1" s="1"/>
  <c r="V19" i="1"/>
  <c r="V111" i="1" s="1"/>
  <c r="T19" i="1"/>
  <c r="T111" i="1" s="1"/>
  <c r="R19" i="1"/>
  <c r="P19" i="1"/>
  <c r="O19" i="1"/>
  <c r="O111" i="1" s="1"/>
  <c r="N19" i="1"/>
  <c r="N111" i="1" s="1"/>
  <c r="M19" i="1"/>
  <c r="K19" i="1"/>
  <c r="K111" i="1" s="1"/>
  <c r="J19" i="1"/>
  <c r="I19" i="1"/>
  <c r="G111" i="1"/>
  <c r="C111" i="1"/>
  <c r="AZ18" i="1"/>
  <c r="U18" i="1"/>
  <c r="Q18" i="1"/>
  <c r="L18" i="1"/>
  <c r="H18" i="1"/>
  <c r="AZ17" i="1"/>
  <c r="U17" i="1"/>
  <c r="Q17" i="1"/>
  <c r="L17" i="1"/>
  <c r="H17" i="1"/>
  <c r="AZ16" i="1"/>
  <c r="U16" i="1"/>
  <c r="Q16" i="1"/>
  <c r="L16" i="1"/>
  <c r="H16" i="1"/>
  <c r="AZ15" i="1"/>
  <c r="U15" i="1"/>
  <c r="Q15" i="1"/>
  <c r="L15" i="1"/>
  <c r="H15" i="1"/>
  <c r="AZ14" i="1"/>
  <c r="U14" i="1"/>
  <c r="Q14" i="1"/>
  <c r="L14" i="1"/>
  <c r="H14" i="1"/>
  <c r="AZ13" i="1"/>
  <c r="U13" i="1"/>
  <c r="Q13" i="1"/>
  <c r="L13" i="1"/>
  <c r="H13" i="1"/>
  <c r="AZ12" i="1"/>
  <c r="U12" i="1"/>
  <c r="Q12" i="1"/>
  <c r="L12" i="1"/>
  <c r="H12" i="1"/>
  <c r="AZ11" i="1"/>
  <c r="U11" i="1"/>
  <c r="Q11" i="1"/>
  <c r="L11" i="1"/>
  <c r="H11" i="1"/>
  <c r="AZ10" i="1"/>
  <c r="L10" i="1"/>
  <c r="AZ9" i="1"/>
  <c r="U9" i="1"/>
  <c r="Q9" i="1"/>
  <c r="L9" i="1"/>
  <c r="H9" i="1"/>
  <c r="AZ8" i="1"/>
  <c r="U8" i="1"/>
  <c r="Q8" i="1"/>
  <c r="L8" i="1"/>
  <c r="H8" i="1"/>
  <c r="AZ7" i="1"/>
  <c r="U7" i="1"/>
  <c r="Q7" i="1"/>
  <c r="L7" i="1"/>
  <c r="H7" i="1"/>
  <c r="H6" i="1" s="1"/>
  <c r="AY6" i="1"/>
  <c r="AX6" i="1"/>
  <c r="AX5" i="1" s="1"/>
  <c r="AW6" i="1"/>
  <c r="AW5" i="1" s="1"/>
  <c r="AV6" i="1"/>
  <c r="AV5" i="1" s="1"/>
  <c r="AU6" i="1"/>
  <c r="AT6" i="1"/>
  <c r="AT5" i="1" s="1"/>
  <c r="AS6" i="1"/>
  <c r="AS5" i="1" s="1"/>
  <c r="AR6" i="1"/>
  <c r="AQ6" i="1"/>
  <c r="AP6" i="1"/>
  <c r="AP5" i="1" s="1"/>
  <c r="AO6" i="1"/>
  <c r="AO5" i="1" s="1"/>
  <c r="AN6" i="1"/>
  <c r="AN5" i="1" s="1"/>
  <c r="AM6" i="1"/>
  <c r="AL6" i="1"/>
  <c r="AL5" i="1" s="1"/>
  <c r="AK6" i="1"/>
  <c r="AK5" i="1" s="1"/>
  <c r="AJ6" i="1"/>
  <c r="AI6" i="1"/>
  <c r="AH6" i="1"/>
  <c r="AH5" i="1" s="1"/>
  <c r="AG6" i="1"/>
  <c r="AG5" i="1" s="1"/>
  <c r="AF6" i="1"/>
  <c r="AF5" i="1" s="1"/>
  <c r="AE6" i="1"/>
  <c r="AD6" i="1"/>
  <c r="AD5" i="1" s="1"/>
  <c r="AC6" i="1"/>
  <c r="AC5" i="1" s="1"/>
  <c r="AB6" i="1"/>
  <c r="AB5" i="1" s="1"/>
  <c r="AA6" i="1"/>
  <c r="Z6" i="1"/>
  <c r="Z5" i="1" s="1"/>
  <c r="Y6" i="1"/>
  <c r="Y5" i="1" s="1"/>
  <c r="X6" i="1"/>
  <c r="X5" i="1" s="1"/>
  <c r="W6" i="1"/>
  <c r="W5" i="1" s="1"/>
  <c r="V6" i="1"/>
  <c r="V5" i="1" s="1"/>
  <c r="T6" i="1"/>
  <c r="T5" i="1" s="1"/>
  <c r="R6" i="1"/>
  <c r="P6" i="1"/>
  <c r="P5" i="1" s="1"/>
  <c r="O6" i="1"/>
  <c r="O5" i="1" s="1"/>
  <c r="N6" i="1"/>
  <c r="N5" i="1" s="1"/>
  <c r="M6" i="1"/>
  <c r="M5" i="1" s="1"/>
  <c r="K6" i="1"/>
  <c r="J6" i="1"/>
  <c r="I6" i="1"/>
  <c r="I5" i="1" s="1"/>
  <c r="AY5" i="1"/>
  <c r="AU5" i="1"/>
  <c r="AR5" i="1"/>
  <c r="AQ5" i="1"/>
  <c r="AM5" i="1"/>
  <c r="AJ5" i="1"/>
  <c r="AI5" i="1"/>
  <c r="AE5" i="1"/>
  <c r="AA5" i="1"/>
  <c r="R5" i="1"/>
  <c r="K5" i="1"/>
  <c r="J5" i="1"/>
  <c r="S246" i="29"/>
  <c r="S248" i="29" s="1"/>
  <c r="AF244" i="29"/>
  <c r="S244" i="29"/>
  <c r="V242" i="29"/>
  <c r="S242" i="29"/>
  <c r="S240" i="29"/>
  <c r="AZ238" i="29"/>
  <c r="BA238" i="29" s="1"/>
  <c r="U238" i="29"/>
  <c r="Q238" i="29"/>
  <c r="L238" i="29"/>
  <c r="H238" i="29"/>
  <c r="AZ237" i="29"/>
  <c r="U237" i="29"/>
  <c r="Q237" i="29"/>
  <c r="L237" i="29"/>
  <c r="H237" i="29"/>
  <c r="AZ236" i="29"/>
  <c r="U236" i="29"/>
  <c r="Q236" i="29"/>
  <c r="L236" i="29"/>
  <c r="H236" i="29"/>
  <c r="AZ235" i="29"/>
  <c r="U235" i="29"/>
  <c r="Q235" i="29"/>
  <c r="L235" i="29"/>
  <c r="H235" i="29"/>
  <c r="H233" i="29" s="1"/>
  <c r="AZ234" i="29"/>
  <c r="BA234" i="29" s="1"/>
  <c r="U234" i="29"/>
  <c r="Q234" i="29"/>
  <c r="L234" i="29"/>
  <c r="H234"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R233" i="29"/>
  <c r="P233" i="29"/>
  <c r="O233" i="29"/>
  <c r="N233" i="29"/>
  <c r="M233" i="29"/>
  <c r="K233" i="29"/>
  <c r="J233" i="29"/>
  <c r="I233" i="29"/>
  <c r="L233" i="29" s="1"/>
  <c r="G233" i="29"/>
  <c r="F233" i="29"/>
  <c r="E233" i="29"/>
  <c r="D233" i="29"/>
  <c r="C233" i="29"/>
  <c r="AZ232" i="29"/>
  <c r="U232" i="29"/>
  <c r="Q232" i="29"/>
  <c r="L232" i="29"/>
  <c r="H232" i="29"/>
  <c r="AZ231" i="29"/>
  <c r="U231" i="29"/>
  <c r="Q231" i="29"/>
  <c r="L231" i="29"/>
  <c r="H231" i="29"/>
  <c r="AZ230" i="29"/>
  <c r="BA230" i="29" s="1"/>
  <c r="U230" i="29"/>
  <c r="Q230" i="29"/>
  <c r="L230" i="29"/>
  <c r="H230" i="29"/>
  <c r="AZ229" i="29"/>
  <c r="U229" i="29"/>
  <c r="Q229" i="29"/>
  <c r="L229" i="29"/>
  <c r="H229" i="29"/>
  <c r="AZ228" i="29"/>
  <c r="U228" i="29"/>
  <c r="Q228" i="29"/>
  <c r="L228" i="29"/>
  <c r="H228" i="29"/>
  <c r="AZ227" i="29"/>
  <c r="U227" i="29"/>
  <c r="Q227" i="29"/>
  <c r="L227" i="29"/>
  <c r="H227" i="29"/>
  <c r="AZ226" i="29"/>
  <c r="BA226" i="29" s="1"/>
  <c r="U226" i="29"/>
  <c r="Q226" i="29"/>
  <c r="L226" i="29"/>
  <c r="H226" i="29"/>
  <c r="AZ225" i="29"/>
  <c r="U225" i="29"/>
  <c r="Q225" i="29"/>
  <c r="L225" i="29"/>
  <c r="H225" i="29"/>
  <c r="AZ224" i="29"/>
  <c r="U224" i="29"/>
  <c r="Q224" i="29"/>
  <c r="Q222" i="29" s="1"/>
  <c r="L224" i="29"/>
  <c r="H224" i="29"/>
  <c r="AZ223" i="29"/>
  <c r="U223" i="29"/>
  <c r="Q223" i="29"/>
  <c r="L223" i="29"/>
  <c r="H223" i="29"/>
  <c r="H222" i="29" s="1"/>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N222" i="29"/>
  <c r="K222" i="29"/>
  <c r="J222" i="29"/>
  <c r="I222" i="29"/>
  <c r="L222" i="29" s="1"/>
  <c r="G222" i="29"/>
  <c r="AZ221" i="29"/>
  <c r="U221" i="29"/>
  <c r="Q221" i="29"/>
  <c r="L221" i="29"/>
  <c r="H221" i="29"/>
  <c r="AZ220" i="29"/>
  <c r="U220" i="29"/>
  <c r="U218" i="29" s="1"/>
  <c r="U217" i="29" s="1"/>
  <c r="U216" i="29" s="1"/>
  <c r="U244" i="29" s="1"/>
  <c r="Q220" i="29"/>
  <c r="L220" i="29"/>
  <c r="H220" i="29"/>
  <c r="H218" i="29" s="1"/>
  <c r="AZ219" i="29"/>
  <c r="U219" i="29"/>
  <c r="Q219" i="29"/>
  <c r="L219" i="29"/>
  <c r="H219" i="29"/>
  <c r="AZ218" i="29"/>
  <c r="AY218" i="29"/>
  <c r="AY217" i="29" s="1"/>
  <c r="AY216" i="29" s="1"/>
  <c r="AY244" i="29" s="1"/>
  <c r="AX218" i="29"/>
  <c r="AW218" i="29"/>
  <c r="AV218" i="29"/>
  <c r="AV217" i="29" s="1"/>
  <c r="AV216" i="29" s="1"/>
  <c r="AV244" i="29" s="1"/>
  <c r="AU218" i="29"/>
  <c r="AU217" i="29" s="1"/>
  <c r="AU216" i="29" s="1"/>
  <c r="AU244" i="29" s="1"/>
  <c r="AT218" i="29"/>
  <c r="AS218" i="29"/>
  <c r="AR218" i="29"/>
  <c r="AR217" i="29" s="1"/>
  <c r="AR216" i="29" s="1"/>
  <c r="AR244" i="29" s="1"/>
  <c r="AQ218" i="29"/>
  <c r="AQ217" i="29" s="1"/>
  <c r="AQ216" i="29" s="1"/>
  <c r="AQ244" i="29" s="1"/>
  <c r="AP218" i="29"/>
  <c r="AO218" i="29"/>
  <c r="AN218" i="29"/>
  <c r="AN217" i="29" s="1"/>
  <c r="AN216" i="29" s="1"/>
  <c r="AN244" i="29" s="1"/>
  <c r="AM218" i="29"/>
  <c r="AM217" i="29" s="1"/>
  <c r="AM216" i="29" s="1"/>
  <c r="AM244" i="29" s="1"/>
  <c r="AL218" i="29"/>
  <c r="AK218" i="29"/>
  <c r="AJ218" i="29"/>
  <c r="AJ217" i="29" s="1"/>
  <c r="AI218" i="29"/>
  <c r="AI217" i="29" s="1"/>
  <c r="AI216" i="29" s="1"/>
  <c r="AI244" i="29" s="1"/>
  <c r="AH218" i="29"/>
  <c r="AG218" i="29"/>
  <c r="AF218" i="29"/>
  <c r="AF217" i="29" s="1"/>
  <c r="AF216" i="29" s="1"/>
  <c r="AE218" i="29"/>
  <c r="AE217" i="29" s="1"/>
  <c r="AE216" i="29" s="1"/>
  <c r="AE244" i="29" s="1"/>
  <c r="AD218" i="29"/>
  <c r="AC218" i="29"/>
  <c r="AB218" i="29"/>
  <c r="AB217" i="29" s="1"/>
  <c r="AB216" i="29" s="1"/>
  <c r="AB244" i="29" s="1"/>
  <c r="AA218" i="29"/>
  <c r="AA216" i="29" s="1"/>
  <c r="AA244" i="29" s="1"/>
  <c r="Z218" i="29"/>
  <c r="Y218" i="29"/>
  <c r="X218" i="29"/>
  <c r="X217" i="29" s="1"/>
  <c r="X216" i="29" s="1"/>
  <c r="X244" i="29" s="1"/>
  <c r="W218" i="29"/>
  <c r="W217" i="29" s="1"/>
  <c r="W216" i="29" s="1"/>
  <c r="W244" i="29" s="1"/>
  <c r="V218" i="29"/>
  <c r="T218" i="29"/>
  <c r="T217" i="29" s="1"/>
  <c r="N218" i="29"/>
  <c r="K218" i="29"/>
  <c r="K217" i="29" s="1"/>
  <c r="J218" i="29"/>
  <c r="I218" i="29"/>
  <c r="L218" i="29" s="1"/>
  <c r="G218" i="29"/>
  <c r="G217" i="29" s="1"/>
  <c r="G216" i="29" s="1"/>
  <c r="G244" i="29" s="1"/>
  <c r="AX217" i="29"/>
  <c r="AX216" i="29" s="1"/>
  <c r="AX244" i="29" s="1"/>
  <c r="AW217" i="29"/>
  <c r="AW216" i="29" s="1"/>
  <c r="AW244" i="29" s="1"/>
  <c r="AT217" i="29"/>
  <c r="AT216" i="29" s="1"/>
  <c r="AT244" i="29" s="1"/>
  <c r="AS217" i="29"/>
  <c r="AS216" i="29" s="1"/>
  <c r="AS244" i="29" s="1"/>
  <c r="AP217" i="29"/>
  <c r="AP216" i="29" s="1"/>
  <c r="AP244" i="29" s="1"/>
  <c r="AO217" i="29"/>
  <c r="AO216" i="29" s="1"/>
  <c r="AO244" i="29" s="1"/>
  <c r="AL217" i="29"/>
  <c r="AL216" i="29" s="1"/>
  <c r="AL244" i="29" s="1"/>
  <c r="AK217" i="29"/>
  <c r="AK216" i="29" s="1"/>
  <c r="AK244" i="29" s="1"/>
  <c r="AH217" i="29"/>
  <c r="AH216" i="29" s="1"/>
  <c r="AH244" i="29" s="1"/>
  <c r="AG217" i="29"/>
  <c r="AG216" i="29" s="1"/>
  <c r="AG244" i="29" s="1"/>
  <c r="AD217" i="29"/>
  <c r="AD216" i="29" s="1"/>
  <c r="AD244" i="29" s="1"/>
  <c r="AC217" i="29"/>
  <c r="AC216" i="29" s="1"/>
  <c r="AC244" i="29" s="1"/>
  <c r="Z217" i="29"/>
  <c r="Z216" i="29" s="1"/>
  <c r="Z244" i="29" s="1"/>
  <c r="Y217" i="29"/>
  <c r="Y216" i="29" s="1"/>
  <c r="Y244" i="29" s="1"/>
  <c r="V217" i="29"/>
  <c r="V216" i="29" s="1"/>
  <c r="V244" i="29" s="1"/>
  <c r="R217" i="29"/>
  <c r="P217" i="29"/>
  <c r="P216" i="29" s="1"/>
  <c r="P244" i="29" s="1"/>
  <c r="O217" i="29"/>
  <c r="N217" i="29"/>
  <c r="M217" i="29"/>
  <c r="M216" i="29" s="1"/>
  <c r="M244" i="29" s="1"/>
  <c r="J217" i="29"/>
  <c r="I217" i="29"/>
  <c r="F217" i="29"/>
  <c r="E217" i="29"/>
  <c r="E216" i="29" s="1"/>
  <c r="E244" i="29" s="1"/>
  <c r="D217" i="29"/>
  <c r="D216" i="29" s="1"/>
  <c r="D244" i="29" s="1"/>
  <c r="C217" i="29"/>
  <c r="AJ216" i="29"/>
  <c r="AJ244" i="29" s="1"/>
  <c r="T216" i="29"/>
  <c r="T244" i="29" s="1"/>
  <c r="R216" i="29"/>
  <c r="R244" i="29" s="1"/>
  <c r="O216" i="29"/>
  <c r="O244" i="29" s="1"/>
  <c r="N216" i="29"/>
  <c r="K216" i="29"/>
  <c r="K244" i="29" s="1"/>
  <c r="J216" i="29"/>
  <c r="J244" i="29" s="1"/>
  <c r="F216" i="29"/>
  <c r="F244" i="29" s="1"/>
  <c r="C216" i="29"/>
  <c r="C244" i="29" s="1"/>
  <c r="AZ215" i="29"/>
  <c r="U215" i="29"/>
  <c r="Q215" i="29"/>
  <c r="BA215" i="29" s="1"/>
  <c r="L215" i="29"/>
  <c r="H215" i="29"/>
  <c r="AZ214" i="29"/>
  <c r="U214" i="29"/>
  <c r="Q214" i="29"/>
  <c r="L214" i="29"/>
  <c r="H214" i="29"/>
  <c r="AZ213" i="29"/>
  <c r="U213" i="29"/>
  <c r="Q213" i="29"/>
  <c r="BA213" i="29" s="1"/>
  <c r="L213" i="29"/>
  <c r="H213" i="29"/>
  <c r="AZ212" i="29"/>
  <c r="U212" i="29"/>
  <c r="Q212" i="29"/>
  <c r="L212" i="29"/>
  <c r="H212" i="29"/>
  <c r="AZ211" i="29"/>
  <c r="U211" i="29"/>
  <c r="Q211" i="29"/>
  <c r="L211" i="29"/>
  <c r="H211" i="29"/>
  <c r="AZ210" i="29"/>
  <c r="U210" i="29"/>
  <c r="Q210" i="29"/>
  <c r="L210" i="29"/>
  <c r="H210" i="29"/>
  <c r="AZ209" i="29"/>
  <c r="U209" i="29"/>
  <c r="Q209" i="29"/>
  <c r="BA209" i="29" s="1"/>
  <c r="L209" i="29"/>
  <c r="H209" i="29"/>
  <c r="AZ208" i="29"/>
  <c r="U208" i="29"/>
  <c r="Q208" i="29"/>
  <c r="L208" i="29"/>
  <c r="H208" i="29"/>
  <c r="H207" i="29" s="1"/>
  <c r="AY207" i="29"/>
  <c r="AX207" i="29"/>
  <c r="AW207" i="29"/>
  <c r="AV207" i="29"/>
  <c r="AU207" i="29"/>
  <c r="AT207" i="29"/>
  <c r="AS207" i="29"/>
  <c r="AR207" i="29"/>
  <c r="AQ207" i="29"/>
  <c r="AP207" i="29"/>
  <c r="AO207" i="29"/>
  <c r="AN207" i="29"/>
  <c r="AM207" i="29"/>
  <c r="AL207" i="29"/>
  <c r="AK207" i="29"/>
  <c r="AJ207" i="29"/>
  <c r="AI207" i="29"/>
  <c r="AH207" i="29"/>
  <c r="AG207" i="29"/>
  <c r="AF207" i="29"/>
  <c r="AE207" i="29"/>
  <c r="AD207" i="29"/>
  <c r="AC207" i="29"/>
  <c r="AB207" i="29"/>
  <c r="AA207" i="29"/>
  <c r="Z207" i="29"/>
  <c r="Y207" i="29"/>
  <c r="X207" i="29"/>
  <c r="W207" i="29"/>
  <c r="V207" i="29"/>
  <c r="U207" i="29"/>
  <c r="T207" i="29"/>
  <c r="R207" i="29"/>
  <c r="P207" i="29"/>
  <c r="O207" i="29"/>
  <c r="N207" i="29"/>
  <c r="M207" i="29"/>
  <c r="K207" i="29"/>
  <c r="J207" i="29"/>
  <c r="I207" i="29"/>
  <c r="L207" i="29" s="1"/>
  <c r="G207" i="29"/>
  <c r="F207" i="29"/>
  <c r="E207" i="29"/>
  <c r="D207" i="29"/>
  <c r="C207" i="29"/>
  <c r="AZ206" i="29"/>
  <c r="U206" i="29"/>
  <c r="Q206" i="29"/>
  <c r="L206" i="29"/>
  <c r="H206" i="29"/>
  <c r="AZ205" i="29"/>
  <c r="U205" i="29"/>
  <c r="Q205" i="29"/>
  <c r="BA205" i="29" s="1"/>
  <c r="L205" i="29"/>
  <c r="H205" i="29"/>
  <c r="AZ204" i="29"/>
  <c r="U204" i="29"/>
  <c r="U202" i="29" s="1"/>
  <c r="Q204" i="29"/>
  <c r="L204" i="29"/>
  <c r="H204" i="29"/>
  <c r="H202" i="29" s="1"/>
  <c r="AZ203" i="29"/>
  <c r="U203" i="29"/>
  <c r="Q203" i="29"/>
  <c r="L203" i="29"/>
  <c r="H203"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T202" i="29"/>
  <c r="R202" i="29"/>
  <c r="P202" i="29"/>
  <c r="O202" i="29"/>
  <c r="N202" i="29"/>
  <c r="M202" i="29"/>
  <c r="K202" i="29"/>
  <c r="J202" i="29"/>
  <c r="I202" i="29"/>
  <c r="G202" i="29"/>
  <c r="F202" i="29"/>
  <c r="E202" i="29"/>
  <c r="D202" i="29"/>
  <c r="C202" i="29"/>
  <c r="AZ201" i="29"/>
  <c r="U201" i="29"/>
  <c r="Q201" i="29"/>
  <c r="L201" i="29"/>
  <c r="D201" i="29"/>
  <c r="AZ200" i="29"/>
  <c r="U200" i="29"/>
  <c r="Q200" i="29"/>
  <c r="L200" i="29"/>
  <c r="BA200" i="29" s="1"/>
  <c r="H200" i="29"/>
  <c r="AZ199" i="29"/>
  <c r="U199" i="29"/>
  <c r="BA199" i="29" s="1"/>
  <c r="Q199" i="29"/>
  <c r="L199" i="29"/>
  <c r="H199" i="29"/>
  <c r="AZ198" i="29"/>
  <c r="U198" i="29"/>
  <c r="Q198" i="29"/>
  <c r="L198" i="29"/>
  <c r="AZ197" i="29"/>
  <c r="U197" i="29"/>
  <c r="Q197" i="29"/>
  <c r="L197" i="29"/>
  <c r="AZ196" i="29"/>
  <c r="U196" i="29"/>
  <c r="Q196" i="29"/>
  <c r="L196" i="29"/>
  <c r="H196" i="29"/>
  <c r="AZ195" i="29"/>
  <c r="U195" i="29"/>
  <c r="BA195" i="29" s="1"/>
  <c r="Q195" i="29"/>
  <c r="L195" i="29"/>
  <c r="H195" i="29"/>
  <c r="AY194" i="29"/>
  <c r="AY242" i="29" s="1"/>
  <c r="AX194" i="29"/>
  <c r="AX242" i="29" s="1"/>
  <c r="AW194" i="29"/>
  <c r="AW242" i="29" s="1"/>
  <c r="AV194" i="29"/>
  <c r="AU194" i="29"/>
  <c r="AU242" i="29" s="1"/>
  <c r="AT194" i="29"/>
  <c r="AT242" i="29" s="1"/>
  <c r="AS194" i="29"/>
  <c r="AS242" i="29" s="1"/>
  <c r="AR194" i="29"/>
  <c r="AQ194" i="29"/>
  <c r="AQ242" i="29" s="1"/>
  <c r="AP194" i="29"/>
  <c r="AP242" i="29" s="1"/>
  <c r="AO194" i="29"/>
  <c r="AO242" i="29" s="1"/>
  <c r="AN194" i="29"/>
  <c r="AM194" i="29"/>
  <c r="AM242" i="29" s="1"/>
  <c r="AL194" i="29"/>
  <c r="AK194" i="29"/>
  <c r="AK242" i="29" s="1"/>
  <c r="AJ194" i="29"/>
  <c r="AI194" i="29"/>
  <c r="AI242" i="29" s="1"/>
  <c r="AH194" i="29"/>
  <c r="AH242" i="29" s="1"/>
  <c r="AG194" i="29"/>
  <c r="AG242" i="29" s="1"/>
  <c r="AF194" i="29"/>
  <c r="AE194" i="29"/>
  <c r="AE242" i="29" s="1"/>
  <c r="AD194" i="29"/>
  <c r="AD242" i="29" s="1"/>
  <c r="AC194" i="29"/>
  <c r="AC242" i="29" s="1"/>
  <c r="AB194" i="29"/>
  <c r="AA194" i="29"/>
  <c r="Z194" i="29"/>
  <c r="Z242" i="29" s="1"/>
  <c r="Y194" i="29"/>
  <c r="Y242" i="29" s="1"/>
  <c r="X194" i="29"/>
  <c r="W194" i="29"/>
  <c r="W242" i="29" s="1"/>
  <c r="V194" i="29"/>
  <c r="T194" i="29"/>
  <c r="R194" i="29"/>
  <c r="R242" i="29" s="1"/>
  <c r="P194" i="29"/>
  <c r="P242" i="29" s="1"/>
  <c r="O194" i="29"/>
  <c r="N194" i="29"/>
  <c r="M194" i="29"/>
  <c r="M242" i="29" s="1"/>
  <c r="K194" i="29"/>
  <c r="J194" i="29"/>
  <c r="J242" i="29" s="1"/>
  <c r="I194" i="29"/>
  <c r="L194" i="29" s="1"/>
  <c r="G194" i="29"/>
  <c r="F194" i="29"/>
  <c r="F242" i="29" s="1"/>
  <c r="E194" i="29"/>
  <c r="D194" i="29"/>
  <c r="D242" i="29" s="1"/>
  <c r="C194" i="29"/>
  <c r="AZ193" i="29"/>
  <c r="U193" i="29"/>
  <c r="Q193" i="29"/>
  <c r="L193" i="29"/>
  <c r="H193" i="29"/>
  <c r="AZ192" i="29"/>
  <c r="U192" i="29"/>
  <c r="Q192" i="29"/>
  <c r="L192" i="29"/>
  <c r="BA192" i="29" s="1"/>
  <c r="H192" i="29"/>
  <c r="AY191" i="29"/>
  <c r="AY178" i="29" s="1"/>
  <c r="AX191" i="29"/>
  <c r="AW191" i="29"/>
  <c r="AV191" i="29"/>
  <c r="AU191" i="29"/>
  <c r="AU178" i="29" s="1"/>
  <c r="AT191" i="29"/>
  <c r="AS191" i="29"/>
  <c r="AR191" i="29"/>
  <c r="AQ191" i="29"/>
  <c r="AQ178" i="29" s="1"/>
  <c r="AP191" i="29"/>
  <c r="AO191" i="29"/>
  <c r="AN191" i="29"/>
  <c r="AM191" i="29"/>
  <c r="AM178" i="29" s="1"/>
  <c r="AK191" i="29"/>
  <c r="AJ191" i="29"/>
  <c r="AI191" i="29"/>
  <c r="AH191" i="29"/>
  <c r="AH178" i="29" s="1"/>
  <c r="AG191" i="29"/>
  <c r="AF191" i="29"/>
  <c r="AE191" i="29"/>
  <c r="AD191" i="29"/>
  <c r="AD178" i="29" s="1"/>
  <c r="AC191" i="29"/>
  <c r="AB191" i="29"/>
  <c r="AA191" i="29"/>
  <c r="Z191" i="29"/>
  <c r="Z178" i="29" s="1"/>
  <c r="Y191" i="29"/>
  <c r="X191" i="29"/>
  <c r="W191" i="29"/>
  <c r="V191" i="29"/>
  <c r="T191" i="29"/>
  <c r="R191" i="29"/>
  <c r="Q191" i="29"/>
  <c r="P191" i="29"/>
  <c r="O191" i="29"/>
  <c r="N191" i="29"/>
  <c r="M191" i="29"/>
  <c r="M178" i="29" s="1"/>
  <c r="K191" i="29"/>
  <c r="J191" i="29"/>
  <c r="I191" i="29"/>
  <c r="H191" i="29"/>
  <c r="G191" i="29"/>
  <c r="F191" i="29"/>
  <c r="E191" i="29"/>
  <c r="E178" i="29" s="1"/>
  <c r="D191" i="29"/>
  <c r="C191" i="29"/>
  <c r="AZ190" i="29"/>
  <c r="BA190" i="29" s="1"/>
  <c r="U190" i="29"/>
  <c r="Q190" i="29"/>
  <c r="L190" i="29"/>
  <c r="H190" i="29"/>
  <c r="BA189" i="29"/>
  <c r="L189" i="29"/>
  <c r="AZ188" i="29"/>
  <c r="U188" i="29"/>
  <c r="Q188" i="29"/>
  <c r="L188" i="29"/>
  <c r="H188" i="29"/>
  <c r="AZ187" i="29"/>
  <c r="U187" i="29"/>
  <c r="Q187" i="29"/>
  <c r="BA187" i="29" s="1"/>
  <c r="L187" i="29"/>
  <c r="H187" i="29"/>
  <c r="AZ186" i="29"/>
  <c r="U186" i="29"/>
  <c r="Q186" i="29"/>
  <c r="L186" i="29"/>
  <c r="H186" i="29"/>
  <c r="AZ185" i="29"/>
  <c r="U185" i="29"/>
  <c r="Q185" i="29"/>
  <c r="BA185" i="29" s="1"/>
  <c r="L185" i="29"/>
  <c r="H185" i="29"/>
  <c r="AZ184" i="29"/>
  <c r="U184" i="29"/>
  <c r="Q184" i="29"/>
  <c r="L184" i="29"/>
  <c r="H184" i="29"/>
  <c r="AZ183" i="29"/>
  <c r="U183" i="29"/>
  <c r="Q183" i="29"/>
  <c r="BA183" i="29" s="1"/>
  <c r="L183" i="29"/>
  <c r="H183" i="29"/>
  <c r="AZ182" i="29"/>
  <c r="U182" i="29"/>
  <c r="Q182" i="29"/>
  <c r="L182" i="29"/>
  <c r="H182" i="29"/>
  <c r="AZ181" i="29"/>
  <c r="U181" i="29"/>
  <c r="Q181" i="29"/>
  <c r="BA181" i="29" s="1"/>
  <c r="L181" i="29"/>
  <c r="H181" i="29"/>
  <c r="AZ180" i="29"/>
  <c r="U180" i="29"/>
  <c r="Q180" i="29"/>
  <c r="L180" i="29"/>
  <c r="H180" i="29"/>
  <c r="AZ179" i="29"/>
  <c r="U179" i="29"/>
  <c r="Q179" i="29"/>
  <c r="L179" i="29"/>
  <c r="H179" i="29"/>
  <c r="AX178" i="29"/>
  <c r="AW178" i="29"/>
  <c r="AV178" i="29"/>
  <c r="AT178" i="29"/>
  <c r="AS178" i="29"/>
  <c r="AR178" i="29"/>
  <c r="AP178" i="29"/>
  <c r="AO178" i="29"/>
  <c r="AN178" i="29"/>
  <c r="AL178" i="29"/>
  <c r="AK178" i="29"/>
  <c r="AJ178" i="29"/>
  <c r="AI178" i="29"/>
  <c r="AG178" i="29"/>
  <c r="AF178" i="29"/>
  <c r="AE178" i="29"/>
  <c r="AC178" i="29"/>
  <c r="AB178" i="29"/>
  <c r="AA178" i="29"/>
  <c r="Y178" i="29"/>
  <c r="X178" i="29"/>
  <c r="W178" i="29"/>
  <c r="T178" i="29"/>
  <c r="R178" i="29"/>
  <c r="P178" i="29"/>
  <c r="O178" i="29"/>
  <c r="N178" i="29"/>
  <c r="K178" i="29"/>
  <c r="J178" i="29"/>
  <c r="G178" i="29"/>
  <c r="F178" i="29"/>
  <c r="D178" i="29"/>
  <c r="C178" i="29"/>
  <c r="AZ177" i="29"/>
  <c r="U177" i="29"/>
  <c r="Q177" i="29"/>
  <c r="L177" i="29"/>
  <c r="H177" i="29"/>
  <c r="AZ176" i="29"/>
  <c r="U176" i="29"/>
  <c r="Q176" i="29"/>
  <c r="L176" i="29"/>
  <c r="H176" i="29"/>
  <c r="AZ175" i="29"/>
  <c r="U175" i="29"/>
  <c r="Q175" i="29"/>
  <c r="BA175" i="29" s="1"/>
  <c r="L175" i="29"/>
  <c r="H175" i="29"/>
  <c r="AZ174" i="29"/>
  <c r="U174" i="29"/>
  <c r="Q174" i="29"/>
  <c r="L174" i="29"/>
  <c r="H174" i="29"/>
  <c r="AZ173" i="29"/>
  <c r="U173" i="29"/>
  <c r="Q173" i="29"/>
  <c r="BA173" i="29" s="1"/>
  <c r="L173" i="29"/>
  <c r="H173" i="29"/>
  <c r="AZ172" i="29"/>
  <c r="U172" i="29"/>
  <c r="Q172" i="29"/>
  <c r="L172" i="29"/>
  <c r="H172" i="29"/>
  <c r="AZ171" i="29"/>
  <c r="U171" i="29"/>
  <c r="Q171" i="29"/>
  <c r="BA171" i="29" s="1"/>
  <c r="L171" i="29"/>
  <c r="H171" i="29"/>
  <c r="AZ170" i="29"/>
  <c r="U170" i="29"/>
  <c r="Q170" i="29"/>
  <c r="L170" i="29"/>
  <c r="H170"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R169" i="29"/>
  <c r="Q169" i="29"/>
  <c r="P169" i="29"/>
  <c r="O169" i="29"/>
  <c r="N169" i="29"/>
  <c r="M169" i="29"/>
  <c r="K169" i="29"/>
  <c r="J169" i="29"/>
  <c r="I169" i="29"/>
  <c r="L169" i="29" s="1"/>
  <c r="G169" i="29"/>
  <c r="F169" i="29"/>
  <c r="E169" i="29"/>
  <c r="D169" i="29"/>
  <c r="C169" i="29"/>
  <c r="AZ168" i="29"/>
  <c r="U168" i="29"/>
  <c r="Q168" i="29"/>
  <c r="L168" i="29"/>
  <c r="H168" i="29"/>
  <c r="AZ167" i="29"/>
  <c r="U167" i="29"/>
  <c r="Q167" i="29"/>
  <c r="L167" i="29"/>
  <c r="H167" i="29"/>
  <c r="AZ166" i="29"/>
  <c r="U166" i="29"/>
  <c r="Q166" i="29"/>
  <c r="L166" i="29"/>
  <c r="H166" i="29"/>
  <c r="AZ165" i="29"/>
  <c r="U165" i="29"/>
  <c r="Q165" i="29"/>
  <c r="L165" i="29"/>
  <c r="H165" i="29"/>
  <c r="AZ164" i="29"/>
  <c r="U164" i="29"/>
  <c r="Q164" i="29"/>
  <c r="L164"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Z144" i="29" s="1"/>
  <c r="Y163" i="29"/>
  <c r="X163" i="29"/>
  <c r="W163" i="29"/>
  <c r="V163" i="29"/>
  <c r="T163" i="29"/>
  <c r="R163" i="29"/>
  <c r="P163" i="29"/>
  <c r="O163" i="29"/>
  <c r="N163" i="29"/>
  <c r="M163" i="29"/>
  <c r="K163" i="29"/>
  <c r="J163" i="29"/>
  <c r="I163" i="29"/>
  <c r="L163" i="29" s="1"/>
  <c r="G163" i="29"/>
  <c r="F163" i="29"/>
  <c r="E163" i="29"/>
  <c r="D163" i="29"/>
  <c r="C163" i="29"/>
  <c r="AZ162" i="29"/>
  <c r="U162" i="29"/>
  <c r="Q162" i="29"/>
  <c r="L162" i="29"/>
  <c r="H162" i="29"/>
  <c r="U161" i="29"/>
  <c r="Q161" i="29"/>
  <c r="L161" i="29"/>
  <c r="H161"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T160" i="29"/>
  <c r="R160" i="29"/>
  <c r="P160" i="29"/>
  <c r="O160" i="29"/>
  <c r="N160" i="29"/>
  <c r="M160" i="29"/>
  <c r="K160" i="29"/>
  <c r="J160" i="29"/>
  <c r="I160" i="29"/>
  <c r="G160" i="29"/>
  <c r="F160" i="29"/>
  <c r="E160" i="29"/>
  <c r="H160" i="29" s="1"/>
  <c r="D160" i="29"/>
  <c r="C160" i="29"/>
  <c r="AZ159" i="29"/>
  <c r="U159" i="29"/>
  <c r="Q159" i="29"/>
  <c r="L159" i="29"/>
  <c r="AZ158" i="29"/>
  <c r="U158" i="29"/>
  <c r="Q158" i="29"/>
  <c r="L158" i="29"/>
  <c r="AZ157" i="29"/>
  <c r="U157" i="29"/>
  <c r="Q157" i="29"/>
  <c r="L157" i="29"/>
  <c r="H157" i="29"/>
  <c r="AZ156" i="29"/>
  <c r="U156" i="29"/>
  <c r="Q156" i="29"/>
  <c r="L156" i="29"/>
  <c r="AZ155" i="29"/>
  <c r="U155" i="29"/>
  <c r="Q155" i="29"/>
  <c r="L155" i="29"/>
  <c r="H155" i="29"/>
  <c r="AZ154" i="29"/>
  <c r="U154" i="29"/>
  <c r="Q154" i="29"/>
  <c r="L154" i="29"/>
  <c r="H154" i="29"/>
  <c r="AZ153" i="29"/>
  <c r="U153" i="29"/>
  <c r="Q153" i="29"/>
  <c r="L153" i="29"/>
  <c r="H153" i="29"/>
  <c r="AY152" i="29"/>
  <c r="AY144" i="29" s="1"/>
  <c r="AX152" i="29"/>
  <c r="AW152" i="29"/>
  <c r="AV152" i="29"/>
  <c r="AU152" i="29"/>
  <c r="AU144" i="29" s="1"/>
  <c r="AT152" i="29"/>
  <c r="AS152" i="29"/>
  <c r="AR152" i="29"/>
  <c r="AQ152" i="29"/>
  <c r="AQ144" i="29" s="1"/>
  <c r="AP152" i="29"/>
  <c r="AO152" i="29"/>
  <c r="AN152" i="29"/>
  <c r="AM152" i="29"/>
  <c r="AL152" i="29"/>
  <c r="AK152" i="29"/>
  <c r="AJ152" i="29"/>
  <c r="AI152" i="29"/>
  <c r="AH152" i="29"/>
  <c r="AH144" i="29" s="1"/>
  <c r="AG152" i="29"/>
  <c r="AF152" i="29"/>
  <c r="AE152" i="29"/>
  <c r="AD152" i="29"/>
  <c r="AC152" i="29"/>
  <c r="AB152" i="29"/>
  <c r="AA152" i="29"/>
  <c r="Z152" i="29"/>
  <c r="Y152" i="29"/>
  <c r="X152" i="29"/>
  <c r="W152" i="29"/>
  <c r="W144" i="29" s="1"/>
  <c r="V152" i="29"/>
  <c r="T152" i="29"/>
  <c r="R152" i="29"/>
  <c r="P152" i="29"/>
  <c r="O152" i="29"/>
  <c r="N152" i="29"/>
  <c r="M152" i="29"/>
  <c r="K152" i="29"/>
  <c r="J152" i="29"/>
  <c r="I152" i="29"/>
  <c r="G152" i="29"/>
  <c r="F152" i="29"/>
  <c r="F144" i="29" s="1"/>
  <c r="E152" i="29"/>
  <c r="D152" i="29"/>
  <c r="C152" i="29"/>
  <c r="AZ151" i="29"/>
  <c r="U151" i="29"/>
  <c r="Q151" i="29"/>
  <c r="L151" i="29"/>
  <c r="AZ150" i="29"/>
  <c r="U150" i="29"/>
  <c r="Q150" i="29"/>
  <c r="L150" i="29"/>
  <c r="AY149" i="29"/>
  <c r="AX149" i="29"/>
  <c r="AW149" i="29"/>
  <c r="AW144" i="29" s="1"/>
  <c r="AV149" i="29"/>
  <c r="AU149" i="29"/>
  <c r="AT149" i="29"/>
  <c r="AS149" i="29"/>
  <c r="AS144" i="29" s="1"/>
  <c r="AR149" i="29"/>
  <c r="AQ149" i="29"/>
  <c r="AP149" i="29"/>
  <c r="AO149" i="29"/>
  <c r="AO144" i="29" s="1"/>
  <c r="AN149" i="29"/>
  <c r="AM149" i="29"/>
  <c r="AL149" i="29"/>
  <c r="AK149" i="29"/>
  <c r="AJ149" i="29"/>
  <c r="AI149" i="29"/>
  <c r="AH149" i="29"/>
  <c r="AG149" i="29"/>
  <c r="AG144" i="29" s="1"/>
  <c r="AF149" i="29"/>
  <c r="AE149" i="29"/>
  <c r="AD149" i="29"/>
  <c r="AC149" i="29"/>
  <c r="AC144" i="29" s="1"/>
  <c r="AB149" i="29"/>
  <c r="AA149" i="29"/>
  <c r="Z149" i="29"/>
  <c r="Y149" i="29"/>
  <c r="Y144" i="29" s="1"/>
  <c r="X149" i="29"/>
  <c r="W149" i="29"/>
  <c r="V149" i="29"/>
  <c r="T149" i="29"/>
  <c r="R149" i="29"/>
  <c r="P149" i="29"/>
  <c r="O149" i="29"/>
  <c r="N149" i="29"/>
  <c r="M149" i="29"/>
  <c r="K149" i="29"/>
  <c r="J149" i="29"/>
  <c r="I149" i="29"/>
  <c r="G149" i="29"/>
  <c r="G144" i="29" s="1"/>
  <c r="F149" i="29"/>
  <c r="E149" i="29"/>
  <c r="D149" i="29"/>
  <c r="C149" i="29"/>
  <c r="AZ148" i="29"/>
  <c r="U148" i="29"/>
  <c r="Q148" i="29"/>
  <c r="L148" i="29"/>
  <c r="H148" i="29"/>
  <c r="AZ147" i="29"/>
  <c r="U147" i="29"/>
  <c r="Q147" i="29"/>
  <c r="L147" i="29"/>
  <c r="AZ146" i="29"/>
  <c r="U146" i="29"/>
  <c r="U145" i="29" s="1"/>
  <c r="Q146" i="29"/>
  <c r="L146" i="29"/>
  <c r="H146" i="29"/>
  <c r="H145" i="29" s="1"/>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T145" i="29"/>
  <c r="R145" i="29"/>
  <c r="P145" i="29"/>
  <c r="P144" i="29" s="1"/>
  <c r="O145" i="29"/>
  <c r="O144" i="29" s="1"/>
  <c r="N145" i="29"/>
  <c r="M145" i="29"/>
  <c r="K145" i="29"/>
  <c r="J145" i="29"/>
  <c r="I145" i="29"/>
  <c r="G145" i="29"/>
  <c r="F145" i="29"/>
  <c r="E145" i="29"/>
  <c r="D145" i="29"/>
  <c r="C145" i="29"/>
  <c r="AX144" i="29"/>
  <c r="AD144" i="29"/>
  <c r="V144" i="29"/>
  <c r="N144" i="29"/>
  <c r="J144" i="29"/>
  <c r="AZ143" i="29"/>
  <c r="U143" i="29"/>
  <c r="Q143" i="29"/>
  <c r="L143" i="29"/>
  <c r="H143" i="29"/>
  <c r="AZ142" i="29"/>
  <c r="U142" i="29"/>
  <c r="Q142" i="29"/>
  <c r="L142" i="29"/>
  <c r="H142" i="29"/>
  <c r="AZ141" i="29"/>
  <c r="U141" i="29"/>
  <c r="Q141" i="29"/>
  <c r="L141" i="29"/>
  <c r="AZ140" i="29"/>
  <c r="BA140" i="29" s="1"/>
  <c r="U140" i="29"/>
  <c r="Q140" i="29"/>
  <c r="L140" i="29"/>
  <c r="H140"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T139" i="29"/>
  <c r="R139" i="29"/>
  <c r="P139" i="29"/>
  <c r="O139" i="29"/>
  <c r="N139" i="29"/>
  <c r="M139" i="29"/>
  <c r="K139" i="29"/>
  <c r="J139" i="29"/>
  <c r="I139" i="29"/>
  <c r="G139" i="29"/>
  <c r="F139" i="29"/>
  <c r="E139" i="29"/>
  <c r="D139" i="29"/>
  <c r="C139" i="29"/>
  <c r="AZ138" i="29"/>
  <c r="U138" i="29"/>
  <c r="Q138" i="29"/>
  <c r="L138" i="29"/>
  <c r="AZ137" i="29"/>
  <c r="U137" i="29"/>
  <c r="Q137" i="29"/>
  <c r="L137" i="29"/>
  <c r="AZ136" i="29"/>
  <c r="U136" i="29"/>
  <c r="Q136" i="29"/>
  <c r="L136" i="29"/>
  <c r="AZ135" i="29"/>
  <c r="U135" i="29"/>
  <c r="Q135" i="29"/>
  <c r="L135" i="29"/>
  <c r="AZ134" i="29"/>
  <c r="U134" i="29"/>
  <c r="Q134" i="29"/>
  <c r="L134" i="29"/>
  <c r="AZ133" i="29"/>
  <c r="U133" i="29"/>
  <c r="Q133" i="29"/>
  <c r="L133" i="29"/>
  <c r="AZ132" i="29"/>
  <c r="U132" i="29"/>
  <c r="Q132" i="29"/>
  <c r="L132" i="29"/>
  <c r="AZ131" i="29"/>
  <c r="U131" i="29"/>
  <c r="Q131" i="29"/>
  <c r="L131" i="29"/>
  <c r="AZ130" i="29"/>
  <c r="U130" i="29"/>
  <c r="Q130" i="29"/>
  <c r="L130" i="29"/>
  <c r="AZ129" i="29"/>
  <c r="U129" i="29"/>
  <c r="Q129" i="29"/>
  <c r="L129" i="29"/>
  <c r="AZ128" i="29"/>
  <c r="U128" i="29"/>
  <c r="Q128" i="29"/>
  <c r="L128" i="29"/>
  <c r="AZ127" i="29"/>
  <c r="U127" i="29"/>
  <c r="Q127" i="29"/>
  <c r="AZ126" i="29"/>
  <c r="U126" i="29"/>
  <c r="Q126" i="29"/>
  <c r="AY125" i="29"/>
  <c r="AX125" i="29"/>
  <c r="AW125" i="29"/>
  <c r="AW124" i="29" s="1"/>
  <c r="AV125" i="29"/>
  <c r="AV124" i="29" s="1"/>
  <c r="AU125" i="29"/>
  <c r="AT125" i="29"/>
  <c r="AS125" i="29"/>
  <c r="AS124" i="29" s="1"/>
  <c r="AR125" i="29"/>
  <c r="AR124" i="29" s="1"/>
  <c r="AQ125" i="29"/>
  <c r="AP125" i="29"/>
  <c r="AP124" i="29" s="1"/>
  <c r="AO125" i="29"/>
  <c r="AO124" i="29" s="1"/>
  <c r="AN125" i="29"/>
  <c r="AM125" i="29"/>
  <c r="AL125" i="29"/>
  <c r="AK125" i="29"/>
  <c r="AK124" i="29" s="1"/>
  <c r="AJ125" i="29"/>
  <c r="AJ124" i="29" s="1"/>
  <c r="AI125" i="29"/>
  <c r="AH125" i="29"/>
  <c r="AG125" i="29"/>
  <c r="AG124" i="29" s="1"/>
  <c r="AF125" i="29"/>
  <c r="AF124" i="29" s="1"/>
  <c r="AE125" i="29"/>
  <c r="AD125" i="29"/>
  <c r="AC125" i="29"/>
  <c r="AC124" i="29" s="1"/>
  <c r="AB125" i="29"/>
  <c r="AB124" i="29" s="1"/>
  <c r="AA125" i="29"/>
  <c r="Z125" i="29"/>
  <c r="Z124" i="29" s="1"/>
  <c r="Y125" i="29"/>
  <c r="Y124" i="29" s="1"/>
  <c r="X125" i="29"/>
  <c r="X124" i="29" s="1"/>
  <c r="W125" i="29"/>
  <c r="V125" i="29"/>
  <c r="T125" i="29"/>
  <c r="T124" i="29" s="1"/>
  <c r="R125" i="29"/>
  <c r="P125" i="29"/>
  <c r="P124" i="29" s="1"/>
  <c r="O125" i="29"/>
  <c r="N125" i="29"/>
  <c r="M125" i="29"/>
  <c r="K125" i="29"/>
  <c r="J125" i="29"/>
  <c r="I125" i="29"/>
  <c r="I124" i="29" s="1"/>
  <c r="L124" i="29" s="1"/>
  <c r="G125" i="29"/>
  <c r="G124" i="29" s="1"/>
  <c r="F125" i="29"/>
  <c r="E125" i="29"/>
  <c r="D125" i="29"/>
  <c r="D124" i="29" s="1"/>
  <c r="C125" i="29"/>
  <c r="C124" i="29" s="1"/>
  <c r="AY124" i="29"/>
  <c r="AX124" i="29"/>
  <c r="AU124" i="29"/>
  <c r="AT124" i="29"/>
  <c r="AQ124" i="29"/>
  <c r="AM124" i="29"/>
  <c r="AI124" i="29"/>
  <c r="AH124" i="29"/>
  <c r="AE124" i="29"/>
  <c r="AD124" i="29"/>
  <c r="AA124" i="29"/>
  <c r="W124" i="29"/>
  <c r="V124" i="29"/>
  <c r="N124" i="29"/>
  <c r="J124" i="29"/>
  <c r="F124"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Z123" i="29"/>
  <c r="Y123" i="29"/>
  <c r="X123" i="29"/>
  <c r="W123" i="29"/>
  <c r="V123" i="29"/>
  <c r="U123" i="29"/>
  <c r="T123" i="29"/>
  <c r="S123" i="29"/>
  <c r="R123" i="29"/>
  <c r="Q123" i="29"/>
  <c r="P123" i="29"/>
  <c r="O123" i="29"/>
  <c r="N123" i="29"/>
  <c r="M123" i="29"/>
  <c r="L123" i="29"/>
  <c r="K123" i="29"/>
  <c r="J123" i="29"/>
  <c r="I123" i="29"/>
  <c r="H123" i="29"/>
  <c r="G123" i="29"/>
  <c r="F123" i="29"/>
  <c r="E123" i="29"/>
  <c r="D123" i="29"/>
  <c r="C123"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Y121" i="29"/>
  <c r="AR113" i="29"/>
  <c r="S113" i="29"/>
  <c r="AY111" i="29"/>
  <c r="AI111" i="29"/>
  <c r="S111" i="29"/>
  <c r="AZ107" i="29"/>
  <c r="U107" i="29"/>
  <c r="Q107" i="29"/>
  <c r="L107" i="29"/>
  <c r="BA107" i="29" s="1"/>
  <c r="H107" i="29"/>
  <c r="AZ106" i="29"/>
  <c r="U106" i="29"/>
  <c r="Q106" i="29"/>
  <c r="L106" i="29"/>
  <c r="H106" i="29"/>
  <c r="AZ105" i="29"/>
  <c r="U105" i="29"/>
  <c r="Q105" i="29"/>
  <c r="L105" i="29"/>
  <c r="BA105" i="29" s="1"/>
  <c r="H105" i="29"/>
  <c r="AZ104" i="29"/>
  <c r="U104" i="29"/>
  <c r="Q104" i="29"/>
  <c r="L104" i="29"/>
  <c r="H104" i="29"/>
  <c r="H102" i="29" s="1"/>
  <c r="AZ103" i="29"/>
  <c r="U103" i="29"/>
  <c r="Q103" i="29"/>
  <c r="Q102" i="29" s="1"/>
  <c r="L103" i="29"/>
  <c r="BA103" i="29" s="1"/>
  <c r="H103"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T102" i="29"/>
  <c r="R102" i="29"/>
  <c r="U102" i="29" s="1"/>
  <c r="P102" i="29"/>
  <c r="O102" i="29"/>
  <c r="N102" i="29"/>
  <c r="M102" i="29"/>
  <c r="K102" i="29"/>
  <c r="J102" i="29"/>
  <c r="I102" i="29"/>
  <c r="L102" i="29" s="1"/>
  <c r="G102" i="29"/>
  <c r="F102" i="29"/>
  <c r="E102" i="29"/>
  <c r="D102" i="29"/>
  <c r="C102" i="29"/>
  <c r="AZ101" i="29"/>
  <c r="U101" i="29"/>
  <c r="Q101" i="29"/>
  <c r="L101" i="29"/>
  <c r="BA101" i="29" s="1"/>
  <c r="H101" i="29"/>
  <c r="AZ100" i="29"/>
  <c r="BA100" i="29" s="1"/>
  <c r="U100" i="29"/>
  <c r="Q100" i="29"/>
  <c r="L100" i="29"/>
  <c r="H100" i="29"/>
  <c r="AZ99" i="29"/>
  <c r="U99" i="29"/>
  <c r="Q99" i="29"/>
  <c r="L99" i="29"/>
  <c r="H99" i="29"/>
  <c r="AZ98" i="29"/>
  <c r="U98" i="29"/>
  <c r="Q98" i="29"/>
  <c r="L98" i="29"/>
  <c r="H98" i="29"/>
  <c r="AZ97" i="29"/>
  <c r="U97" i="29"/>
  <c r="Q97" i="29"/>
  <c r="L97" i="29"/>
  <c r="H97" i="29"/>
  <c r="AZ96" i="29"/>
  <c r="U96" i="29"/>
  <c r="Q96" i="29"/>
  <c r="L96" i="29"/>
  <c r="H96" i="29"/>
  <c r="AZ95" i="29"/>
  <c r="U95" i="29"/>
  <c r="Q95" i="29"/>
  <c r="L95" i="29"/>
  <c r="BA95" i="29" s="1"/>
  <c r="H95" i="29"/>
  <c r="AZ94" i="29"/>
  <c r="BA94" i="29" s="1"/>
  <c r="U94" i="29"/>
  <c r="Q94" i="29"/>
  <c r="L94" i="29"/>
  <c r="H94" i="29"/>
  <c r="AZ93" i="29"/>
  <c r="U93" i="29"/>
  <c r="Q93" i="29"/>
  <c r="L93" i="29"/>
  <c r="H93" i="29"/>
  <c r="AZ92" i="29"/>
  <c r="U92" i="29"/>
  <c r="Q92" i="29"/>
  <c r="Q91" i="29" s="1"/>
  <c r="Q90" i="29" s="1"/>
  <c r="L92" i="29"/>
  <c r="H92" i="29"/>
  <c r="H91" i="29" s="1"/>
  <c r="H90" i="29" s="1"/>
  <c r="AY91" i="29"/>
  <c r="AX91" i="29"/>
  <c r="AX90" i="29" s="1"/>
  <c r="AW91" i="29"/>
  <c r="AW90" i="29" s="1"/>
  <c r="AV91" i="29"/>
  <c r="AU91" i="29"/>
  <c r="AT91" i="29"/>
  <c r="AT90" i="29" s="1"/>
  <c r="AS91" i="29"/>
  <c r="AS90" i="29" s="1"/>
  <c r="AR91" i="29"/>
  <c r="AQ91" i="29"/>
  <c r="AP91" i="29"/>
  <c r="AP90" i="29" s="1"/>
  <c r="AO91" i="29"/>
  <c r="AO90" i="29" s="1"/>
  <c r="AN91" i="29"/>
  <c r="AM91" i="29"/>
  <c r="AL90" i="29"/>
  <c r="AK91" i="29"/>
  <c r="AK90" i="29" s="1"/>
  <c r="AJ91" i="29"/>
  <c r="AI91" i="29"/>
  <c r="AH91" i="29"/>
  <c r="AH90" i="29" s="1"/>
  <c r="AG91" i="29"/>
  <c r="AG90" i="29" s="1"/>
  <c r="AF91" i="29"/>
  <c r="AE91" i="29"/>
  <c r="AD90" i="29"/>
  <c r="AC91" i="29"/>
  <c r="AC90" i="29" s="1"/>
  <c r="AB91" i="29"/>
  <c r="AA91" i="29"/>
  <c r="Z91" i="29"/>
  <c r="Z90" i="29" s="1"/>
  <c r="Y91" i="29"/>
  <c r="Y90" i="29" s="1"/>
  <c r="X91" i="29"/>
  <c r="W91" i="29"/>
  <c r="V91" i="29"/>
  <c r="U91" i="29"/>
  <c r="P91" i="29"/>
  <c r="P90" i="29" s="1"/>
  <c r="O91" i="29"/>
  <c r="M90" i="29"/>
  <c r="L91" i="29"/>
  <c r="K91" i="29"/>
  <c r="J91" i="29"/>
  <c r="I90" i="29"/>
  <c r="L90" i="29" s="1"/>
  <c r="G91" i="29"/>
  <c r="E90" i="29"/>
  <c r="D91" i="29"/>
  <c r="D90" i="29" s="1"/>
  <c r="C91" i="29"/>
  <c r="AY90" i="29"/>
  <c r="AV90" i="29"/>
  <c r="AU90" i="29"/>
  <c r="AR90" i="29"/>
  <c r="AQ90" i="29"/>
  <c r="AN90" i="29"/>
  <c r="AM90" i="29"/>
  <c r="AJ90" i="29"/>
  <c r="AI90" i="29"/>
  <c r="AF90" i="29"/>
  <c r="AE90" i="29"/>
  <c r="AB90" i="29"/>
  <c r="AA90" i="29"/>
  <c r="X90" i="29"/>
  <c r="W90" i="29"/>
  <c r="O90" i="29"/>
  <c r="K90" i="29"/>
  <c r="J90" i="29"/>
  <c r="G90" i="29"/>
  <c r="C90" i="29"/>
  <c r="AZ89" i="29"/>
  <c r="U89" i="29"/>
  <c r="Q89" i="29"/>
  <c r="L89" i="29"/>
  <c r="BA89" i="29" s="1"/>
  <c r="H89" i="29"/>
  <c r="AZ88" i="29"/>
  <c r="BA88" i="29" s="1"/>
  <c r="U88" i="29"/>
  <c r="Q88" i="29"/>
  <c r="L88" i="29"/>
  <c r="H88" i="29"/>
  <c r="AZ87" i="29"/>
  <c r="U87" i="29"/>
  <c r="Q87" i="29"/>
  <c r="L87" i="29"/>
  <c r="BA87" i="29" s="1"/>
  <c r="H87" i="29"/>
  <c r="AZ86" i="29"/>
  <c r="AZ85" i="29" s="1"/>
  <c r="U86" i="29"/>
  <c r="Q86" i="29"/>
  <c r="L86" i="29"/>
  <c r="H86" i="29"/>
  <c r="BA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R85" i="29"/>
  <c r="Q85" i="29"/>
  <c r="P85" i="29"/>
  <c r="O85" i="29"/>
  <c r="N85" i="29"/>
  <c r="M85" i="29"/>
  <c r="L85" i="29"/>
  <c r="K85" i="29"/>
  <c r="J85" i="29"/>
  <c r="I85" i="29"/>
  <c r="H85" i="29"/>
  <c r="G85" i="29"/>
  <c r="F85" i="29"/>
  <c r="E85" i="29"/>
  <c r="D85" i="29"/>
  <c r="C85" i="29"/>
  <c r="AZ84" i="29"/>
  <c r="BA84" i="29" s="1"/>
  <c r="U84" i="29"/>
  <c r="Q84" i="29"/>
  <c r="L84" i="29"/>
  <c r="H84" i="29"/>
  <c r="AZ83" i="29"/>
  <c r="U83" i="29"/>
  <c r="Q83" i="29"/>
  <c r="L83" i="29"/>
  <c r="BA83" i="29" s="1"/>
  <c r="H83" i="29"/>
  <c r="AZ82" i="29"/>
  <c r="AZ81" i="29" s="1"/>
  <c r="U82" i="29"/>
  <c r="Q82" i="29"/>
  <c r="L82" i="29"/>
  <c r="H82" i="29"/>
  <c r="AY81" i="29"/>
  <c r="AX81" i="29"/>
  <c r="AX80" i="29" s="1"/>
  <c r="AX79" i="29" s="1"/>
  <c r="AX113" i="29" s="1"/>
  <c r="AW81" i="29"/>
  <c r="AW80" i="29" s="1"/>
  <c r="AW79" i="29" s="1"/>
  <c r="AW113" i="29" s="1"/>
  <c r="AV81" i="29"/>
  <c r="AU81" i="29"/>
  <c r="AT81" i="29"/>
  <c r="AT80" i="29" s="1"/>
  <c r="AT79" i="29" s="1"/>
  <c r="AT113" i="29" s="1"/>
  <c r="AS81" i="29"/>
  <c r="AS80" i="29" s="1"/>
  <c r="AR81" i="29"/>
  <c r="AQ81" i="29"/>
  <c r="AP81" i="29"/>
  <c r="AP80" i="29" s="1"/>
  <c r="AP79" i="29" s="1"/>
  <c r="AP113" i="29" s="1"/>
  <c r="AO81" i="29"/>
  <c r="AO80" i="29" s="1"/>
  <c r="AO79" i="29" s="1"/>
  <c r="AO113" i="29" s="1"/>
  <c r="AN81" i="29"/>
  <c r="AM81" i="29"/>
  <c r="AL81" i="29"/>
  <c r="AK81" i="29"/>
  <c r="AK80" i="29" s="1"/>
  <c r="AK79" i="29" s="1"/>
  <c r="AK113" i="29" s="1"/>
  <c r="AJ81" i="29"/>
  <c r="AI81" i="29"/>
  <c r="AH81" i="29"/>
  <c r="AH80" i="29" s="1"/>
  <c r="AH79" i="29" s="1"/>
  <c r="AH113" i="29" s="1"/>
  <c r="AG81" i="29"/>
  <c r="AG80" i="29" s="1"/>
  <c r="AG79" i="29" s="1"/>
  <c r="AG113" i="29" s="1"/>
  <c r="AF81" i="29"/>
  <c r="AE81" i="29"/>
  <c r="AD81" i="29"/>
  <c r="AC81" i="29"/>
  <c r="AC80" i="29" s="1"/>
  <c r="AC79" i="29" s="1"/>
  <c r="AC113" i="29" s="1"/>
  <c r="AB81" i="29"/>
  <c r="AA81" i="29"/>
  <c r="Z81" i="29"/>
  <c r="Z80" i="29" s="1"/>
  <c r="Z79" i="29" s="1"/>
  <c r="Z113" i="29" s="1"/>
  <c r="Y81" i="29"/>
  <c r="Y80" i="29" s="1"/>
  <c r="Y79" i="29" s="1"/>
  <c r="Y113" i="29" s="1"/>
  <c r="X81" i="29"/>
  <c r="W81" i="29"/>
  <c r="V81" i="29"/>
  <c r="U81" i="29"/>
  <c r="T81" i="29"/>
  <c r="R81" i="29"/>
  <c r="Q81" i="29"/>
  <c r="P81" i="29"/>
  <c r="P80" i="29" s="1"/>
  <c r="P79" i="29" s="1"/>
  <c r="P113" i="29" s="1"/>
  <c r="O81" i="29"/>
  <c r="N81" i="29"/>
  <c r="M81" i="29"/>
  <c r="L81" i="29"/>
  <c r="K81" i="29"/>
  <c r="J81" i="29"/>
  <c r="I81" i="29"/>
  <c r="H81" i="29"/>
  <c r="G81" i="29"/>
  <c r="F81" i="29"/>
  <c r="E81" i="29"/>
  <c r="E80" i="29" s="1"/>
  <c r="E79" i="29" s="1"/>
  <c r="E113" i="29" s="1"/>
  <c r="D81" i="29"/>
  <c r="D80" i="29" s="1"/>
  <c r="D79" i="29" s="1"/>
  <c r="D113" i="29" s="1"/>
  <c r="C81" i="29"/>
  <c r="AY80" i="29"/>
  <c r="AY79" i="29" s="1"/>
  <c r="AY113" i="29" s="1"/>
  <c r="AV80" i="29"/>
  <c r="AV79" i="29" s="1"/>
  <c r="AV113" i="29" s="1"/>
  <c r="AU80" i="29"/>
  <c r="AU79" i="29" s="1"/>
  <c r="AU113" i="29" s="1"/>
  <c r="AR80" i="29"/>
  <c r="AR79" i="29" s="1"/>
  <c r="AQ80" i="29"/>
  <c r="AQ79" i="29" s="1"/>
  <c r="AQ113" i="29" s="1"/>
  <c r="AN80" i="29"/>
  <c r="AN79" i="29" s="1"/>
  <c r="AN113" i="29" s="1"/>
  <c r="AM80" i="29"/>
  <c r="AM79" i="29" s="1"/>
  <c r="AM113" i="29" s="1"/>
  <c r="AJ80" i="29"/>
  <c r="AJ79" i="29" s="1"/>
  <c r="AJ113" i="29" s="1"/>
  <c r="AI80" i="29"/>
  <c r="AI79" i="29" s="1"/>
  <c r="AI113" i="29" s="1"/>
  <c r="AF80" i="29"/>
  <c r="AF79" i="29" s="1"/>
  <c r="AF113" i="29" s="1"/>
  <c r="AE80" i="29"/>
  <c r="AE79" i="29" s="1"/>
  <c r="AE113" i="29" s="1"/>
  <c r="AB80" i="29"/>
  <c r="AB79" i="29" s="1"/>
  <c r="AB113" i="29" s="1"/>
  <c r="AA80" i="29"/>
  <c r="AA79" i="29" s="1"/>
  <c r="AA113" i="29" s="1"/>
  <c r="X80" i="29"/>
  <c r="X79" i="29" s="1"/>
  <c r="X113" i="29" s="1"/>
  <c r="W80" i="29"/>
  <c r="W79" i="29" s="1"/>
  <c r="W113" i="29" s="1"/>
  <c r="T80" i="29"/>
  <c r="T79" i="29" s="1"/>
  <c r="T113" i="29" s="1"/>
  <c r="O80" i="29"/>
  <c r="O79" i="29" s="1"/>
  <c r="O113" i="29" s="1"/>
  <c r="N80" i="29"/>
  <c r="N79" i="29" s="1"/>
  <c r="N113" i="29" s="1"/>
  <c r="K80" i="29"/>
  <c r="K79" i="29" s="1"/>
  <c r="K113" i="29" s="1"/>
  <c r="J80" i="29"/>
  <c r="J79" i="29" s="1"/>
  <c r="J113" i="29" s="1"/>
  <c r="G80" i="29"/>
  <c r="G79" i="29" s="1"/>
  <c r="G113" i="29" s="1"/>
  <c r="F80" i="29"/>
  <c r="F79" i="29" s="1"/>
  <c r="F113" i="29" s="1"/>
  <c r="C80" i="29"/>
  <c r="C79" i="29" s="1"/>
  <c r="C113" i="29" s="1"/>
  <c r="AS79" i="29"/>
  <c r="AS113" i="29" s="1"/>
  <c r="AZ78" i="29"/>
  <c r="U78" i="29"/>
  <c r="Q78" i="29"/>
  <c r="L78" i="29"/>
  <c r="H78" i="29"/>
  <c r="AZ77" i="29"/>
  <c r="U77" i="29"/>
  <c r="Q77" i="29"/>
  <c r="L77" i="29"/>
  <c r="BA77" i="29" s="1"/>
  <c r="H77" i="29"/>
  <c r="AZ76" i="29"/>
  <c r="AZ75" i="29" s="1"/>
  <c r="U76" i="29"/>
  <c r="Q76" i="29"/>
  <c r="L76" i="29"/>
  <c r="H76" i="29"/>
  <c r="BA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R75" i="29"/>
  <c r="Q75" i="29"/>
  <c r="P75" i="29"/>
  <c r="O75" i="29"/>
  <c r="N75" i="29"/>
  <c r="M75" i="29"/>
  <c r="L75" i="29"/>
  <c r="K75" i="29"/>
  <c r="J75" i="29"/>
  <c r="I75" i="29"/>
  <c r="H75" i="29"/>
  <c r="G75" i="29"/>
  <c r="F75" i="29"/>
  <c r="E75" i="29"/>
  <c r="D75" i="29"/>
  <c r="C75" i="29"/>
  <c r="AZ74" i="29"/>
  <c r="BA74" i="29" s="1"/>
  <c r="U74" i="29"/>
  <c r="Q74" i="29"/>
  <c r="L74" i="29"/>
  <c r="H74" i="29"/>
  <c r="AZ73" i="29"/>
  <c r="U73" i="29"/>
  <c r="Q73" i="29"/>
  <c r="L73" i="29"/>
  <c r="BA73" i="29" s="1"/>
  <c r="H73" i="29"/>
  <c r="AZ72" i="29"/>
  <c r="AZ71" i="29" s="1"/>
  <c r="U72" i="29"/>
  <c r="Q72" i="29"/>
  <c r="L72" i="29"/>
  <c r="H72" i="29"/>
  <c r="BA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R71" i="29"/>
  <c r="Q71" i="29"/>
  <c r="P71" i="29"/>
  <c r="O71" i="29"/>
  <c r="N71" i="29"/>
  <c r="M71" i="29"/>
  <c r="L71" i="29"/>
  <c r="K71" i="29"/>
  <c r="J71" i="29"/>
  <c r="I71" i="29"/>
  <c r="H71" i="29"/>
  <c r="G71" i="29"/>
  <c r="F71" i="29"/>
  <c r="E71" i="29"/>
  <c r="D71" i="29"/>
  <c r="C71" i="29"/>
  <c r="AZ70" i="29"/>
  <c r="BA70" i="29" s="1"/>
  <c r="U70" i="29"/>
  <c r="Q70" i="29"/>
  <c r="L70" i="29"/>
  <c r="H70" i="29"/>
  <c r="AZ69" i="29"/>
  <c r="U69" i="29"/>
  <c r="Q69" i="29"/>
  <c r="L69" i="29"/>
  <c r="BA69" i="29" s="1"/>
  <c r="H69" i="29"/>
  <c r="AZ68" i="29"/>
  <c r="BA68" i="29" s="1"/>
  <c r="U68" i="29"/>
  <c r="Q68" i="29"/>
  <c r="L68" i="29"/>
  <c r="H68" i="29"/>
  <c r="AZ67" i="29"/>
  <c r="U67" i="29"/>
  <c r="Q67" i="29"/>
  <c r="L67" i="29"/>
  <c r="H67" i="29"/>
  <c r="AZ66" i="29"/>
  <c r="U66" i="29"/>
  <c r="Q66" i="29"/>
  <c r="L66" i="29"/>
  <c r="H66"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R65" i="29"/>
  <c r="Q65" i="29"/>
  <c r="P65" i="29"/>
  <c r="O65" i="29"/>
  <c r="N65" i="29"/>
  <c r="M65" i="29"/>
  <c r="L65" i="29"/>
  <c r="K65" i="29"/>
  <c r="J65" i="29"/>
  <c r="I65" i="29"/>
  <c r="H65" i="29"/>
  <c r="G65" i="29"/>
  <c r="F65" i="29"/>
  <c r="E65" i="29"/>
  <c r="D65" i="29"/>
  <c r="C65" i="29"/>
  <c r="AZ64" i="29"/>
  <c r="U64" i="29"/>
  <c r="Q64" i="29"/>
  <c r="L64" i="29"/>
  <c r="H64" i="29"/>
  <c r="AZ63" i="29"/>
  <c r="U63" i="29"/>
  <c r="Q63" i="29"/>
  <c r="L63" i="29"/>
  <c r="BA63" i="29" s="1"/>
  <c r="H63" i="29"/>
  <c r="AZ62" i="29"/>
  <c r="BA62" i="29" s="1"/>
  <c r="U62" i="29"/>
  <c r="Q62" i="29"/>
  <c r="L62" i="29"/>
  <c r="H62" i="29"/>
  <c r="AZ61" i="29"/>
  <c r="U61" i="29"/>
  <c r="Q61" i="29"/>
  <c r="L61" i="29"/>
  <c r="H61" i="29"/>
  <c r="AZ60" i="29"/>
  <c r="U60" i="29"/>
  <c r="Q60" i="29"/>
  <c r="L60" i="29"/>
  <c r="H60" i="29"/>
  <c r="AZ59" i="29"/>
  <c r="U59" i="29"/>
  <c r="Q59" i="29"/>
  <c r="L59" i="29"/>
  <c r="H59" i="29"/>
  <c r="AZ58" i="29"/>
  <c r="U58" i="29"/>
  <c r="Q58" i="29"/>
  <c r="L58" i="29"/>
  <c r="H58" i="29"/>
  <c r="AZ57" i="29"/>
  <c r="U57" i="29"/>
  <c r="Q57" i="29"/>
  <c r="L57" i="29"/>
  <c r="H57" i="29"/>
  <c r="AZ56" i="29"/>
  <c r="U56" i="29"/>
  <c r="Q56" i="29"/>
  <c r="L56" i="29"/>
  <c r="H56" i="29"/>
  <c r="AZ55" i="29"/>
  <c r="U55" i="29"/>
  <c r="Q55" i="29"/>
  <c r="L55" i="29"/>
  <c r="H53" i="29"/>
  <c r="AZ54" i="29"/>
  <c r="U54" i="29"/>
  <c r="Q54" i="29"/>
  <c r="L54" i="29"/>
  <c r="H54"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T53" i="29"/>
  <c r="R53" i="29"/>
  <c r="U53" i="29" s="1"/>
  <c r="P53" i="29"/>
  <c r="O53" i="29"/>
  <c r="N53" i="29"/>
  <c r="M53" i="29"/>
  <c r="K53" i="29"/>
  <c r="J53" i="29"/>
  <c r="I53" i="29"/>
  <c r="L53" i="29" s="1"/>
  <c r="G53" i="29"/>
  <c r="F53" i="29"/>
  <c r="E53" i="29"/>
  <c r="D53" i="29"/>
  <c r="C53" i="29"/>
  <c r="AZ52" i="29"/>
  <c r="U52" i="29"/>
  <c r="Q52" i="29"/>
  <c r="L52" i="29"/>
  <c r="H52" i="29"/>
  <c r="AZ51" i="29"/>
  <c r="U51" i="29"/>
  <c r="Q51" i="29"/>
  <c r="L51" i="29"/>
  <c r="H51" i="29"/>
  <c r="AZ50" i="29"/>
  <c r="U50" i="29"/>
  <c r="Q50" i="29"/>
  <c r="L50" i="29"/>
  <c r="H50" i="29"/>
  <c r="AZ49" i="29"/>
  <c r="U49" i="29"/>
  <c r="Q49" i="29"/>
  <c r="BA49" i="29" s="1"/>
  <c r="L49" i="29"/>
  <c r="H49" i="29"/>
  <c r="AZ48" i="29"/>
  <c r="U48" i="29"/>
  <c r="Q48" i="29"/>
  <c r="L48" i="29"/>
  <c r="H48" i="29"/>
  <c r="AY47" i="29"/>
  <c r="AX47" i="29"/>
  <c r="AW47" i="29"/>
  <c r="AW25" i="29" s="1"/>
  <c r="AV47" i="29"/>
  <c r="AU47" i="29"/>
  <c r="AT47" i="29"/>
  <c r="AS47" i="29"/>
  <c r="AS25" i="29" s="1"/>
  <c r="AR47" i="29"/>
  <c r="AQ47" i="29"/>
  <c r="AP47" i="29"/>
  <c r="AO47" i="29"/>
  <c r="AO25" i="29" s="1"/>
  <c r="AN47" i="29"/>
  <c r="AM47" i="29"/>
  <c r="AK47" i="29"/>
  <c r="AK25" i="29" s="1"/>
  <c r="AJ47" i="29"/>
  <c r="AI47" i="29"/>
  <c r="AH47" i="29"/>
  <c r="AG47" i="29"/>
  <c r="AG25" i="29" s="1"/>
  <c r="AF47" i="29"/>
  <c r="AE47" i="29"/>
  <c r="AD47" i="29"/>
  <c r="AC47" i="29"/>
  <c r="AC25" i="29" s="1"/>
  <c r="AB47" i="29"/>
  <c r="AA47" i="29"/>
  <c r="Z47" i="29"/>
  <c r="Y47" i="29"/>
  <c r="Y25" i="29" s="1"/>
  <c r="X47" i="29"/>
  <c r="W47" i="29"/>
  <c r="V47" i="29"/>
  <c r="U47" i="29"/>
  <c r="T47" i="29"/>
  <c r="R47" i="29"/>
  <c r="Q47" i="29"/>
  <c r="P47" i="29"/>
  <c r="P25" i="29" s="1"/>
  <c r="O47" i="29"/>
  <c r="N47" i="29"/>
  <c r="M47" i="29"/>
  <c r="L47" i="29"/>
  <c r="K47" i="29"/>
  <c r="J47" i="29"/>
  <c r="I47" i="29"/>
  <c r="H47" i="29"/>
  <c r="G47" i="29"/>
  <c r="F47" i="29"/>
  <c r="E47" i="29"/>
  <c r="D47" i="29"/>
  <c r="D25" i="29" s="1"/>
  <c r="C47" i="29"/>
  <c r="AZ46" i="29"/>
  <c r="U46" i="29"/>
  <c r="Q46" i="29"/>
  <c r="L46" i="29"/>
  <c r="H46" i="29"/>
  <c r="H44" i="29" s="1"/>
  <c r="AZ45" i="29"/>
  <c r="U45" i="29"/>
  <c r="Q45" i="29"/>
  <c r="Q44" i="29" s="1"/>
  <c r="L45" i="29"/>
  <c r="BA45" i="29" s="1"/>
  <c r="H45"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T44" i="29"/>
  <c r="T34" i="29" s="1"/>
  <c r="T25" i="29" s="1"/>
  <c r="R44" i="29"/>
  <c r="P44" i="29"/>
  <c r="O44" i="29"/>
  <c r="O34" i="29" s="1"/>
  <c r="O25" i="29" s="1"/>
  <c r="N44" i="29"/>
  <c r="N34" i="29" s="1"/>
  <c r="M44" i="29"/>
  <c r="K44" i="29"/>
  <c r="J44" i="29"/>
  <c r="L44" i="29" s="1"/>
  <c r="I44" i="29"/>
  <c r="G44" i="29"/>
  <c r="F44" i="29"/>
  <c r="E44" i="29"/>
  <c r="D44" i="29"/>
  <c r="C44" i="29"/>
  <c r="AZ43" i="29"/>
  <c r="U43" i="29"/>
  <c r="Q43" i="29"/>
  <c r="BA43" i="29" s="1"/>
  <c r="L43" i="29"/>
  <c r="H43" i="29"/>
  <c r="AZ42" i="29"/>
  <c r="BA42" i="29" s="1"/>
  <c r="U42" i="29"/>
  <c r="Q42" i="29"/>
  <c r="L42" i="29"/>
  <c r="H42" i="29"/>
  <c r="H40" i="29" s="1"/>
  <c r="AZ41" i="29"/>
  <c r="U41" i="29"/>
  <c r="Q41" i="29"/>
  <c r="Q40" i="29" s="1"/>
  <c r="L41" i="29"/>
  <c r="H41" i="29"/>
  <c r="AY40" i="29"/>
  <c r="AX40" i="29"/>
  <c r="AW40" i="29"/>
  <c r="AV40" i="29"/>
  <c r="AV34" i="29" s="1"/>
  <c r="AV25" i="29" s="1"/>
  <c r="AU40" i="29"/>
  <c r="AU34" i="29" s="1"/>
  <c r="AT40" i="29"/>
  <c r="AS40" i="29"/>
  <c r="AR40" i="29"/>
  <c r="AQ40" i="29"/>
  <c r="AP40" i="29"/>
  <c r="AO40" i="29"/>
  <c r="AN40" i="29"/>
  <c r="AN34" i="29" s="1"/>
  <c r="AN25" i="29" s="1"/>
  <c r="AM40" i="29"/>
  <c r="AM34" i="29" s="1"/>
  <c r="AL40" i="29"/>
  <c r="AK40" i="29"/>
  <c r="AJ40" i="29"/>
  <c r="AI40" i="29"/>
  <c r="AH40" i="29"/>
  <c r="AG40" i="29"/>
  <c r="AF40" i="29"/>
  <c r="AF34" i="29" s="1"/>
  <c r="AF25" i="29" s="1"/>
  <c r="AE40" i="29"/>
  <c r="AE34" i="29" s="1"/>
  <c r="AD40" i="29"/>
  <c r="AC40" i="29"/>
  <c r="AB40" i="29"/>
  <c r="AA40" i="29"/>
  <c r="Z40" i="29"/>
  <c r="Y40" i="29"/>
  <c r="X40" i="29"/>
  <c r="X34" i="29" s="1"/>
  <c r="W40" i="29"/>
  <c r="W34" i="29" s="1"/>
  <c r="V40" i="29"/>
  <c r="T40" i="29"/>
  <c r="R40" i="29"/>
  <c r="U40" i="29" s="1"/>
  <c r="P40" i="29"/>
  <c r="O40" i="29"/>
  <c r="N40" i="29"/>
  <c r="M40" i="29"/>
  <c r="K40" i="29"/>
  <c r="K34" i="29" s="1"/>
  <c r="K25" i="29" s="1"/>
  <c r="J40" i="29"/>
  <c r="I40" i="29"/>
  <c r="G40" i="29"/>
  <c r="G34" i="29" s="1"/>
  <c r="G25" i="29" s="1"/>
  <c r="F40" i="29"/>
  <c r="F34" i="29" s="1"/>
  <c r="E40" i="29"/>
  <c r="D40" i="29"/>
  <c r="C40" i="29"/>
  <c r="AZ39" i="29"/>
  <c r="U39" i="29"/>
  <c r="Q39" i="29"/>
  <c r="L39" i="29"/>
  <c r="BA39" i="29" s="1"/>
  <c r="H39" i="29"/>
  <c r="AZ38" i="29"/>
  <c r="U38" i="29"/>
  <c r="Q38" i="29"/>
  <c r="L38" i="29"/>
  <c r="H38" i="29"/>
  <c r="AZ37" i="29"/>
  <c r="U37" i="29"/>
  <c r="Q37" i="29"/>
  <c r="L37" i="29"/>
  <c r="BA37" i="29" s="1"/>
  <c r="H37" i="29"/>
  <c r="U36" i="29"/>
  <c r="Q36" i="29"/>
  <c r="L36" i="29"/>
  <c r="H36" i="29"/>
  <c r="AY35" i="29"/>
  <c r="AX35" i="29"/>
  <c r="AX34" i="29" s="1"/>
  <c r="AW35" i="29"/>
  <c r="AW34" i="29" s="1"/>
  <c r="AV35" i="29"/>
  <c r="AU35" i="29"/>
  <c r="AT35" i="29"/>
  <c r="AT34" i="29" s="1"/>
  <c r="AS35" i="29"/>
  <c r="AS34" i="29" s="1"/>
  <c r="AR35" i="29"/>
  <c r="AQ35" i="29"/>
  <c r="AP35" i="29"/>
  <c r="AP34" i="29" s="1"/>
  <c r="AO35" i="29"/>
  <c r="AO34" i="29" s="1"/>
  <c r="AN35" i="29"/>
  <c r="AM35" i="29"/>
  <c r="AL34" i="29"/>
  <c r="AK35" i="29"/>
  <c r="AK34" i="29" s="1"/>
  <c r="AJ35" i="29"/>
  <c r="AI35" i="29"/>
  <c r="AH35" i="29"/>
  <c r="AH34" i="29" s="1"/>
  <c r="AG35" i="29"/>
  <c r="AG34" i="29" s="1"/>
  <c r="AF35" i="29"/>
  <c r="AE35" i="29"/>
  <c r="AD35" i="29"/>
  <c r="AD34" i="29" s="1"/>
  <c r="AC35" i="29"/>
  <c r="AC34" i="29" s="1"/>
  <c r="AB35" i="29"/>
  <c r="AA35" i="29"/>
  <c r="Z35" i="29"/>
  <c r="Z34" i="29" s="1"/>
  <c r="Y35" i="29"/>
  <c r="Y34" i="29" s="1"/>
  <c r="X35" i="29"/>
  <c r="W35" i="29"/>
  <c r="V35" i="29"/>
  <c r="V34" i="29" s="1"/>
  <c r="U35" i="29"/>
  <c r="T35" i="29"/>
  <c r="R35" i="29"/>
  <c r="Q35" i="29"/>
  <c r="Q34" i="29" s="1"/>
  <c r="P35" i="29"/>
  <c r="P34" i="29" s="1"/>
  <c r="O35" i="29"/>
  <c r="N35" i="29"/>
  <c r="M35" i="29"/>
  <c r="M34" i="29" s="1"/>
  <c r="K35" i="29"/>
  <c r="J35" i="29"/>
  <c r="I35" i="29"/>
  <c r="I34" i="29" s="1"/>
  <c r="H35" i="29"/>
  <c r="G35" i="29"/>
  <c r="F35" i="29"/>
  <c r="E35" i="29"/>
  <c r="E34" i="29" s="1"/>
  <c r="D35" i="29"/>
  <c r="D34" i="29" s="1"/>
  <c r="C35" i="29"/>
  <c r="AY34" i="29"/>
  <c r="AR34" i="29"/>
  <c r="AQ34" i="29"/>
  <c r="AJ34" i="29"/>
  <c r="AI34" i="29"/>
  <c r="AB34" i="29"/>
  <c r="AA34" i="29"/>
  <c r="R34" i="29"/>
  <c r="J34" i="29"/>
  <c r="C34" i="29"/>
  <c r="AZ33" i="29"/>
  <c r="U33" i="29"/>
  <c r="Q33" i="29"/>
  <c r="Q31" i="29" s="1"/>
  <c r="L33" i="29"/>
  <c r="BA33" i="29" s="1"/>
  <c r="H33" i="29"/>
  <c r="AZ32" i="29"/>
  <c r="U32" i="29"/>
  <c r="Q32" i="29"/>
  <c r="L32" i="29"/>
  <c r="H32" i="29"/>
  <c r="AY31" i="29"/>
  <c r="AX31" i="29"/>
  <c r="AW31" i="29"/>
  <c r="AV31" i="29"/>
  <c r="AU31" i="29"/>
  <c r="AT31" i="29"/>
  <c r="AS31" i="29"/>
  <c r="AR31" i="29"/>
  <c r="AQ31" i="29"/>
  <c r="AP31" i="29"/>
  <c r="AO31" i="29"/>
  <c r="AN31" i="29"/>
  <c r="AL31" i="29"/>
  <c r="AK31" i="29"/>
  <c r="AJ31" i="29"/>
  <c r="AI31" i="29"/>
  <c r="AH31" i="29"/>
  <c r="AG31" i="29"/>
  <c r="AF31" i="29"/>
  <c r="AE31" i="29"/>
  <c r="AD31" i="29"/>
  <c r="AC31" i="29"/>
  <c r="AB31" i="29"/>
  <c r="AA31" i="29"/>
  <c r="Z31" i="29"/>
  <c r="Y31" i="29"/>
  <c r="X31" i="29"/>
  <c r="W31" i="29"/>
  <c r="V31" i="29"/>
  <c r="U31" i="29"/>
  <c r="T31" i="29"/>
  <c r="R31" i="29"/>
  <c r="P31" i="29"/>
  <c r="O31" i="29"/>
  <c r="N31" i="29"/>
  <c r="M31" i="29"/>
  <c r="K31" i="29"/>
  <c r="J31" i="29"/>
  <c r="I31" i="29"/>
  <c r="L31" i="29" s="1"/>
  <c r="H31" i="29"/>
  <c r="G31" i="29"/>
  <c r="F31" i="29"/>
  <c r="E31" i="29"/>
  <c r="D31" i="29"/>
  <c r="C31" i="29"/>
  <c r="AZ30" i="29"/>
  <c r="BA30" i="29" s="1"/>
  <c r="U30" i="29"/>
  <c r="Q30" i="29"/>
  <c r="L30" i="29"/>
  <c r="H30" i="29"/>
  <c r="AZ29" i="29"/>
  <c r="U29" i="29"/>
  <c r="Q29" i="29"/>
  <c r="BA29" i="29" s="1"/>
  <c r="L29" i="29"/>
  <c r="H29" i="29"/>
  <c r="AZ28" i="29"/>
  <c r="U28" i="29"/>
  <c r="Q28" i="29"/>
  <c r="L28" i="29"/>
  <c r="H28" i="29"/>
  <c r="H26" i="29" s="1"/>
  <c r="AZ27" i="29"/>
  <c r="U27" i="29"/>
  <c r="Q27" i="29"/>
  <c r="L27" i="29"/>
  <c r="BA27" i="29" s="1"/>
  <c r="H27" i="29"/>
  <c r="AY26" i="29"/>
  <c r="AY25" i="29" s="1"/>
  <c r="AX26" i="29"/>
  <c r="AX25" i="29" s="1"/>
  <c r="AW26" i="29"/>
  <c r="AV26" i="29"/>
  <c r="AU26" i="29"/>
  <c r="AU25" i="29" s="1"/>
  <c r="AT26" i="29"/>
  <c r="AT25" i="29" s="1"/>
  <c r="AS26" i="29"/>
  <c r="AR26" i="29"/>
  <c r="AQ26" i="29"/>
  <c r="AQ25" i="29" s="1"/>
  <c r="AP26" i="29"/>
  <c r="AP25" i="29" s="1"/>
  <c r="AO26" i="29"/>
  <c r="AN26" i="29"/>
  <c r="AM26" i="29"/>
  <c r="AM25" i="29" s="1"/>
  <c r="AL26" i="29"/>
  <c r="AK26" i="29"/>
  <c r="AJ26" i="29"/>
  <c r="AI26" i="29"/>
  <c r="AI25" i="29" s="1"/>
  <c r="AH26" i="29"/>
  <c r="AH25" i="29" s="1"/>
  <c r="AG26" i="29"/>
  <c r="AF26" i="29"/>
  <c r="AE26" i="29"/>
  <c r="AE25" i="29" s="1"/>
  <c r="AD26" i="29"/>
  <c r="AD25" i="29" s="1"/>
  <c r="AC26" i="29"/>
  <c r="AB26" i="29"/>
  <c r="AA26" i="29"/>
  <c r="AA25" i="29" s="1"/>
  <c r="Z26" i="29"/>
  <c r="Z25" i="29" s="1"/>
  <c r="Y26" i="29"/>
  <c r="X26" i="29"/>
  <c r="W26" i="29"/>
  <c r="V26" i="29"/>
  <c r="V25" i="29" s="1"/>
  <c r="V109" i="29" s="1"/>
  <c r="T26" i="29"/>
  <c r="R26" i="29"/>
  <c r="U26" i="29" s="1"/>
  <c r="Q26" i="29"/>
  <c r="Q25" i="29" s="1"/>
  <c r="P26" i="29"/>
  <c r="O26" i="29"/>
  <c r="N26" i="29"/>
  <c r="N25" i="29" s="1"/>
  <c r="M26" i="29"/>
  <c r="M25" i="29" s="1"/>
  <c r="K26" i="29"/>
  <c r="J26" i="29"/>
  <c r="J25" i="29" s="1"/>
  <c r="I26" i="29"/>
  <c r="L26" i="29" s="1"/>
  <c r="G26" i="29"/>
  <c r="F26" i="29"/>
  <c r="E26" i="29"/>
  <c r="E25" i="29" s="1"/>
  <c r="D26" i="29"/>
  <c r="C26" i="29"/>
  <c r="AR25" i="29"/>
  <c r="AJ25" i="29"/>
  <c r="AB25" i="29"/>
  <c r="C25" i="29"/>
  <c r="AZ24" i="29"/>
  <c r="U24" i="29"/>
  <c r="Q24" i="29"/>
  <c r="L24" i="29"/>
  <c r="H24" i="29"/>
  <c r="AZ23" i="29"/>
  <c r="BA23" i="29" s="1"/>
  <c r="U23" i="29"/>
  <c r="Q23" i="29"/>
  <c r="L23" i="29"/>
  <c r="H23" i="29"/>
  <c r="AZ22" i="29"/>
  <c r="U22" i="29"/>
  <c r="BA22" i="29" s="1"/>
  <c r="Q22" i="29"/>
  <c r="L22" i="29"/>
  <c r="H22" i="29"/>
  <c r="AZ21" i="29"/>
  <c r="BA21" i="29" s="1"/>
  <c r="U21" i="29"/>
  <c r="Q21" i="29"/>
  <c r="L21" i="29"/>
  <c r="H21" i="29"/>
  <c r="H19" i="29" s="1"/>
  <c r="H111" i="29" s="1"/>
  <c r="AZ20" i="29"/>
  <c r="U20" i="29"/>
  <c r="Q20" i="29"/>
  <c r="Q19" i="29" s="1"/>
  <c r="Q111" i="29" s="1"/>
  <c r="L20" i="29"/>
  <c r="H20" i="29"/>
  <c r="AY19" i="29"/>
  <c r="AX19" i="29"/>
  <c r="AX111" i="29" s="1"/>
  <c r="AW19" i="29"/>
  <c r="AW111" i="29" s="1"/>
  <c r="AV19" i="29"/>
  <c r="AV111" i="29" s="1"/>
  <c r="AU19" i="29"/>
  <c r="AU111" i="29" s="1"/>
  <c r="AT19" i="29"/>
  <c r="AT111" i="29" s="1"/>
  <c r="AS19" i="29"/>
  <c r="AS111" i="29" s="1"/>
  <c r="AR19" i="29"/>
  <c r="AR111" i="29" s="1"/>
  <c r="AQ19" i="29"/>
  <c r="AQ111" i="29" s="1"/>
  <c r="AP19" i="29"/>
  <c r="AP111" i="29" s="1"/>
  <c r="AO19" i="29"/>
  <c r="AO111" i="29" s="1"/>
  <c r="AN19" i="29"/>
  <c r="AN111" i="29" s="1"/>
  <c r="AM19" i="29"/>
  <c r="AM111" i="29" s="1"/>
  <c r="AL19" i="29"/>
  <c r="AL111" i="29" s="1"/>
  <c r="AK19" i="29"/>
  <c r="AK111" i="29" s="1"/>
  <c r="AJ19" i="29"/>
  <c r="AJ111" i="29" s="1"/>
  <c r="AI19" i="29"/>
  <c r="AH19" i="29"/>
  <c r="AH111" i="29" s="1"/>
  <c r="AG19" i="29"/>
  <c r="AG111" i="29" s="1"/>
  <c r="AF19" i="29"/>
  <c r="AF111" i="29" s="1"/>
  <c r="AE19" i="29"/>
  <c r="AE111" i="29" s="1"/>
  <c r="AD19" i="29"/>
  <c r="AD111" i="29" s="1"/>
  <c r="AC19" i="29"/>
  <c r="AC111" i="29" s="1"/>
  <c r="AB19" i="29"/>
  <c r="AB111" i="29" s="1"/>
  <c r="AA19" i="29"/>
  <c r="AA111" i="29" s="1"/>
  <c r="Z19" i="29"/>
  <c r="Z111" i="29" s="1"/>
  <c r="Y19" i="29"/>
  <c r="Y111" i="29" s="1"/>
  <c r="X19" i="29"/>
  <c r="X111" i="29" s="1"/>
  <c r="W19" i="29"/>
  <c r="W111" i="29" s="1"/>
  <c r="V19" i="29"/>
  <c r="V111" i="29" s="1"/>
  <c r="T19" i="29"/>
  <c r="T111" i="29" s="1"/>
  <c r="R19" i="29"/>
  <c r="R111" i="29" s="1"/>
  <c r="P19" i="29"/>
  <c r="P111" i="29" s="1"/>
  <c r="O19" i="29"/>
  <c r="O111" i="29" s="1"/>
  <c r="N19" i="29"/>
  <c r="N111" i="29" s="1"/>
  <c r="M19" i="29"/>
  <c r="M111" i="29" s="1"/>
  <c r="K19" i="29"/>
  <c r="K111" i="29" s="1"/>
  <c r="J19" i="29"/>
  <c r="J111" i="29" s="1"/>
  <c r="I19" i="29"/>
  <c r="I111" i="29" s="1"/>
  <c r="G19" i="29"/>
  <c r="G111" i="29" s="1"/>
  <c r="F19" i="29"/>
  <c r="F111" i="29" s="1"/>
  <c r="E19" i="29"/>
  <c r="E111" i="29" s="1"/>
  <c r="D19" i="29"/>
  <c r="D111" i="29" s="1"/>
  <c r="C19" i="29"/>
  <c r="C111" i="29" s="1"/>
  <c r="AZ18" i="29"/>
  <c r="U18" i="29"/>
  <c r="Q18" i="29"/>
  <c r="L18" i="29"/>
  <c r="H18" i="29"/>
  <c r="AZ17" i="29"/>
  <c r="BA17" i="29" s="1"/>
  <c r="U17" i="29"/>
  <c r="Q17" i="29"/>
  <c r="L17" i="29"/>
  <c r="H17" i="29"/>
  <c r="AZ16" i="29"/>
  <c r="U16" i="29"/>
  <c r="BA16" i="29" s="1"/>
  <c r="Q16" i="29"/>
  <c r="L16" i="29"/>
  <c r="H16" i="29"/>
  <c r="AZ15" i="29"/>
  <c r="BA15" i="29" s="1"/>
  <c r="U15" i="29"/>
  <c r="Q15" i="29"/>
  <c r="L15" i="29"/>
  <c r="H15" i="29"/>
  <c r="AZ14" i="29"/>
  <c r="U14" i="29"/>
  <c r="BA14" i="29" s="1"/>
  <c r="Q14" i="29"/>
  <c r="L14" i="29"/>
  <c r="H14" i="29"/>
  <c r="AZ13" i="29"/>
  <c r="BA13" i="29" s="1"/>
  <c r="U13" i="29"/>
  <c r="Q13" i="29"/>
  <c r="L13" i="29"/>
  <c r="H13" i="29"/>
  <c r="AZ12" i="29"/>
  <c r="U12" i="29"/>
  <c r="Q12" i="29"/>
  <c r="L12" i="29"/>
  <c r="H12" i="29"/>
  <c r="AZ11" i="29"/>
  <c r="BA11" i="29" s="1"/>
  <c r="U11" i="29"/>
  <c r="Q11" i="29"/>
  <c r="L11" i="29"/>
  <c r="H11" i="29"/>
  <c r="AZ10" i="29"/>
  <c r="L10" i="29"/>
  <c r="H10" i="29"/>
  <c r="AZ9" i="29"/>
  <c r="U9" i="29"/>
  <c r="Q9" i="29"/>
  <c r="L9" i="29"/>
  <c r="H9" i="29"/>
  <c r="AZ8" i="29"/>
  <c r="BA8" i="29" s="1"/>
  <c r="U8" i="29"/>
  <c r="Q8" i="29"/>
  <c r="L8" i="29"/>
  <c r="H8" i="29"/>
  <c r="U7" i="29"/>
  <c r="Q7" i="29"/>
  <c r="Q6" i="29" s="1"/>
  <c r="Q5" i="29" s="1"/>
  <c r="L7" i="29"/>
  <c r="H7" i="29"/>
  <c r="AY6" i="29"/>
  <c r="AX6" i="29"/>
  <c r="AW6" i="29"/>
  <c r="AW5" i="29" s="1"/>
  <c r="AV6" i="29"/>
  <c r="AV5" i="29" s="1"/>
  <c r="AU6" i="29"/>
  <c r="AT6" i="29"/>
  <c r="AS6" i="29"/>
  <c r="AS5" i="29" s="1"/>
  <c r="AR6" i="29"/>
  <c r="AR5" i="29" s="1"/>
  <c r="AQ6" i="29"/>
  <c r="AP6" i="29"/>
  <c r="AO6" i="29"/>
  <c r="AO5" i="29" s="1"/>
  <c r="AN6" i="29"/>
  <c r="AN5" i="29" s="1"/>
  <c r="AM6" i="29"/>
  <c r="AL6" i="29"/>
  <c r="AL5" i="29" s="1"/>
  <c r="AK6" i="29"/>
  <c r="AK5" i="29" s="1"/>
  <c r="AJ6" i="29"/>
  <c r="AJ5" i="29" s="1"/>
  <c r="AI6" i="29"/>
  <c r="AH6" i="29"/>
  <c r="AG6" i="29"/>
  <c r="AG5" i="29" s="1"/>
  <c r="AF6" i="29"/>
  <c r="AF5" i="29" s="1"/>
  <c r="AE6" i="29"/>
  <c r="AD6" i="29"/>
  <c r="AC6" i="29"/>
  <c r="AC5" i="29" s="1"/>
  <c r="AB6" i="29"/>
  <c r="AB5" i="29" s="1"/>
  <c r="AA6" i="29"/>
  <c r="Z6" i="29"/>
  <c r="Y6" i="29"/>
  <c r="Y5" i="29" s="1"/>
  <c r="X6" i="29"/>
  <c r="X5" i="29" s="1"/>
  <c r="W6" i="29"/>
  <c r="V6" i="29"/>
  <c r="T6" i="29"/>
  <c r="U6" i="29" s="1"/>
  <c r="S6" i="29"/>
  <c r="R6" i="29"/>
  <c r="P6" i="29"/>
  <c r="P5" i="29" s="1"/>
  <c r="O6" i="29"/>
  <c r="N6" i="29"/>
  <c r="M6" i="29"/>
  <c r="M5" i="29" s="1"/>
  <c r="L6" i="29"/>
  <c r="K6" i="29"/>
  <c r="J6" i="29"/>
  <c r="I6" i="29"/>
  <c r="I5" i="29" s="1"/>
  <c r="H6" i="29"/>
  <c r="H5" i="29" s="1"/>
  <c r="G6" i="29"/>
  <c r="F6" i="29"/>
  <c r="E6" i="29"/>
  <c r="E5" i="29" s="1"/>
  <c r="D6" i="29"/>
  <c r="D5" i="29" s="1"/>
  <c r="C6" i="29"/>
  <c r="AY5" i="29"/>
  <c r="AX5" i="29"/>
  <c r="AU5" i="29"/>
  <c r="AT5" i="29"/>
  <c r="AT109" i="29" s="1"/>
  <c r="AQ5" i="29"/>
  <c r="AP5" i="29"/>
  <c r="AM5" i="29"/>
  <c r="AI5" i="29"/>
  <c r="AH5" i="29"/>
  <c r="AE5" i="29"/>
  <c r="AD5" i="29"/>
  <c r="AD109" i="29" s="1"/>
  <c r="AA5" i="29"/>
  <c r="Z5" i="29"/>
  <c r="W5" i="29"/>
  <c r="V5" i="29"/>
  <c r="S5" i="29"/>
  <c r="R5" i="29"/>
  <c r="O5" i="29"/>
  <c r="N5" i="29"/>
  <c r="N109" i="29" s="1"/>
  <c r="K5" i="29"/>
  <c r="J5" i="29"/>
  <c r="J109" i="29" s="1"/>
  <c r="G5" i="29"/>
  <c r="F5" i="29"/>
  <c r="C5" i="29"/>
  <c r="W80" i="1" l="1"/>
  <c r="W79" i="1" s="1"/>
  <c r="W113" i="1" s="1"/>
  <c r="U6" i="1"/>
  <c r="U5" i="1" s="1"/>
  <c r="AU80" i="1"/>
  <c r="AU79" i="1" s="1"/>
  <c r="AU113" i="1" s="1"/>
  <c r="Q178" i="1"/>
  <c r="H194" i="1"/>
  <c r="H242" i="1" s="1"/>
  <c r="AK109" i="1"/>
  <c r="O25" i="1"/>
  <c r="Q53" i="1"/>
  <c r="AY80" i="1"/>
  <c r="AY79" i="1" s="1"/>
  <c r="AY113" i="1" s="1"/>
  <c r="AC242" i="1"/>
  <c r="AK242" i="1"/>
  <c r="AS242" i="1"/>
  <c r="BA205" i="1"/>
  <c r="V109" i="1"/>
  <c r="AP109" i="1"/>
  <c r="AY111" i="1"/>
  <c r="J34" i="1"/>
  <c r="J25" i="1" s="1"/>
  <c r="AA34" i="1"/>
  <c r="AA25" i="1" s="1"/>
  <c r="AE34" i="1"/>
  <c r="AE25" i="1" s="1"/>
  <c r="AI34" i="1"/>
  <c r="AI25" i="1" s="1"/>
  <c r="AI109" i="1" s="1"/>
  <c r="AM34" i="1"/>
  <c r="AM25" i="1" s="1"/>
  <c r="AQ34" i="1"/>
  <c r="AQ25" i="1" s="1"/>
  <c r="AU34" i="1"/>
  <c r="AU25" i="1" s="1"/>
  <c r="AU109" i="1" s="1"/>
  <c r="AY34" i="1"/>
  <c r="AY25" i="1" s="1"/>
  <c r="AY109" i="1" s="1"/>
  <c r="L44" i="1"/>
  <c r="BA77" i="1"/>
  <c r="R80" i="1"/>
  <c r="U81" i="1"/>
  <c r="AB79" i="1"/>
  <c r="AB113" i="1" s="1"/>
  <c r="AJ80" i="1"/>
  <c r="AJ79" i="1" s="1"/>
  <c r="AJ113" i="1" s="1"/>
  <c r="W144" i="1"/>
  <c r="BA167" i="1"/>
  <c r="BA171" i="1"/>
  <c r="H169" i="1"/>
  <c r="AD242" i="1"/>
  <c r="AT242" i="1"/>
  <c r="U233" i="1"/>
  <c r="H233" i="1"/>
  <c r="G80" i="1"/>
  <c r="G79" i="1" s="1"/>
  <c r="G113" i="1" s="1"/>
  <c r="C80" i="1"/>
  <c r="C79" i="1" s="1"/>
  <c r="C113" i="1" s="1"/>
  <c r="AA109" i="1"/>
  <c r="Y111" i="1"/>
  <c r="BA180" i="1"/>
  <c r="AX25" i="1"/>
  <c r="BA51" i="1"/>
  <c r="AA80" i="1"/>
  <c r="AA79" i="1" s="1"/>
  <c r="AA113" i="1" s="1"/>
  <c r="AM80" i="1"/>
  <c r="AM79" i="1" s="1"/>
  <c r="AM113" i="1" s="1"/>
  <c r="Y242" i="1"/>
  <c r="AO242" i="1"/>
  <c r="AW242" i="1"/>
  <c r="Q6" i="1"/>
  <c r="Q5" i="1" s="1"/>
  <c r="L19" i="1"/>
  <c r="U19" i="1"/>
  <c r="AB25" i="1"/>
  <c r="AB109" i="1" s="1"/>
  <c r="AF25" i="1"/>
  <c r="AF109" i="1" s="1"/>
  <c r="W34" i="1"/>
  <c r="W25" i="1" s="1"/>
  <c r="AB34" i="1"/>
  <c r="AJ34" i="1"/>
  <c r="AJ25" i="1" s="1"/>
  <c r="AR34" i="1"/>
  <c r="Q65" i="1"/>
  <c r="Q111" i="1" s="1"/>
  <c r="BA69" i="1"/>
  <c r="I80" i="1"/>
  <c r="L80" i="1" s="1"/>
  <c r="X79" i="1"/>
  <c r="X113" i="1" s="1"/>
  <c r="L125" i="1"/>
  <c r="T124" i="1"/>
  <c r="N144" i="1"/>
  <c r="N240" i="1" s="1"/>
  <c r="AX144" i="1"/>
  <c r="BA172" i="1"/>
  <c r="BA215" i="1"/>
  <c r="AU217" i="1"/>
  <c r="AU216" i="1" s="1"/>
  <c r="AU244" i="1" s="1"/>
  <c r="AY217" i="1"/>
  <c r="AY216" i="1" s="1"/>
  <c r="AY244" i="1" s="1"/>
  <c r="BA221" i="1"/>
  <c r="H222" i="1"/>
  <c r="BA227" i="1"/>
  <c r="BA231" i="1"/>
  <c r="E34" i="1"/>
  <c r="D25" i="1"/>
  <c r="K25" i="1"/>
  <c r="K109" i="1" s="1"/>
  <c r="M34" i="1"/>
  <c r="M25" i="1" s="1"/>
  <c r="U40" i="1"/>
  <c r="BA63" i="1"/>
  <c r="U75" i="1"/>
  <c r="U111" i="1" s="1"/>
  <c r="H75" i="1"/>
  <c r="K79" i="1"/>
  <c r="K113" i="1" s="1"/>
  <c r="V124" i="1"/>
  <c r="AD124" i="1"/>
  <c r="AD240" i="1" s="1"/>
  <c r="AT124" i="1"/>
  <c r="Y144" i="1"/>
  <c r="AC144" i="1"/>
  <c r="AS144" i="1"/>
  <c r="AW144" i="1"/>
  <c r="BA173" i="1"/>
  <c r="O242" i="1"/>
  <c r="Z242" i="1"/>
  <c r="AH242" i="1"/>
  <c r="AP242" i="1"/>
  <c r="AX242" i="1"/>
  <c r="V242" i="1"/>
  <c r="H207" i="1"/>
  <c r="BA213" i="1"/>
  <c r="D216" i="1"/>
  <c r="D244" i="1" s="1"/>
  <c r="M216" i="1"/>
  <c r="M244" i="1" s="1"/>
  <c r="AC216" i="1"/>
  <c r="AC244" i="1" s="1"/>
  <c r="AK216" i="1"/>
  <c r="AK244" i="1" s="1"/>
  <c r="AS216" i="1"/>
  <c r="AS244" i="1" s="1"/>
  <c r="G217" i="1"/>
  <c r="G216" i="1" s="1"/>
  <c r="G244" i="1" s="1"/>
  <c r="AJ217" i="1"/>
  <c r="AJ216" i="1" s="1"/>
  <c r="AJ244" i="1" s="1"/>
  <c r="AN217" i="1"/>
  <c r="AN216" i="1" s="1"/>
  <c r="AN244" i="1" s="1"/>
  <c r="AR217" i="1"/>
  <c r="AR216" i="1" s="1"/>
  <c r="AR244" i="1" s="1"/>
  <c r="AV217" i="1"/>
  <c r="AV216" i="1" s="1"/>
  <c r="AV244" i="1" s="1"/>
  <c r="BA228" i="1"/>
  <c r="AN25" i="1"/>
  <c r="AR25" i="1"/>
  <c r="AR109" i="1" s="1"/>
  <c r="AV25" i="1"/>
  <c r="U31" i="1"/>
  <c r="AZ31" i="1"/>
  <c r="N34" i="1"/>
  <c r="N25" i="1" s="1"/>
  <c r="N109" i="1" s="1"/>
  <c r="BA39" i="1"/>
  <c r="Q44" i="1"/>
  <c r="L47" i="1"/>
  <c r="L53" i="1"/>
  <c r="L65" i="1"/>
  <c r="H71" i="1"/>
  <c r="AO111" i="1"/>
  <c r="M80" i="1"/>
  <c r="M79" i="1" s="1"/>
  <c r="M113" i="1" s="1"/>
  <c r="V80" i="1"/>
  <c r="V79" i="1" s="1"/>
  <c r="V113" i="1" s="1"/>
  <c r="Z80" i="1"/>
  <c r="Z79" i="1" s="1"/>
  <c r="Z113" i="1" s="1"/>
  <c r="AD80" i="1"/>
  <c r="AD79" i="1" s="1"/>
  <c r="AD113" i="1" s="1"/>
  <c r="AH80" i="1"/>
  <c r="AH79" i="1" s="1"/>
  <c r="AH113" i="1" s="1"/>
  <c r="AL80" i="1"/>
  <c r="AL79" i="1" s="1"/>
  <c r="AL113" i="1" s="1"/>
  <c r="AP80" i="1"/>
  <c r="AP79" i="1" s="1"/>
  <c r="AP113" i="1" s="1"/>
  <c r="AT80" i="1"/>
  <c r="AT79" i="1" s="1"/>
  <c r="AT113" i="1" s="1"/>
  <c r="AX80" i="1"/>
  <c r="AX79" i="1" s="1"/>
  <c r="AX113" i="1" s="1"/>
  <c r="O80" i="1"/>
  <c r="O79" i="1" s="1"/>
  <c r="O113" i="1" s="1"/>
  <c r="Q91" i="1"/>
  <c r="Q90" i="1" s="1"/>
  <c r="L102" i="1"/>
  <c r="AB124" i="1"/>
  <c r="AB240" i="1" s="1"/>
  <c r="AF124" i="1"/>
  <c r="AR124" i="1"/>
  <c r="BA137" i="1"/>
  <c r="Q139" i="1"/>
  <c r="K144" i="1"/>
  <c r="U145" i="1"/>
  <c r="T144" i="1"/>
  <c r="U152" i="1"/>
  <c r="L160" i="1"/>
  <c r="U160" i="1"/>
  <c r="H160" i="1"/>
  <c r="AZ160" i="1"/>
  <c r="BA166" i="1"/>
  <c r="U178" i="1"/>
  <c r="BA193" i="1"/>
  <c r="BA199" i="1"/>
  <c r="H202" i="1"/>
  <c r="E216" i="1"/>
  <c r="E244" i="1" s="1"/>
  <c r="H218" i="1"/>
  <c r="L222" i="1"/>
  <c r="BA237" i="1"/>
  <c r="F34" i="1"/>
  <c r="G34" i="1"/>
  <c r="G25" i="1" s="1"/>
  <c r="C34" i="1"/>
  <c r="C25" i="1" s="1"/>
  <c r="C109" i="1" s="1"/>
  <c r="E25" i="1"/>
  <c r="J111" i="1"/>
  <c r="D111" i="1"/>
  <c r="AZ47" i="29"/>
  <c r="AZ149" i="29"/>
  <c r="AL111" i="1"/>
  <c r="AL25" i="1"/>
  <c r="AL109" i="1" s="1"/>
  <c r="BA12" i="29"/>
  <c r="AL80" i="29"/>
  <c r="AL79" i="29" s="1"/>
  <c r="AL113" i="29" s="1"/>
  <c r="Q53" i="29"/>
  <c r="M80" i="29"/>
  <c r="M79" i="29" s="1"/>
  <c r="M113" i="29" s="1"/>
  <c r="BA64" i="29"/>
  <c r="Q149" i="29"/>
  <c r="Q194" i="1"/>
  <c r="Q149" i="1"/>
  <c r="I80" i="29"/>
  <c r="BA56" i="29"/>
  <c r="BA198" i="1"/>
  <c r="H139" i="29"/>
  <c r="E80" i="1"/>
  <c r="D144" i="1"/>
  <c r="C144" i="1"/>
  <c r="BA57" i="29"/>
  <c r="AL25" i="29"/>
  <c r="AL109" i="29" s="1"/>
  <c r="BA211" i="29"/>
  <c r="BA177" i="29"/>
  <c r="AT144" i="29"/>
  <c r="AL242" i="29"/>
  <c r="AP144" i="29"/>
  <c r="AM144" i="29"/>
  <c r="AM240" i="29" s="1"/>
  <c r="AN124" i="29"/>
  <c r="AL124" i="29"/>
  <c r="AL144" i="29"/>
  <c r="AK144" i="29"/>
  <c r="AK240" i="29" s="1"/>
  <c r="AI144" i="29"/>
  <c r="AZ202" i="29"/>
  <c r="AA242" i="29"/>
  <c r="BA196" i="29"/>
  <c r="AA144" i="29"/>
  <c r="AZ145" i="29"/>
  <c r="BA61" i="29"/>
  <c r="AZ19" i="29"/>
  <c r="BA20" i="29"/>
  <c r="BA18" i="29"/>
  <c r="BA7" i="29"/>
  <c r="W25" i="29"/>
  <c r="W109" i="29" s="1"/>
  <c r="X25" i="29"/>
  <c r="X115" i="29" s="1"/>
  <c r="BA51" i="29"/>
  <c r="AZ53" i="29"/>
  <c r="BA53" i="29" s="1"/>
  <c r="BA67" i="29"/>
  <c r="AZ65" i="29"/>
  <c r="BA65" i="29" s="1"/>
  <c r="AD80" i="29"/>
  <c r="AD79" i="29" s="1"/>
  <c r="AD113" i="29" s="1"/>
  <c r="BA59" i="29"/>
  <c r="U5" i="29"/>
  <c r="U163" i="29"/>
  <c r="U149" i="29"/>
  <c r="U139" i="29"/>
  <c r="R124" i="29"/>
  <c r="BA93" i="29"/>
  <c r="M124" i="29"/>
  <c r="Q80" i="29"/>
  <c r="Q79" i="29" s="1"/>
  <c r="Q113" i="29" s="1"/>
  <c r="Q194" i="29"/>
  <c r="M144" i="29"/>
  <c r="M240" i="29" s="1"/>
  <c r="L149" i="29"/>
  <c r="BA149" i="29" s="1"/>
  <c r="L139" i="29"/>
  <c r="BA138" i="29"/>
  <c r="I144" i="29"/>
  <c r="BA55" i="29"/>
  <c r="BA165" i="29"/>
  <c r="BA130" i="29"/>
  <c r="E124" i="29"/>
  <c r="BA99" i="29"/>
  <c r="H80" i="29"/>
  <c r="H79" i="29" s="1"/>
  <c r="H113" i="29" s="1"/>
  <c r="BA92" i="29"/>
  <c r="BA151" i="29"/>
  <c r="H152" i="29"/>
  <c r="D144" i="29"/>
  <c r="D246" i="29" s="1"/>
  <c r="E144" i="29"/>
  <c r="AG242" i="1"/>
  <c r="AZ149" i="1"/>
  <c r="AT144" i="1"/>
  <c r="AT246" i="1" s="1"/>
  <c r="AP144" i="1"/>
  <c r="AP240" i="1" s="1"/>
  <c r="AJ242" i="1"/>
  <c r="AZ194" i="1"/>
  <c r="AN144" i="1"/>
  <c r="AN246" i="1" s="1"/>
  <c r="AH144" i="1"/>
  <c r="AJ144" i="1"/>
  <c r="AJ240" i="1" s="1"/>
  <c r="BA157" i="1"/>
  <c r="AF144" i="1"/>
  <c r="AF240" i="1" s="1"/>
  <c r="AG144" i="1"/>
  <c r="BA10" i="1"/>
  <c r="AZ47" i="1"/>
  <c r="BA47" i="1" s="1"/>
  <c r="X25" i="1"/>
  <c r="X115" i="1" s="1"/>
  <c r="BA8" i="1"/>
  <c r="BA18" i="1"/>
  <c r="AR115" i="1"/>
  <c r="AR117" i="1" s="1"/>
  <c r="BA177" i="1"/>
  <c r="AL242" i="1"/>
  <c r="AM144" i="1"/>
  <c r="AO144" i="1"/>
  <c r="AK144" i="1"/>
  <c r="AR144" i="1"/>
  <c r="AR246" i="1" s="1"/>
  <c r="AL144" i="1"/>
  <c r="AL124" i="1"/>
  <c r="Z144" i="1"/>
  <c r="Z246" i="1" s="1"/>
  <c r="BA196" i="1"/>
  <c r="BA129" i="1"/>
  <c r="U125" i="1"/>
  <c r="R124" i="1"/>
  <c r="U139" i="1"/>
  <c r="R144" i="1"/>
  <c r="U144" i="1" s="1"/>
  <c r="BA201" i="1"/>
  <c r="Q80" i="1"/>
  <c r="Q125" i="1"/>
  <c r="M124" i="1"/>
  <c r="BA141" i="1"/>
  <c r="BA151" i="1"/>
  <c r="Q152" i="1"/>
  <c r="P144" i="1"/>
  <c r="M144" i="1"/>
  <c r="J144" i="1"/>
  <c r="L163" i="1"/>
  <c r="L145" i="1"/>
  <c r="L149" i="1"/>
  <c r="BA149" i="1" s="1"/>
  <c r="I124" i="1"/>
  <c r="L6" i="1"/>
  <c r="E242" i="1"/>
  <c r="H145" i="1"/>
  <c r="H139" i="1"/>
  <c r="BA131" i="1"/>
  <c r="H163" i="1"/>
  <c r="BA165" i="1"/>
  <c r="BA159" i="1"/>
  <c r="E144" i="1"/>
  <c r="BA147" i="1"/>
  <c r="BA146" i="1"/>
  <c r="E124" i="1"/>
  <c r="BA133" i="1"/>
  <c r="BA59" i="1"/>
  <c r="BA55" i="1"/>
  <c r="F25" i="1"/>
  <c r="D80" i="1"/>
  <c r="D79" i="1" s="1"/>
  <c r="E109" i="1"/>
  <c r="BA45" i="1"/>
  <c r="BA83" i="1"/>
  <c r="H91" i="1"/>
  <c r="H90" i="1" s="1"/>
  <c r="BA95" i="1"/>
  <c r="BA99" i="1"/>
  <c r="H31" i="1"/>
  <c r="BA33" i="1"/>
  <c r="H81" i="1"/>
  <c r="BA93" i="1"/>
  <c r="BA97" i="1"/>
  <c r="BA101" i="1"/>
  <c r="BA103" i="1"/>
  <c r="BA12" i="1"/>
  <c r="BA16" i="1"/>
  <c r="BA22" i="1"/>
  <c r="BA30" i="1"/>
  <c r="H40" i="1"/>
  <c r="H34" i="1" s="1"/>
  <c r="BA42" i="1"/>
  <c r="BA50" i="1"/>
  <c r="BA58" i="1"/>
  <c r="BA61" i="1"/>
  <c r="BA67" i="1"/>
  <c r="BA73" i="1"/>
  <c r="BA21" i="1"/>
  <c r="BA52" i="1"/>
  <c r="BA13" i="1"/>
  <c r="H26" i="1"/>
  <c r="BA28" i="1"/>
  <c r="BA32" i="1"/>
  <c r="BA46" i="1"/>
  <c r="H47" i="1"/>
  <c r="BA57" i="1"/>
  <c r="BA87" i="1"/>
  <c r="BA14" i="1"/>
  <c r="BA24" i="1"/>
  <c r="BA38" i="1"/>
  <c r="H53" i="1"/>
  <c r="H65" i="1"/>
  <c r="BA89" i="1"/>
  <c r="BA100" i="1"/>
  <c r="BA97" i="29"/>
  <c r="BA24" i="29"/>
  <c r="BA10" i="29"/>
  <c r="BA9" i="29"/>
  <c r="AZ6" i="29"/>
  <c r="AZ194" i="29"/>
  <c r="BA157" i="29"/>
  <c r="AE144" i="29"/>
  <c r="AE246" i="29" s="1"/>
  <c r="AZ125" i="29"/>
  <c r="BA201" i="29"/>
  <c r="BA198" i="29"/>
  <c r="U160" i="29"/>
  <c r="R144" i="29"/>
  <c r="R240" i="29" s="1"/>
  <c r="U152" i="29"/>
  <c r="U125" i="29"/>
  <c r="BA126" i="29"/>
  <c r="BA146" i="29"/>
  <c r="BA159" i="29"/>
  <c r="L145" i="29"/>
  <c r="BA134" i="29"/>
  <c r="Z115" i="1"/>
  <c r="AL115" i="1"/>
  <c r="AR119" i="1"/>
  <c r="L35" i="1"/>
  <c r="I34" i="1"/>
  <c r="U35" i="1"/>
  <c r="BA35" i="1" s="1"/>
  <c r="R34" i="1"/>
  <c r="AZ85" i="1"/>
  <c r="BA85" i="1" s="1"/>
  <c r="BA86" i="1"/>
  <c r="F115" i="1"/>
  <c r="F109" i="1"/>
  <c r="AE109" i="1"/>
  <c r="AE115" i="1"/>
  <c r="AM115" i="1"/>
  <c r="AM109" i="1"/>
  <c r="BA9" i="1"/>
  <c r="BA11" i="1"/>
  <c r="M111" i="1"/>
  <c r="AZ26" i="1"/>
  <c r="BA29" i="1"/>
  <c r="BA36" i="1"/>
  <c r="BA37" i="1"/>
  <c r="AZ40" i="1"/>
  <c r="AZ34" i="1" s="1"/>
  <c r="Q40" i="1"/>
  <c r="Q34" i="1" s="1"/>
  <c r="Q25" i="1" s="1"/>
  <c r="BA43" i="1"/>
  <c r="BA48" i="1"/>
  <c r="BA49" i="1"/>
  <c r="BA56" i="1"/>
  <c r="BA64" i="1"/>
  <c r="BA70" i="1"/>
  <c r="T79" i="1"/>
  <c r="T113" i="1" s="1"/>
  <c r="L90" i="1"/>
  <c r="BA98" i="1"/>
  <c r="BA106" i="1"/>
  <c r="AZ75" i="1"/>
  <c r="BA76" i="1"/>
  <c r="AZ91" i="1"/>
  <c r="BA92" i="1"/>
  <c r="L124" i="1"/>
  <c r="G115" i="1"/>
  <c r="G109" i="1"/>
  <c r="O115" i="1"/>
  <c r="AF115" i="1"/>
  <c r="AN115" i="1"/>
  <c r="AN109" i="1"/>
  <c r="AV115" i="1"/>
  <c r="H5" i="1"/>
  <c r="AC109" i="1"/>
  <c r="AS109" i="1"/>
  <c r="AZ6" i="1"/>
  <c r="BA7" i="1"/>
  <c r="BA17" i="1"/>
  <c r="H19" i="1"/>
  <c r="AZ19" i="1"/>
  <c r="U26" i="1"/>
  <c r="Y25" i="1"/>
  <c r="Y115" i="1" s="1"/>
  <c r="AG25" i="1"/>
  <c r="AO25" i="1"/>
  <c r="AO109" i="1" s="1"/>
  <c r="AW25" i="1"/>
  <c r="BA27" i="1"/>
  <c r="L31" i="1"/>
  <c r="BA31" i="1" s="1"/>
  <c r="BA41" i="1"/>
  <c r="AZ44" i="1"/>
  <c r="BA44" i="1" s="1"/>
  <c r="AZ53" i="1"/>
  <c r="BA54" i="1"/>
  <c r="BA62" i="1"/>
  <c r="BA68" i="1"/>
  <c r="BA74" i="1"/>
  <c r="N79" i="1"/>
  <c r="N113" i="1" s="1"/>
  <c r="BA84" i="1"/>
  <c r="BA96" i="1"/>
  <c r="Q102" i="1"/>
  <c r="H102" i="1"/>
  <c r="BA104" i="1"/>
  <c r="AG109" i="1"/>
  <c r="R111" i="1"/>
  <c r="BA135" i="1"/>
  <c r="BA155" i="1"/>
  <c r="T109" i="1"/>
  <c r="U80" i="1"/>
  <c r="R79" i="1"/>
  <c r="C115" i="1"/>
  <c r="J109" i="1"/>
  <c r="J115" i="1"/>
  <c r="AI115" i="1"/>
  <c r="AQ109" i="1"/>
  <c r="AQ115" i="1"/>
  <c r="AY115" i="1"/>
  <c r="L5" i="1"/>
  <c r="M109" i="1"/>
  <c r="V115" i="1"/>
  <c r="AD115" i="1"/>
  <c r="AD109" i="1"/>
  <c r="AH115" i="1"/>
  <c r="AH109" i="1"/>
  <c r="AP115" i="1"/>
  <c r="AT115" i="1"/>
  <c r="AT109" i="1"/>
  <c r="AX109" i="1"/>
  <c r="BA15" i="1"/>
  <c r="E111" i="1"/>
  <c r="AC111" i="1"/>
  <c r="AK111" i="1"/>
  <c r="AS111" i="1"/>
  <c r="BA20" i="1"/>
  <c r="BA23" i="1"/>
  <c r="D115" i="1"/>
  <c r="L26" i="1"/>
  <c r="P25" i="1"/>
  <c r="P109" i="1" s="1"/>
  <c r="BA60" i="1"/>
  <c r="AZ65" i="1"/>
  <c r="BA65" i="1" s="1"/>
  <c r="BA66" i="1"/>
  <c r="AZ71" i="1"/>
  <c r="BA71" i="1" s="1"/>
  <c r="BA72" i="1"/>
  <c r="BA78" i="1"/>
  <c r="D113" i="1"/>
  <c r="L81" i="1"/>
  <c r="P80" i="1"/>
  <c r="P79" i="1" s="1"/>
  <c r="P113" i="1" s="1"/>
  <c r="Y80" i="1"/>
  <c r="Y79" i="1" s="1"/>
  <c r="Y113" i="1" s="1"/>
  <c r="AC80" i="1"/>
  <c r="AC79" i="1" s="1"/>
  <c r="AC113" i="1" s="1"/>
  <c r="AG80" i="1"/>
  <c r="AG79" i="1" s="1"/>
  <c r="AG113" i="1" s="1"/>
  <c r="AK80" i="1"/>
  <c r="AK79" i="1" s="1"/>
  <c r="AK113" i="1" s="1"/>
  <c r="AO80" i="1"/>
  <c r="AO79" i="1" s="1"/>
  <c r="AO113" i="1" s="1"/>
  <c r="AS80" i="1"/>
  <c r="AS79" i="1" s="1"/>
  <c r="AS113" i="1" s="1"/>
  <c r="AW80" i="1"/>
  <c r="AW79" i="1" s="1"/>
  <c r="AW113" i="1" s="1"/>
  <c r="AZ81" i="1"/>
  <c r="BA82" i="1"/>
  <c r="BA88" i="1"/>
  <c r="BA94" i="1"/>
  <c r="U102" i="1"/>
  <c r="D109" i="1"/>
  <c r="O109" i="1"/>
  <c r="Z109" i="1"/>
  <c r="AV109" i="1"/>
  <c r="I111" i="1"/>
  <c r="L111" i="1" s="1"/>
  <c r="AU115" i="1"/>
  <c r="AH240" i="1"/>
  <c r="AH246" i="1"/>
  <c r="AX240" i="1"/>
  <c r="AX246" i="1"/>
  <c r="BA175" i="1"/>
  <c r="C246" i="1"/>
  <c r="C240" i="1"/>
  <c r="T240" i="1"/>
  <c r="AJ246" i="1"/>
  <c r="K246" i="1"/>
  <c r="K240" i="1"/>
  <c r="BA132" i="1"/>
  <c r="V240" i="1"/>
  <c r="V246" i="1"/>
  <c r="AD246" i="1"/>
  <c r="G144" i="1"/>
  <c r="G240" i="1" s="1"/>
  <c r="BA107" i="1"/>
  <c r="N246" i="1"/>
  <c r="H125" i="1"/>
  <c r="H124" i="1" s="1"/>
  <c r="AZ125" i="1"/>
  <c r="Q124" i="1"/>
  <c r="BA143" i="1"/>
  <c r="O144" i="1"/>
  <c r="AA144" i="1"/>
  <c r="AA240" i="1" s="1"/>
  <c r="AE144" i="1"/>
  <c r="AE240" i="1" s="1"/>
  <c r="AI144" i="1"/>
  <c r="AI240" i="1" s="1"/>
  <c r="AQ144" i="1"/>
  <c r="AQ240" i="1" s="1"/>
  <c r="AU144" i="1"/>
  <c r="AU240" i="1" s="1"/>
  <c r="AY144" i="1"/>
  <c r="AY240" i="1" s="1"/>
  <c r="L178" i="1"/>
  <c r="R244" i="1"/>
  <c r="BA229" i="1"/>
  <c r="P111" i="1"/>
  <c r="AG111" i="1"/>
  <c r="AW111" i="1"/>
  <c r="BA105" i="1"/>
  <c r="BA127" i="1"/>
  <c r="BA140" i="1"/>
  <c r="AZ139" i="1"/>
  <c r="Q202" i="1"/>
  <c r="BA203" i="1"/>
  <c r="BA209" i="1"/>
  <c r="Q207" i="1"/>
  <c r="Q242" i="1" s="1"/>
  <c r="J240" i="1"/>
  <c r="O246" i="1"/>
  <c r="BA130" i="1"/>
  <c r="BA138" i="1"/>
  <c r="BA150" i="1"/>
  <c r="H152" i="1"/>
  <c r="AZ152" i="1"/>
  <c r="BA158" i="1"/>
  <c r="BA160" i="1"/>
  <c r="BA164" i="1"/>
  <c r="BA170" i="1"/>
  <c r="BA181" i="1"/>
  <c r="BA185" i="1"/>
  <c r="BA189" i="1"/>
  <c r="T242" i="1"/>
  <c r="U194" i="1"/>
  <c r="U242" i="1" s="1"/>
  <c r="AZ222" i="1"/>
  <c r="BA222" i="1" s="1"/>
  <c r="BA223" i="1"/>
  <c r="F240" i="1"/>
  <c r="F246" i="1"/>
  <c r="W240" i="1"/>
  <c r="W246" i="1"/>
  <c r="AM240" i="1"/>
  <c r="AM246" i="1"/>
  <c r="D124" i="1"/>
  <c r="P124" i="1"/>
  <c r="Y124" i="1"/>
  <c r="AC124" i="1"/>
  <c r="AG124" i="1"/>
  <c r="AK124" i="1"/>
  <c r="AO124" i="1"/>
  <c r="AS124" i="1"/>
  <c r="AW124" i="1"/>
  <c r="BA128" i="1"/>
  <c r="BA136" i="1"/>
  <c r="I144" i="1"/>
  <c r="L144" i="1" s="1"/>
  <c r="AZ145" i="1"/>
  <c r="Q145" i="1"/>
  <c r="BA153" i="1"/>
  <c r="BA156" i="1"/>
  <c r="BA161" i="1"/>
  <c r="BA176" i="1"/>
  <c r="BA182" i="1"/>
  <c r="BA186" i="1"/>
  <c r="H217" i="1"/>
  <c r="H216" i="1" s="1"/>
  <c r="H244" i="1" s="1"/>
  <c r="BA220" i="1"/>
  <c r="AZ218" i="1"/>
  <c r="BA235" i="1"/>
  <c r="AZ233" i="1"/>
  <c r="O240" i="1"/>
  <c r="X240" i="1"/>
  <c r="BA126" i="1"/>
  <c r="BA134" i="1"/>
  <c r="BA142" i="1"/>
  <c r="BA148" i="1"/>
  <c r="BA154" i="1"/>
  <c r="BA162" i="1"/>
  <c r="AZ163" i="1"/>
  <c r="Q163" i="1"/>
  <c r="BA168" i="1"/>
  <c r="AZ169" i="1"/>
  <c r="Q169" i="1"/>
  <c r="BA174" i="1"/>
  <c r="H178" i="1"/>
  <c r="AZ178" i="1"/>
  <c r="BA179" i="1"/>
  <c r="BA183" i="1"/>
  <c r="BA187" i="1"/>
  <c r="BA188" i="1"/>
  <c r="F242" i="1"/>
  <c r="BA204" i="1"/>
  <c r="AZ202" i="1"/>
  <c r="BA210" i="1"/>
  <c r="BA219" i="1"/>
  <c r="Q218" i="1"/>
  <c r="Q217" i="1" s="1"/>
  <c r="K242" i="1"/>
  <c r="BA197" i="1"/>
  <c r="AZ207" i="1"/>
  <c r="BA207" i="1" s="1"/>
  <c r="BA208" i="1"/>
  <c r="X217" i="1"/>
  <c r="X216" i="1" s="1"/>
  <c r="X244" i="1" s="1"/>
  <c r="AB217" i="1"/>
  <c r="AB216" i="1" s="1"/>
  <c r="AB244" i="1" s="1"/>
  <c r="AF217" i="1"/>
  <c r="AF216" i="1" s="1"/>
  <c r="AF244" i="1" s="1"/>
  <c r="BA226" i="1"/>
  <c r="R242" i="1"/>
  <c r="L191" i="1"/>
  <c r="BA191" i="1"/>
  <c r="D242" i="1"/>
  <c r="L194" i="1"/>
  <c r="P242" i="1"/>
  <c r="BA195" i="1"/>
  <c r="BA214" i="1"/>
  <c r="L218" i="1"/>
  <c r="J217" i="1"/>
  <c r="T217" i="1"/>
  <c r="U218" i="1"/>
  <c r="BA192" i="1"/>
  <c r="W242" i="1"/>
  <c r="AE242" i="1"/>
  <c r="AM242" i="1"/>
  <c r="AU242" i="1"/>
  <c r="L202" i="1"/>
  <c r="BA206" i="1"/>
  <c r="BA212" i="1"/>
  <c r="I244" i="1"/>
  <c r="J242" i="1"/>
  <c r="L242" i="1" s="1"/>
  <c r="BA224" i="1"/>
  <c r="BA232" i="1"/>
  <c r="Q233" i="1"/>
  <c r="BA238" i="1"/>
  <c r="BA230" i="1"/>
  <c r="BA236" i="1"/>
  <c r="AC109" i="29"/>
  <c r="AC115" i="29"/>
  <c r="AO115" i="29"/>
  <c r="AO109" i="29"/>
  <c r="AG115" i="29"/>
  <c r="AG109" i="29"/>
  <c r="AS115" i="29"/>
  <c r="AS109" i="29"/>
  <c r="Z109" i="29"/>
  <c r="AP109" i="29"/>
  <c r="E109" i="29"/>
  <c r="E115" i="29"/>
  <c r="L5" i="29"/>
  <c r="M109" i="29"/>
  <c r="M115" i="29"/>
  <c r="Q109" i="29"/>
  <c r="H25" i="29"/>
  <c r="H109" i="29" s="1"/>
  <c r="Y109" i="29"/>
  <c r="Y115" i="29"/>
  <c r="AK115" i="29"/>
  <c r="AK109" i="29"/>
  <c r="AW115" i="29"/>
  <c r="AW109" i="29"/>
  <c r="D115" i="29"/>
  <c r="D109" i="29"/>
  <c r="P115" i="29"/>
  <c r="P109" i="29"/>
  <c r="AB115" i="29"/>
  <c r="AB109" i="29"/>
  <c r="AF115" i="29"/>
  <c r="AF109" i="29"/>
  <c r="AJ115" i="29"/>
  <c r="AJ109" i="29"/>
  <c r="AN115" i="29"/>
  <c r="AN109" i="29"/>
  <c r="AR115" i="29"/>
  <c r="AR109" i="29"/>
  <c r="AV115" i="29"/>
  <c r="AV109" i="29"/>
  <c r="F25" i="29"/>
  <c r="F109" i="29" s="1"/>
  <c r="G115" i="29"/>
  <c r="G109" i="29"/>
  <c r="S115" i="29"/>
  <c r="S109" i="29"/>
  <c r="AE115" i="29"/>
  <c r="AE109" i="29"/>
  <c r="AQ115" i="29"/>
  <c r="AQ109" i="29"/>
  <c r="Q152" i="29"/>
  <c r="BA153" i="29"/>
  <c r="L19" i="29"/>
  <c r="U19" i="29"/>
  <c r="U111" i="29" s="1"/>
  <c r="BA28" i="29"/>
  <c r="AZ40" i="29"/>
  <c r="BA60" i="29"/>
  <c r="BA78" i="29"/>
  <c r="L80" i="29"/>
  <c r="I79" i="29"/>
  <c r="AZ91" i="29"/>
  <c r="BA91" i="29" s="1"/>
  <c r="BA98" i="29"/>
  <c r="BA106" i="29"/>
  <c r="K115" i="29"/>
  <c r="K109" i="29"/>
  <c r="W115" i="29"/>
  <c r="AM109" i="29"/>
  <c r="AY115" i="29"/>
  <c r="AY109" i="29"/>
  <c r="L34" i="29"/>
  <c r="BA47" i="29"/>
  <c r="BA48" i="29"/>
  <c r="U178" i="29"/>
  <c r="T5" i="29"/>
  <c r="L111" i="29"/>
  <c r="I25" i="29"/>
  <c r="L25" i="29" s="1"/>
  <c r="AZ26" i="29"/>
  <c r="AZ31" i="29"/>
  <c r="BA31" i="29" s="1"/>
  <c r="BA32" i="29"/>
  <c r="BA38" i="29"/>
  <c r="BA46" i="29"/>
  <c r="BA52" i="29"/>
  <c r="BA58" i="29"/>
  <c r="BA96" i="29"/>
  <c r="BA104" i="29"/>
  <c r="AM115" i="29"/>
  <c r="C115" i="29"/>
  <c r="C109" i="29"/>
  <c r="O115" i="29"/>
  <c r="O109" i="29"/>
  <c r="AA115" i="29"/>
  <c r="AA109" i="29"/>
  <c r="AI115" i="29"/>
  <c r="AI109" i="29"/>
  <c r="AU115" i="29"/>
  <c r="AU109" i="29"/>
  <c r="U34" i="29"/>
  <c r="F115" i="29"/>
  <c r="J115" i="29"/>
  <c r="N115" i="29"/>
  <c r="Z115" i="29"/>
  <c r="AD115" i="29"/>
  <c r="AH115" i="29"/>
  <c r="AP115" i="29"/>
  <c r="AT115" i="29"/>
  <c r="AX115" i="29"/>
  <c r="R25" i="29"/>
  <c r="U25" i="29" s="1"/>
  <c r="U109" i="29" s="1"/>
  <c r="H34" i="29"/>
  <c r="L35" i="29"/>
  <c r="BA36" i="29"/>
  <c r="L40" i="29"/>
  <c r="BA41" i="29"/>
  <c r="U44" i="29"/>
  <c r="BA44" i="29"/>
  <c r="BA50" i="29"/>
  <c r="BA81" i="29"/>
  <c r="BA102" i="29"/>
  <c r="R109" i="29"/>
  <c r="AH109" i="29"/>
  <c r="AX109" i="29"/>
  <c r="D240" i="29"/>
  <c r="X240" i="29"/>
  <c r="BA129" i="29"/>
  <c r="BA133" i="29"/>
  <c r="BA137" i="29"/>
  <c r="Z240" i="29"/>
  <c r="AH240" i="29"/>
  <c r="AH246" i="29"/>
  <c r="AP240" i="29"/>
  <c r="AP246" i="29"/>
  <c r="AX240" i="29"/>
  <c r="AX246" i="29"/>
  <c r="O124" i="29"/>
  <c r="Y246" i="29"/>
  <c r="Y240" i="29"/>
  <c r="AC246" i="29"/>
  <c r="AC240" i="29"/>
  <c r="AG246" i="29"/>
  <c r="AG240" i="29"/>
  <c r="AK246" i="29"/>
  <c r="AO246" i="29"/>
  <c r="AO240" i="29"/>
  <c r="AS246" i="29"/>
  <c r="AS240" i="29"/>
  <c r="AW246" i="29"/>
  <c r="AW240" i="29"/>
  <c r="BA141" i="29"/>
  <c r="BA142" i="29"/>
  <c r="K144" i="29"/>
  <c r="BA167" i="29"/>
  <c r="Q163" i="29"/>
  <c r="BA172" i="29"/>
  <c r="BA176" i="29"/>
  <c r="Q242" i="29"/>
  <c r="BA197" i="29"/>
  <c r="U194" i="29"/>
  <c r="AZ207" i="29"/>
  <c r="BA207" i="29" s="1"/>
  <c r="BA208" i="29"/>
  <c r="BA212" i="29"/>
  <c r="BA218" i="29"/>
  <c r="BA54" i="29"/>
  <c r="BA66" i="29"/>
  <c r="BA72" i="29"/>
  <c r="BA76" i="29"/>
  <c r="BA82" i="29"/>
  <c r="BA86" i="29"/>
  <c r="K124" i="29"/>
  <c r="L125" i="29"/>
  <c r="P246" i="29"/>
  <c r="P240" i="29"/>
  <c r="H125" i="29"/>
  <c r="H124" i="29" s="1"/>
  <c r="BA127" i="29"/>
  <c r="BA131" i="29"/>
  <c r="BA135" i="29"/>
  <c r="Q139" i="29"/>
  <c r="BA147" i="29"/>
  <c r="BA148" i="29"/>
  <c r="T144" i="29"/>
  <c r="T246" i="29" s="1"/>
  <c r="X144" i="29"/>
  <c r="X246" i="29" s="1"/>
  <c r="AB144" i="29"/>
  <c r="AB246" i="29" s="1"/>
  <c r="AF144" i="29"/>
  <c r="AF246" i="29" s="1"/>
  <c r="AJ144" i="29"/>
  <c r="AJ240" i="29" s="1"/>
  <c r="AN144" i="29"/>
  <c r="AN246" i="29" s="1"/>
  <c r="AR144" i="29"/>
  <c r="AR240" i="29" s="1"/>
  <c r="AV144" i="29"/>
  <c r="AV246" i="29" s="1"/>
  <c r="BA162" i="29"/>
  <c r="AZ160" i="29"/>
  <c r="BA203" i="29"/>
  <c r="Q202" i="29"/>
  <c r="BA202" i="29" s="1"/>
  <c r="Z246" i="29"/>
  <c r="V90" i="29"/>
  <c r="AZ90" i="29" s="1"/>
  <c r="T13" i="6" s="1"/>
  <c r="AD240" i="29"/>
  <c r="AD246" i="29"/>
  <c r="AT240" i="29"/>
  <c r="AT246" i="29"/>
  <c r="G246" i="29"/>
  <c r="G240" i="29"/>
  <c r="Q125" i="29"/>
  <c r="BA128" i="29"/>
  <c r="BA132" i="29"/>
  <c r="BA136" i="29"/>
  <c r="AZ139" i="29"/>
  <c r="BA139" i="29" s="1"/>
  <c r="BA143" i="29"/>
  <c r="C144" i="29"/>
  <c r="C240" i="29" s="1"/>
  <c r="Q145" i="29"/>
  <c r="BA154" i="29"/>
  <c r="AZ152" i="29"/>
  <c r="BA158" i="29"/>
  <c r="F240" i="29"/>
  <c r="F246" i="29"/>
  <c r="J240" i="29"/>
  <c r="J246" i="29"/>
  <c r="W240" i="29"/>
  <c r="W246" i="29"/>
  <c r="AA240" i="29"/>
  <c r="AA246" i="29"/>
  <c r="AI240" i="29"/>
  <c r="AI246" i="29"/>
  <c r="AQ240" i="29"/>
  <c r="AQ246" i="29"/>
  <c r="AU240" i="29"/>
  <c r="AU246" i="29"/>
  <c r="AY240" i="29"/>
  <c r="AY246" i="29"/>
  <c r="BA161" i="29"/>
  <c r="Q160" i="29"/>
  <c r="BA166" i="29"/>
  <c r="H178" i="29"/>
  <c r="BA180" i="29"/>
  <c r="BA184" i="29"/>
  <c r="BA188" i="29"/>
  <c r="V178" i="29"/>
  <c r="V240" i="29" s="1"/>
  <c r="AZ191" i="29"/>
  <c r="AZ178" i="29" s="1"/>
  <c r="BA206" i="29"/>
  <c r="L217" i="29"/>
  <c r="I216" i="29"/>
  <c r="AZ222" i="29"/>
  <c r="BA222" i="29" s="1"/>
  <c r="BA223" i="29"/>
  <c r="BA227" i="29"/>
  <c r="BA231" i="29"/>
  <c r="BA150" i="29"/>
  <c r="L152" i="29"/>
  <c r="BA156" i="29"/>
  <c r="H169" i="29"/>
  <c r="AZ169" i="29"/>
  <c r="BA170" i="29"/>
  <c r="BA174" i="29"/>
  <c r="BA179" i="29"/>
  <c r="Q178" i="29"/>
  <c r="H242" i="29"/>
  <c r="L202" i="29"/>
  <c r="Q207" i="29"/>
  <c r="BA210" i="29"/>
  <c r="BA214" i="29"/>
  <c r="H217" i="29"/>
  <c r="H216" i="29" s="1"/>
  <c r="H244" i="29" s="1"/>
  <c r="BA220" i="29"/>
  <c r="I242" i="29"/>
  <c r="BA155" i="29"/>
  <c r="H163" i="29"/>
  <c r="H144" i="29" s="1"/>
  <c r="AZ163" i="29"/>
  <c r="BA164" i="29"/>
  <c r="BA168" i="29"/>
  <c r="BA182" i="29"/>
  <c r="BA186" i="29"/>
  <c r="L191" i="29"/>
  <c r="I178" i="29"/>
  <c r="L178" i="29" s="1"/>
  <c r="U191" i="29"/>
  <c r="BA193" i="29"/>
  <c r="E242" i="29"/>
  <c r="BA204" i="29"/>
  <c r="BA219" i="29"/>
  <c r="Q218" i="29"/>
  <c r="Q217" i="29" s="1"/>
  <c r="BA224" i="29"/>
  <c r="BA228" i="29"/>
  <c r="BA232" i="29"/>
  <c r="BA235" i="29"/>
  <c r="BA221" i="29"/>
  <c r="BA225" i="29"/>
  <c r="BA229" i="29"/>
  <c r="Q233" i="29"/>
  <c r="BA233" i="29" s="1"/>
  <c r="BA236" i="29"/>
  <c r="C242" i="29"/>
  <c r="G242" i="29"/>
  <c r="K242" i="29"/>
  <c r="O242" i="29"/>
  <c r="T242" i="29"/>
  <c r="X242" i="29"/>
  <c r="AB242" i="29"/>
  <c r="AF242" i="29"/>
  <c r="AJ242" i="29"/>
  <c r="AN242" i="29"/>
  <c r="AR242" i="29"/>
  <c r="AV242" i="29"/>
  <c r="BA237" i="29"/>
  <c r="S250" i="29"/>
  <c r="BA6" i="29" l="1"/>
  <c r="AZ5" i="29"/>
  <c r="W115" i="1"/>
  <c r="W109" i="1"/>
  <c r="AJ115" i="1"/>
  <c r="AJ109" i="1"/>
  <c r="K115" i="1"/>
  <c r="AB115" i="1"/>
  <c r="X246" i="1"/>
  <c r="I79" i="1"/>
  <c r="I113" i="1" s="1"/>
  <c r="L113" i="1" s="1"/>
  <c r="M115" i="1"/>
  <c r="BA102" i="1"/>
  <c r="G246" i="1"/>
  <c r="BA53" i="1"/>
  <c r="AG115" i="1"/>
  <c r="H111" i="1"/>
  <c r="AA115" i="1"/>
  <c r="BA75" i="1"/>
  <c r="AV246" i="1"/>
  <c r="AX115" i="1"/>
  <c r="Q79" i="1"/>
  <c r="Q113" i="1" s="1"/>
  <c r="AL115" i="29"/>
  <c r="AL119" i="29" s="1"/>
  <c r="AL240" i="1"/>
  <c r="AT240" i="1"/>
  <c r="AP246" i="1"/>
  <c r="AP250" i="1" s="1"/>
  <c r="AY246" i="1"/>
  <c r="AY248" i="1" s="1"/>
  <c r="R246" i="29"/>
  <c r="U124" i="29"/>
  <c r="BA139" i="1"/>
  <c r="R246" i="1"/>
  <c r="R250" i="1" s="1"/>
  <c r="Q115" i="29"/>
  <c r="M246" i="29"/>
  <c r="Q115" i="1"/>
  <c r="Q117" i="1" s="1"/>
  <c r="M240" i="1"/>
  <c r="L144" i="29"/>
  <c r="E246" i="29"/>
  <c r="E79" i="1"/>
  <c r="H80" i="1"/>
  <c r="E240" i="1"/>
  <c r="H144" i="1"/>
  <c r="H246" i="1" s="1"/>
  <c r="U90" i="29"/>
  <c r="BA90" i="29" s="1"/>
  <c r="R80" i="29"/>
  <c r="AL240" i="29"/>
  <c r="AM246" i="29"/>
  <c r="AL246" i="29"/>
  <c r="AL248" i="29" s="1"/>
  <c r="AJ246" i="29"/>
  <c r="AE240" i="29"/>
  <c r="X109" i="29"/>
  <c r="AZ111" i="29"/>
  <c r="BA111" i="29" s="1"/>
  <c r="Q124" i="29"/>
  <c r="BA145" i="29"/>
  <c r="H246" i="29"/>
  <c r="E240" i="29"/>
  <c r="AQ246" i="1"/>
  <c r="AU246" i="1"/>
  <c r="AU250" i="1" s="1"/>
  <c r="AN240" i="1"/>
  <c r="Z240" i="1"/>
  <c r="AL246" i="1"/>
  <c r="AL250" i="1" s="1"/>
  <c r="X109" i="1"/>
  <c r="AR240" i="1"/>
  <c r="AA246" i="1"/>
  <c r="AA248" i="1" s="1"/>
  <c r="T115" i="1"/>
  <c r="T119" i="1" s="1"/>
  <c r="U124" i="1"/>
  <c r="U240" i="1" s="1"/>
  <c r="R240" i="1"/>
  <c r="Q144" i="1"/>
  <c r="Q246" i="1" s="1"/>
  <c r="M246" i="1"/>
  <c r="M250" i="1" s="1"/>
  <c r="I240" i="1"/>
  <c r="L240" i="1" s="1"/>
  <c r="E246" i="1"/>
  <c r="E250" i="1" s="1"/>
  <c r="BA152" i="1"/>
  <c r="H25" i="1"/>
  <c r="H109" i="1" s="1"/>
  <c r="AZ124" i="29"/>
  <c r="U144" i="29"/>
  <c r="U246" i="29" s="1"/>
  <c r="U248" i="29" s="1"/>
  <c r="C246" i="29"/>
  <c r="D119" i="1"/>
  <c r="D117" i="1"/>
  <c r="Y119" i="1"/>
  <c r="Y117" i="1"/>
  <c r="AG117" i="1"/>
  <c r="AG119" i="1"/>
  <c r="Q216" i="1"/>
  <c r="Q244" i="1" s="1"/>
  <c r="AN250" i="1"/>
  <c r="AN248" i="1"/>
  <c r="G250" i="1"/>
  <c r="G248" i="1"/>
  <c r="Y246" i="1"/>
  <c r="Y240" i="1"/>
  <c r="N248" i="1"/>
  <c r="N250" i="1"/>
  <c r="V248" i="1"/>
  <c r="V250" i="1"/>
  <c r="AJ250" i="1"/>
  <c r="AJ248" i="1"/>
  <c r="AH248" i="1"/>
  <c r="AH250" i="1"/>
  <c r="AX117" i="1"/>
  <c r="AX119" i="1"/>
  <c r="AS115" i="1"/>
  <c r="AN119" i="1"/>
  <c r="AN117" i="1"/>
  <c r="AM117" i="1"/>
  <c r="AM119" i="1"/>
  <c r="Z248" i="1"/>
  <c r="Z250" i="1"/>
  <c r="AI246" i="1"/>
  <c r="AK246" i="1"/>
  <c r="AK240" i="1"/>
  <c r="P246" i="1"/>
  <c r="P240" i="1"/>
  <c r="O250" i="1"/>
  <c r="O248" i="1"/>
  <c r="AR250" i="1"/>
  <c r="AR248" i="1"/>
  <c r="AH117" i="1"/>
  <c r="AH119" i="1"/>
  <c r="R113" i="1"/>
  <c r="U79" i="1"/>
  <c r="U113" i="1" s="1"/>
  <c r="AZ111" i="1"/>
  <c r="BA111" i="1" s="1"/>
  <c r="BA19" i="1"/>
  <c r="Q109" i="1"/>
  <c r="AL117" i="1"/>
  <c r="AL119" i="1"/>
  <c r="AZ144" i="1"/>
  <c r="BA163" i="1"/>
  <c r="BA233" i="1"/>
  <c r="BA145" i="1"/>
  <c r="AW246" i="1"/>
  <c r="AW240" i="1"/>
  <c r="AG246" i="1"/>
  <c r="AG240" i="1"/>
  <c r="D246" i="1"/>
  <c r="D240" i="1"/>
  <c r="AF246" i="1"/>
  <c r="BA125" i="1"/>
  <c r="AZ124" i="1"/>
  <c r="AE246" i="1"/>
  <c r="AT248" i="1"/>
  <c r="AT250" i="1"/>
  <c r="AD248" i="1"/>
  <c r="AD250" i="1"/>
  <c r="K250" i="1"/>
  <c r="K248" i="1"/>
  <c r="AX248" i="1"/>
  <c r="AX250" i="1"/>
  <c r="BA81" i="1"/>
  <c r="AT117" i="1"/>
  <c r="AT119" i="1"/>
  <c r="M117" i="1"/>
  <c r="M119" i="1"/>
  <c r="AY119" i="1"/>
  <c r="AY117" i="1"/>
  <c r="AI119" i="1"/>
  <c r="AI117" i="1"/>
  <c r="AZ5" i="1"/>
  <c r="BA6" i="1"/>
  <c r="AO115" i="1"/>
  <c r="Y109" i="1"/>
  <c r="AV119" i="1"/>
  <c r="AV117" i="1"/>
  <c r="G119" i="1"/>
  <c r="G117" i="1"/>
  <c r="AA117" i="1"/>
  <c r="AA119" i="1"/>
  <c r="AK115" i="1"/>
  <c r="L34" i="1"/>
  <c r="I25" i="1"/>
  <c r="Z117" i="1"/>
  <c r="Z119" i="1"/>
  <c r="U217" i="1"/>
  <c r="T216" i="1"/>
  <c r="X250" i="1"/>
  <c r="X248" i="1"/>
  <c r="AZ217" i="1"/>
  <c r="BA218" i="1"/>
  <c r="AO246" i="1"/>
  <c r="AO240" i="1"/>
  <c r="AQ248" i="1"/>
  <c r="AQ250" i="1"/>
  <c r="AZ242" i="1"/>
  <c r="BA242" i="1" s="1"/>
  <c r="C250" i="1"/>
  <c r="C248" i="1"/>
  <c r="AU119" i="1"/>
  <c r="AU117" i="1"/>
  <c r="V117" i="1"/>
  <c r="V119" i="1"/>
  <c r="C119" i="1"/>
  <c r="C117" i="1"/>
  <c r="AW115" i="1"/>
  <c r="AW109" i="1"/>
  <c r="O119" i="1"/>
  <c r="O117" i="1"/>
  <c r="BA91" i="1"/>
  <c r="AZ90" i="1"/>
  <c r="BA90" i="1" s="1"/>
  <c r="W117" i="1"/>
  <c r="W119" i="1"/>
  <c r="U34" i="1"/>
  <c r="BA34" i="1" s="1"/>
  <c r="R25" i="1"/>
  <c r="L217" i="1"/>
  <c r="J216" i="1"/>
  <c r="R248" i="1"/>
  <c r="W248" i="1"/>
  <c r="W250" i="1"/>
  <c r="J117" i="1"/>
  <c r="J119" i="1"/>
  <c r="AJ119" i="1"/>
  <c r="AJ117" i="1"/>
  <c r="AC115" i="1"/>
  <c r="AF119" i="1"/>
  <c r="AF117" i="1"/>
  <c r="AE119" i="1"/>
  <c r="AE117" i="1"/>
  <c r="BA202" i="1"/>
  <c r="BA178" i="1"/>
  <c r="BA169" i="1"/>
  <c r="AS246" i="1"/>
  <c r="AS240" i="1"/>
  <c r="AC246" i="1"/>
  <c r="AC240" i="1"/>
  <c r="AM248" i="1"/>
  <c r="AM250" i="1"/>
  <c r="F248" i="1"/>
  <c r="F250" i="1"/>
  <c r="AV250" i="1"/>
  <c r="AV248" i="1"/>
  <c r="AB246" i="1"/>
  <c r="BA194" i="1"/>
  <c r="AP117" i="1"/>
  <c r="AP119" i="1"/>
  <c r="AD117" i="1"/>
  <c r="AD119" i="1"/>
  <c r="AQ117" i="1"/>
  <c r="AQ119" i="1"/>
  <c r="X119" i="1"/>
  <c r="X117" i="1"/>
  <c r="I246" i="1"/>
  <c r="N115" i="1"/>
  <c r="BA40" i="1"/>
  <c r="AZ25" i="1"/>
  <c r="BA26" i="1"/>
  <c r="F117" i="1"/>
  <c r="F119" i="1"/>
  <c r="P115" i="1"/>
  <c r="AN250" i="29"/>
  <c r="AN248" i="29"/>
  <c r="T250" i="29"/>
  <c r="T248" i="29"/>
  <c r="X250" i="29"/>
  <c r="X248" i="29"/>
  <c r="AV250" i="29"/>
  <c r="AV248" i="29"/>
  <c r="AF250" i="29"/>
  <c r="AF248" i="29"/>
  <c r="AB250" i="29"/>
  <c r="AB248" i="29"/>
  <c r="AT248" i="29"/>
  <c r="AT250" i="29"/>
  <c r="M248" i="29"/>
  <c r="M250" i="29"/>
  <c r="AS250" i="29"/>
  <c r="AS248" i="29"/>
  <c r="AP248" i="29"/>
  <c r="AP250" i="29"/>
  <c r="Q216" i="29"/>
  <c r="Q244" i="29" s="1"/>
  <c r="AU248" i="29"/>
  <c r="AU250" i="29"/>
  <c r="AM248" i="29"/>
  <c r="AM250" i="29"/>
  <c r="AE248" i="29"/>
  <c r="AE250" i="29"/>
  <c r="W248" i="29"/>
  <c r="W250" i="29"/>
  <c r="J248" i="29"/>
  <c r="J250" i="29"/>
  <c r="G250" i="29"/>
  <c r="G248" i="29"/>
  <c r="Z248" i="29"/>
  <c r="Z250" i="29"/>
  <c r="K246" i="29"/>
  <c r="K240" i="29"/>
  <c r="AZ217" i="29"/>
  <c r="O240" i="29"/>
  <c r="O246" i="29"/>
  <c r="AV240" i="29"/>
  <c r="AN240" i="29"/>
  <c r="AF240" i="29"/>
  <c r="D250" i="29"/>
  <c r="D248" i="29"/>
  <c r="BA35" i="29"/>
  <c r="BA34" i="29"/>
  <c r="AX117" i="29"/>
  <c r="AX119" i="29"/>
  <c r="AH117" i="29"/>
  <c r="AH119" i="29"/>
  <c r="AM117" i="29"/>
  <c r="AM119" i="29"/>
  <c r="AZ80" i="29"/>
  <c r="W117" i="29"/>
  <c r="W119" i="29"/>
  <c r="I113" i="29"/>
  <c r="L113" i="29" s="1"/>
  <c r="L79" i="29"/>
  <c r="BA40" i="29"/>
  <c r="AB240" i="29"/>
  <c r="AK117" i="29"/>
  <c r="AK119" i="29"/>
  <c r="Q117" i="29"/>
  <c r="Q119" i="29"/>
  <c r="I115" i="29"/>
  <c r="H115" i="29"/>
  <c r="AG117" i="29"/>
  <c r="AG119" i="29"/>
  <c r="AO117" i="29"/>
  <c r="AO119" i="29"/>
  <c r="AD248" i="29"/>
  <c r="AD250" i="29"/>
  <c r="BA160" i="29"/>
  <c r="AK250" i="29"/>
  <c r="AK248" i="29"/>
  <c r="AC250" i="29"/>
  <c r="AC248" i="29"/>
  <c r="AR246" i="29"/>
  <c r="AJ250" i="29"/>
  <c r="AJ248" i="29"/>
  <c r="F117" i="29"/>
  <c r="F119" i="29"/>
  <c r="AU117" i="29"/>
  <c r="AU119" i="29"/>
  <c r="AA117" i="29"/>
  <c r="AA119" i="29"/>
  <c r="C117" i="29"/>
  <c r="C119" i="29"/>
  <c r="BA26" i="29"/>
  <c r="V80" i="29"/>
  <c r="V79" i="29" s="1"/>
  <c r="AE117" i="29"/>
  <c r="AE119" i="29"/>
  <c r="G117" i="29"/>
  <c r="G119" i="29"/>
  <c r="AV119" i="29"/>
  <c r="AV117" i="29"/>
  <c r="AN119" i="29"/>
  <c r="AN117" i="29"/>
  <c r="AF119" i="29"/>
  <c r="AF117" i="29"/>
  <c r="X119" i="29"/>
  <c r="X117" i="29"/>
  <c r="D119" i="29"/>
  <c r="D117" i="29"/>
  <c r="E117" i="29"/>
  <c r="E119" i="29"/>
  <c r="BA163" i="29"/>
  <c r="AZ144" i="29"/>
  <c r="L242" i="29"/>
  <c r="BA169" i="29"/>
  <c r="BA191" i="29"/>
  <c r="BA152" i="29"/>
  <c r="V246" i="29"/>
  <c r="E248" i="29"/>
  <c r="E250" i="29"/>
  <c r="U242" i="29"/>
  <c r="BA194" i="29"/>
  <c r="BA242" i="29" s="1"/>
  <c r="AW250" i="29"/>
  <c r="AW248" i="29"/>
  <c r="AO250" i="29"/>
  <c r="AO248" i="29"/>
  <c r="AG250" i="29"/>
  <c r="AG248" i="29"/>
  <c r="Y250" i="29"/>
  <c r="Y248" i="29"/>
  <c r="AX248" i="29"/>
  <c r="AX250" i="29"/>
  <c r="AH248" i="29"/>
  <c r="AH250" i="29"/>
  <c r="I246" i="29"/>
  <c r="T240" i="29"/>
  <c r="AT117" i="29"/>
  <c r="AT119" i="29"/>
  <c r="AD117" i="29"/>
  <c r="AD119" i="29"/>
  <c r="N117" i="29"/>
  <c r="N119" i="29"/>
  <c r="AI117" i="29"/>
  <c r="AI119" i="29"/>
  <c r="O117" i="29"/>
  <c r="O119" i="29"/>
  <c r="AY117" i="29"/>
  <c r="AY119" i="29"/>
  <c r="BA5" i="29"/>
  <c r="AQ117" i="29"/>
  <c r="AQ119" i="29"/>
  <c r="S117" i="29"/>
  <c r="S119" i="29"/>
  <c r="AR119" i="29"/>
  <c r="AR117" i="29"/>
  <c r="AJ119" i="29"/>
  <c r="AJ117" i="29"/>
  <c r="AB119" i="29"/>
  <c r="AB117" i="29"/>
  <c r="P119" i="29"/>
  <c r="P117" i="29"/>
  <c r="Y117" i="29"/>
  <c r="Y119" i="29"/>
  <c r="AC117" i="29"/>
  <c r="AC119" i="29"/>
  <c r="AZ242" i="29"/>
  <c r="BA178" i="29"/>
  <c r="I244" i="29"/>
  <c r="L244" i="29" s="1"/>
  <c r="L216" i="29"/>
  <c r="AY248" i="29"/>
  <c r="AY250" i="29"/>
  <c r="AQ248" i="29"/>
  <c r="AQ250" i="29"/>
  <c r="AI248" i="29"/>
  <c r="AI250" i="29"/>
  <c r="AA248" i="29"/>
  <c r="AA250" i="29"/>
  <c r="R248" i="29"/>
  <c r="R250" i="29"/>
  <c r="F248" i="29"/>
  <c r="F250" i="29"/>
  <c r="C250" i="29"/>
  <c r="C248" i="29"/>
  <c r="P250" i="29"/>
  <c r="P248" i="29"/>
  <c r="Q144" i="29"/>
  <c r="Q240" i="29" s="1"/>
  <c r="I240" i="29"/>
  <c r="L240" i="29" s="1"/>
  <c r="BA125" i="29"/>
  <c r="AP117" i="29"/>
  <c r="AP119" i="29"/>
  <c r="Z117" i="29"/>
  <c r="Z119" i="29"/>
  <c r="J117" i="29"/>
  <c r="J119" i="29"/>
  <c r="T115" i="29"/>
  <c r="T109" i="29"/>
  <c r="K117" i="29"/>
  <c r="K119" i="29"/>
  <c r="BA19" i="29"/>
  <c r="AW117" i="29"/>
  <c r="AW119" i="29"/>
  <c r="M117" i="29"/>
  <c r="M119" i="29"/>
  <c r="I109" i="29"/>
  <c r="L109" i="29" s="1"/>
  <c r="AS117" i="29"/>
  <c r="AS119" i="29"/>
  <c r="L79" i="1" l="1"/>
  <c r="AB117" i="1"/>
  <c r="AB119" i="1"/>
  <c r="K117" i="1"/>
  <c r="K119" i="1"/>
  <c r="AL117" i="29"/>
  <c r="AP248" i="1"/>
  <c r="AU248" i="1"/>
  <c r="AY250" i="1"/>
  <c r="BA124" i="29"/>
  <c r="T117" i="1"/>
  <c r="Q119" i="1"/>
  <c r="Q240" i="1"/>
  <c r="M248" i="1"/>
  <c r="E113" i="1"/>
  <c r="H79" i="1"/>
  <c r="E115" i="1"/>
  <c r="H240" i="1"/>
  <c r="E248" i="1"/>
  <c r="AL250" i="29"/>
  <c r="BA25" i="29"/>
  <c r="T7" i="6"/>
  <c r="X7" i="6" s="1"/>
  <c r="U80" i="29"/>
  <c r="BA80" i="29" s="1"/>
  <c r="R79" i="29"/>
  <c r="U250" i="29"/>
  <c r="H240" i="29"/>
  <c r="AL248" i="1"/>
  <c r="AA250" i="1"/>
  <c r="AZ80" i="1"/>
  <c r="BA144" i="1"/>
  <c r="AZ109" i="29"/>
  <c r="BA109" i="29" s="1"/>
  <c r="U240" i="29"/>
  <c r="Q246" i="29"/>
  <c r="Q250" i="29" s="1"/>
  <c r="BA217" i="1"/>
  <c r="AZ216" i="1"/>
  <c r="AI248" i="1"/>
  <c r="AI250" i="1"/>
  <c r="AS117" i="1"/>
  <c r="AS119" i="1"/>
  <c r="Y250" i="1"/>
  <c r="Y248" i="1"/>
  <c r="P117" i="1"/>
  <c r="P119" i="1"/>
  <c r="J244" i="1"/>
  <c r="L244" i="1" s="1"/>
  <c r="L216" i="1"/>
  <c r="J246" i="1"/>
  <c r="L246" i="1" s="1"/>
  <c r="AW117" i="1"/>
  <c r="AW119" i="1"/>
  <c r="AE248" i="1"/>
  <c r="AE250" i="1"/>
  <c r="H250" i="1"/>
  <c r="H248" i="1"/>
  <c r="AS250" i="1"/>
  <c r="AS248" i="1"/>
  <c r="AC119" i="1"/>
  <c r="AC117" i="1"/>
  <c r="AK119" i="1"/>
  <c r="AK117" i="1"/>
  <c r="AO119" i="1"/>
  <c r="AO117" i="1"/>
  <c r="AZ246" i="1"/>
  <c r="AZ240" i="1"/>
  <c r="BA124" i="1"/>
  <c r="D250" i="1"/>
  <c r="D248" i="1"/>
  <c r="AW250" i="1"/>
  <c r="AW248" i="1"/>
  <c r="P250" i="1"/>
  <c r="P248" i="1"/>
  <c r="N119" i="1"/>
  <c r="N117" i="1"/>
  <c r="Q248" i="1"/>
  <c r="Q250" i="1"/>
  <c r="AO250" i="1"/>
  <c r="AO248" i="1"/>
  <c r="I248" i="1"/>
  <c r="I250" i="1"/>
  <c r="AB250" i="1"/>
  <c r="AB248" i="1"/>
  <c r="AC250" i="1"/>
  <c r="AC248" i="1"/>
  <c r="U25" i="1"/>
  <c r="R109" i="1"/>
  <c r="R115" i="1"/>
  <c r="T244" i="1"/>
  <c r="T246" i="1"/>
  <c r="U216" i="1"/>
  <c r="L25" i="1"/>
  <c r="I109" i="1"/>
  <c r="L109" i="1" s="1"/>
  <c r="I115" i="1"/>
  <c r="AZ109" i="1"/>
  <c r="BA5" i="1"/>
  <c r="AF250" i="1"/>
  <c r="AF248" i="1"/>
  <c r="AG250" i="1"/>
  <c r="AG248" i="1"/>
  <c r="AK250" i="1"/>
  <c r="AK248" i="1"/>
  <c r="H250" i="29"/>
  <c r="H248" i="29"/>
  <c r="T119" i="29"/>
  <c r="T117" i="29"/>
  <c r="AR250" i="29"/>
  <c r="AR248" i="29"/>
  <c r="BA217" i="29"/>
  <c r="AZ216" i="29"/>
  <c r="L246" i="29"/>
  <c r="I248" i="29"/>
  <c r="L248" i="29" s="1"/>
  <c r="I250" i="29"/>
  <c r="BA144" i="29"/>
  <c r="H119" i="29"/>
  <c r="H117" i="29"/>
  <c r="AZ79" i="29"/>
  <c r="T12" i="6" s="1"/>
  <c r="O248" i="29"/>
  <c r="O250" i="29"/>
  <c r="K250" i="29"/>
  <c r="K248" i="29"/>
  <c r="V113" i="29"/>
  <c r="V115" i="29"/>
  <c r="V248" i="29"/>
  <c r="V250" i="29"/>
  <c r="AZ240" i="29"/>
  <c r="I117" i="29"/>
  <c r="L117" i="29" s="1"/>
  <c r="L115" i="29"/>
  <c r="I119" i="29"/>
  <c r="L119" i="29" s="1"/>
  <c r="AZ115" i="1" l="1"/>
  <c r="BA80" i="1"/>
  <c r="E119" i="1"/>
  <c r="E117" i="1"/>
  <c r="H113" i="1"/>
  <c r="H115" i="1"/>
  <c r="U79" i="29"/>
  <c r="R115" i="29"/>
  <c r="R113" i="29"/>
  <c r="Q248" i="29"/>
  <c r="BA240" i="29"/>
  <c r="BA240" i="1"/>
  <c r="AZ113" i="1"/>
  <c r="BA113" i="1" s="1"/>
  <c r="BA79" i="1"/>
  <c r="R119" i="1"/>
  <c r="R117" i="1"/>
  <c r="BA216" i="1"/>
  <c r="AZ244" i="1"/>
  <c r="U244" i="1"/>
  <c r="U246" i="1"/>
  <c r="BA246" i="1" s="1"/>
  <c r="J248" i="1"/>
  <c r="L248" i="1" s="1"/>
  <c r="J250" i="1"/>
  <c r="L250" i="1" s="1"/>
  <c r="I117" i="1"/>
  <c r="L117" i="1" s="1"/>
  <c r="I119" i="1"/>
  <c r="L119" i="1" s="1"/>
  <c r="L115" i="1"/>
  <c r="T250" i="1"/>
  <c r="T248" i="1"/>
  <c r="U115" i="1"/>
  <c r="U109" i="1"/>
  <c r="BA109" i="1" s="1"/>
  <c r="AZ250" i="1"/>
  <c r="AZ248" i="1"/>
  <c r="BA25" i="1"/>
  <c r="AZ113" i="29"/>
  <c r="BA79" i="29"/>
  <c r="AZ115" i="29"/>
  <c r="V117" i="29"/>
  <c r="V119" i="29"/>
  <c r="L250" i="29"/>
  <c r="AZ244" i="29"/>
  <c r="BA244" i="29" s="1"/>
  <c r="BA216" i="29"/>
  <c r="BA246" i="29" s="1"/>
  <c r="AZ246" i="29"/>
  <c r="AZ117" i="1" l="1"/>
  <c r="AZ119" i="1"/>
  <c r="H117" i="1"/>
  <c r="H119" i="1"/>
  <c r="R119" i="29"/>
  <c r="R117" i="29"/>
  <c r="U113" i="29"/>
  <c r="BA113" i="29" s="1"/>
  <c r="U115" i="29"/>
  <c r="BA115" i="29" s="1"/>
  <c r="BA250" i="29"/>
  <c r="BA248" i="29"/>
  <c r="BA115" i="1"/>
  <c r="BA244" i="1"/>
  <c r="U119" i="1"/>
  <c r="U117" i="1"/>
  <c r="BA117" i="1" s="1"/>
  <c r="U250" i="1"/>
  <c r="BA250" i="1" s="1"/>
  <c r="U248" i="1"/>
  <c r="BA248" i="1" s="1"/>
  <c r="AZ250" i="29"/>
  <c r="AZ248" i="29"/>
  <c r="AZ119" i="29"/>
  <c r="AZ117" i="29"/>
  <c r="BA119" i="1" l="1"/>
  <c r="U117" i="29"/>
  <c r="BA117" i="29" s="1"/>
  <c r="U119" i="29"/>
  <c r="BA119" i="29" s="1"/>
  <c r="AW6" i="31"/>
  <c r="AW5" i="31" s="1"/>
  <c r="AW19" i="31"/>
  <c r="AW26" i="31"/>
  <c r="AW31" i="31"/>
  <c r="AW35" i="31"/>
  <c r="AW34" i="31" s="1"/>
  <c r="AW25" i="31" s="1"/>
  <c r="AW40" i="31"/>
  <c r="AW44" i="31"/>
  <c r="AW47" i="31"/>
  <c r="AW54" i="31"/>
  <c r="AW66" i="31"/>
  <c r="AW72" i="31"/>
  <c r="AW77" i="31"/>
  <c r="AW83" i="31"/>
  <c r="AW87" i="31"/>
  <c r="AW93" i="31"/>
  <c r="AW92" i="31" s="1"/>
  <c r="AW104" i="31"/>
  <c r="AW113" i="31"/>
  <c r="AW124" i="31"/>
  <c r="AW125" i="31"/>
  <c r="AW127" i="31"/>
  <c r="AW126" i="31" s="1"/>
  <c r="AW141" i="31"/>
  <c r="AW147" i="31"/>
  <c r="AW151" i="31"/>
  <c r="AW154" i="31"/>
  <c r="AW162" i="31"/>
  <c r="AW165" i="31"/>
  <c r="AW171" i="31"/>
  <c r="AW193" i="31"/>
  <c r="AW180" i="31" s="1"/>
  <c r="AW196" i="31"/>
  <c r="AW204" i="31"/>
  <c r="AW209" i="31"/>
  <c r="AW220" i="31"/>
  <c r="AW219" i="31" s="1"/>
  <c r="AW218" i="31" s="1"/>
  <c r="AW246" i="31" s="1"/>
  <c r="AW224" i="31"/>
  <c r="AW235" i="31"/>
  <c r="AW244" i="31"/>
  <c r="AV6" i="31"/>
  <c r="AV5" i="31" s="1"/>
  <c r="AV19" i="31"/>
  <c r="AV26" i="31"/>
  <c r="AV31" i="31"/>
  <c r="AV35" i="31"/>
  <c r="AV34" i="31" s="1"/>
  <c r="AV40" i="31"/>
  <c r="AV44" i="31"/>
  <c r="AV47" i="31"/>
  <c r="AV54" i="31"/>
  <c r="AV66" i="31"/>
  <c r="AV72" i="31"/>
  <c r="AV77" i="31"/>
  <c r="AV113" i="31" s="1"/>
  <c r="AV83" i="31"/>
  <c r="AV87" i="31"/>
  <c r="AV93" i="31"/>
  <c r="AV92" i="31" s="1"/>
  <c r="AV104" i="31"/>
  <c r="AV124" i="31"/>
  <c r="AV125" i="31"/>
  <c r="AV127" i="31"/>
  <c r="AV141" i="31"/>
  <c r="AV147" i="31"/>
  <c r="AV151" i="31"/>
  <c r="AV154" i="31"/>
  <c r="AV162" i="31"/>
  <c r="AV165" i="31"/>
  <c r="AV171" i="31"/>
  <c r="AV193" i="31"/>
  <c r="AV180" i="31" s="1"/>
  <c r="AV196" i="31"/>
  <c r="AV204" i="31"/>
  <c r="AV209" i="31"/>
  <c r="AV220" i="31"/>
  <c r="AV224" i="31"/>
  <c r="AV235" i="31"/>
  <c r="AV219" i="31" l="1"/>
  <c r="AV218" i="31" s="1"/>
  <c r="AV246" i="31" s="1"/>
  <c r="AW82" i="31"/>
  <c r="AW81" i="31" s="1"/>
  <c r="AW115" i="31" s="1"/>
  <c r="AW146" i="31"/>
  <c r="AW242" i="31" s="1"/>
  <c r="AW117" i="31"/>
  <c r="AW111" i="31"/>
  <c r="AV244" i="31"/>
  <c r="AV82" i="31"/>
  <c r="AV81" i="31" s="1"/>
  <c r="AV115" i="31" s="1"/>
  <c r="AV25" i="31"/>
  <c r="AV146" i="31"/>
  <c r="AV126" i="31"/>
  <c r="AV111" i="31"/>
  <c r="AW248" i="31" l="1"/>
  <c r="AW252" i="31" s="1"/>
  <c r="AV242" i="31"/>
  <c r="AV117" i="31"/>
  <c r="AW121" i="31"/>
  <c r="AW119" i="31"/>
  <c r="AW250" i="31"/>
  <c r="AV248" i="31"/>
  <c r="AV252" i="31" s="1"/>
  <c r="AV119" i="31"/>
  <c r="AV121" i="31"/>
  <c r="AV250" i="31" l="1"/>
  <c r="AT6" i="31"/>
  <c r="AT5" i="31" s="1"/>
  <c r="AT19" i="31"/>
  <c r="AT26" i="31"/>
  <c r="AT31" i="31"/>
  <c r="AT35" i="31"/>
  <c r="AT40" i="31"/>
  <c r="AT44" i="31"/>
  <c r="AT47" i="31"/>
  <c r="AT54" i="31"/>
  <c r="AT66" i="31"/>
  <c r="AT72" i="31"/>
  <c r="AT77" i="31"/>
  <c r="AT113" i="31" s="1"/>
  <c r="AT83" i="31"/>
  <c r="AT87" i="31"/>
  <c r="AT93" i="31"/>
  <c r="AT92" i="31" s="1"/>
  <c r="AT104" i="31"/>
  <c r="AT124" i="31"/>
  <c r="AT125" i="31"/>
  <c r="AT127" i="31"/>
  <c r="AT141" i="31"/>
  <c r="AT147" i="31"/>
  <c r="AT151" i="31"/>
  <c r="AT154" i="31"/>
  <c r="AT162" i="31"/>
  <c r="AT165" i="31"/>
  <c r="AT171" i="31"/>
  <c r="AT193" i="31"/>
  <c r="AT180" i="31" s="1"/>
  <c r="AT196" i="31"/>
  <c r="AT204" i="31"/>
  <c r="AT209" i="31"/>
  <c r="AT220" i="31"/>
  <c r="AT224" i="31"/>
  <c r="AT235" i="31"/>
  <c r="AT219" i="31" l="1"/>
  <c r="AT34" i="31"/>
  <c r="AT25" i="31" s="1"/>
  <c r="AT111" i="31" s="1"/>
  <c r="AT244" i="31"/>
  <c r="AT218" i="31"/>
  <c r="AT246" i="31" s="1"/>
  <c r="AT82" i="31"/>
  <c r="AT81" i="31" s="1"/>
  <c r="AT115" i="31" s="1"/>
  <c r="AT126" i="31"/>
  <c r="AT146" i="31"/>
  <c r="AT117" i="31" l="1"/>
  <c r="AT119" i="31" s="1"/>
  <c r="AT248" i="31"/>
  <c r="AT250" i="31" s="1"/>
  <c r="AT242" i="31"/>
  <c r="E23" i="57"/>
  <c r="E21" i="57"/>
  <c r="E19" i="57"/>
  <c r="E17" i="57"/>
  <c r="M28" i="66"/>
  <c r="AT121" i="31" l="1"/>
  <c r="AT252" i="31"/>
  <c r="AL165" i="31"/>
  <c r="C6" i="34"/>
  <c r="B6" i="34"/>
  <c r="C36" i="18"/>
  <c r="C37" i="18"/>
  <c r="D37" i="18"/>
  <c r="C38" i="18"/>
  <c r="C31" i="18"/>
  <c r="D31" i="18"/>
  <c r="C32" i="18"/>
  <c r="D32" i="18"/>
  <c r="C33" i="18"/>
  <c r="C24" i="18"/>
  <c r="C25" i="18"/>
  <c r="C26" i="18"/>
  <c r="C27" i="18"/>
  <c r="D27" i="18"/>
  <c r="C28" i="18"/>
  <c r="C29" i="18"/>
  <c r="D29" i="18"/>
  <c r="C20" i="18"/>
  <c r="D20" i="18"/>
  <c r="C21" i="18"/>
  <c r="C17" i="18"/>
  <c r="C18" i="18"/>
  <c r="C19" i="18"/>
  <c r="D19" i="18"/>
  <c r="C14" i="18"/>
  <c r="D14" i="18"/>
  <c r="C15" i="18"/>
  <c r="D15" i="18"/>
  <c r="C6" i="18"/>
  <c r="C7" i="18"/>
  <c r="D7" i="18"/>
  <c r="C8" i="18"/>
  <c r="C9" i="18"/>
  <c r="C11" i="18"/>
  <c r="C12" i="18"/>
  <c r="B38" i="18"/>
  <c r="B37" i="18"/>
  <c r="B36" i="18"/>
  <c r="B33" i="18"/>
  <c r="B32" i="18"/>
  <c r="B31" i="18"/>
  <c r="B29" i="18"/>
  <c r="B28" i="18"/>
  <c r="B27" i="18"/>
  <c r="B26" i="18"/>
  <c r="B25" i="18"/>
  <c r="B24" i="18"/>
  <c r="B21" i="18"/>
  <c r="B20" i="18"/>
  <c r="B19" i="18"/>
  <c r="B18" i="18"/>
  <c r="B17" i="18"/>
  <c r="B15" i="18"/>
  <c r="B14" i="18"/>
  <c r="B12" i="18"/>
  <c r="B11" i="18"/>
  <c r="B7" i="18"/>
  <c r="B8" i="18"/>
  <c r="B9" i="18"/>
  <c r="B6" i="18"/>
  <c r="D38" i="69"/>
  <c r="D36" i="69"/>
  <c r="C35" i="69"/>
  <c r="B35" i="69"/>
  <c r="D33" i="69"/>
  <c r="D30" i="69" s="1"/>
  <c r="C30" i="69"/>
  <c r="B30" i="69"/>
  <c r="D26" i="69"/>
  <c r="D25" i="69"/>
  <c r="D21" i="69"/>
  <c r="D16" i="69"/>
  <c r="C16" i="69"/>
  <c r="B16" i="69"/>
  <c r="D13" i="69"/>
  <c r="C13" i="69"/>
  <c r="B13" i="69"/>
  <c r="D12" i="69"/>
  <c r="D11" i="69"/>
  <c r="D10" i="69" s="1"/>
  <c r="C10" i="69"/>
  <c r="B10" i="69"/>
  <c r="D9" i="69"/>
  <c r="D8" i="69"/>
  <c r="D6" i="69"/>
  <c r="C5" i="69"/>
  <c r="B5" i="69"/>
  <c r="Y33" i="6"/>
  <c r="X33" i="6"/>
  <c r="W33" i="6"/>
  <c r="I249" i="32"/>
  <c r="H249" i="32"/>
  <c r="G249" i="32"/>
  <c r="I247" i="32"/>
  <c r="H247" i="32"/>
  <c r="G247" i="32"/>
  <c r="I245" i="32"/>
  <c r="H245" i="32"/>
  <c r="G245" i="32"/>
  <c r="I243" i="32"/>
  <c r="H243" i="32"/>
  <c r="G243" i="32"/>
  <c r="I241" i="32"/>
  <c r="H241" i="32"/>
  <c r="G241" i="32"/>
  <c r="I239" i="32"/>
  <c r="H239" i="32"/>
  <c r="G239" i="32"/>
  <c r="I118" i="32"/>
  <c r="H118" i="32"/>
  <c r="G118" i="32"/>
  <c r="I116" i="32"/>
  <c r="H116" i="32"/>
  <c r="G116" i="32"/>
  <c r="I114" i="32"/>
  <c r="H114" i="32"/>
  <c r="G114" i="32"/>
  <c r="I112" i="32"/>
  <c r="H112" i="32"/>
  <c r="G112" i="32"/>
  <c r="I110" i="32"/>
  <c r="H110" i="32"/>
  <c r="G110" i="32"/>
  <c r="L240" i="31"/>
  <c r="I238" i="32" s="1"/>
  <c r="L239" i="31"/>
  <c r="I237" i="32" s="1"/>
  <c r="L238" i="31"/>
  <c r="I236" i="32" s="1"/>
  <c r="L237" i="31"/>
  <c r="I235" i="32" s="1"/>
  <c r="L236" i="31"/>
  <c r="I234" i="32" s="1"/>
  <c r="K235" i="31"/>
  <c r="J235" i="31"/>
  <c r="I235" i="31"/>
  <c r="L234" i="31"/>
  <c r="I232" i="32" s="1"/>
  <c r="L233" i="31"/>
  <c r="I231" i="32" s="1"/>
  <c r="L232" i="31"/>
  <c r="I230" i="32" s="1"/>
  <c r="L231" i="31"/>
  <c r="L230" i="31"/>
  <c r="I228" i="32" s="1"/>
  <c r="L229" i="31"/>
  <c r="I227" i="32" s="1"/>
  <c r="L228" i="31"/>
  <c r="I226" i="32" s="1"/>
  <c r="L227" i="31"/>
  <c r="I225" i="32" s="1"/>
  <c r="L226" i="31"/>
  <c r="I224" i="32" s="1"/>
  <c r="L225" i="31"/>
  <c r="I223" i="32" s="1"/>
  <c r="K224" i="31"/>
  <c r="J224" i="31"/>
  <c r="I224" i="31"/>
  <c r="L223" i="31"/>
  <c r="I221" i="32" s="1"/>
  <c r="L222" i="31"/>
  <c r="I220" i="32" s="1"/>
  <c r="L221" i="31"/>
  <c r="I219" i="32" s="1"/>
  <c r="K220" i="31"/>
  <c r="J220" i="31"/>
  <c r="I220" i="31"/>
  <c r="L217" i="31"/>
  <c r="I215" i="32" s="1"/>
  <c r="L216" i="31"/>
  <c r="I214" i="32" s="1"/>
  <c r="L215" i="31"/>
  <c r="I213" i="32" s="1"/>
  <c r="L214" i="31"/>
  <c r="I212" i="32" s="1"/>
  <c r="L213" i="31"/>
  <c r="I211" i="32" s="1"/>
  <c r="L212" i="31"/>
  <c r="I210" i="32" s="1"/>
  <c r="L211" i="31"/>
  <c r="I209" i="32" s="1"/>
  <c r="L210" i="31"/>
  <c r="I208" i="32" s="1"/>
  <c r="K209" i="31"/>
  <c r="J209" i="31"/>
  <c r="I209" i="31"/>
  <c r="L208" i="31"/>
  <c r="I206" i="32" s="1"/>
  <c r="L207" i="31"/>
  <c r="I205" i="32" s="1"/>
  <c r="L206" i="31"/>
  <c r="I204" i="32" s="1"/>
  <c r="L205" i="31"/>
  <c r="I203" i="32" s="1"/>
  <c r="K204" i="31"/>
  <c r="J204" i="31"/>
  <c r="I204" i="31"/>
  <c r="L203" i="31"/>
  <c r="I201" i="32" s="1"/>
  <c r="L202" i="31"/>
  <c r="I200" i="32" s="1"/>
  <c r="L201" i="31"/>
  <c r="I199" i="32" s="1"/>
  <c r="L200" i="31"/>
  <c r="I198" i="32" s="1"/>
  <c r="L199" i="31"/>
  <c r="I197" i="32" s="1"/>
  <c r="L198" i="31"/>
  <c r="I196" i="32" s="1"/>
  <c r="L197" i="31"/>
  <c r="I195" i="32" s="1"/>
  <c r="K196" i="31"/>
  <c r="J196" i="31"/>
  <c r="I196" i="31"/>
  <c r="L195" i="31"/>
  <c r="L194" i="31"/>
  <c r="K193" i="31"/>
  <c r="K180" i="31" s="1"/>
  <c r="J193" i="31"/>
  <c r="J180" i="31" s="1"/>
  <c r="I193" i="31"/>
  <c r="L192" i="31"/>
  <c r="I190" i="32" s="1"/>
  <c r="L191" i="31"/>
  <c r="I189" i="32" s="1"/>
  <c r="L190" i="31"/>
  <c r="I188" i="32" s="1"/>
  <c r="L189" i="31"/>
  <c r="I187" i="32" s="1"/>
  <c r="L188" i="31"/>
  <c r="I186" i="32" s="1"/>
  <c r="L187" i="31"/>
  <c r="I185" i="32" s="1"/>
  <c r="L186" i="31"/>
  <c r="I184" i="32" s="1"/>
  <c r="L185" i="31"/>
  <c r="I183" i="32" s="1"/>
  <c r="L184" i="31"/>
  <c r="I182" i="32" s="1"/>
  <c r="L183" i="31"/>
  <c r="I181" i="32" s="1"/>
  <c r="L182" i="31"/>
  <c r="I180" i="32" s="1"/>
  <c r="L181" i="31"/>
  <c r="I179" i="32" s="1"/>
  <c r="L179" i="31"/>
  <c r="I177" i="32" s="1"/>
  <c r="L178" i="31"/>
  <c r="I176" i="32" s="1"/>
  <c r="L177" i="31"/>
  <c r="I175" i="32" s="1"/>
  <c r="L176" i="31"/>
  <c r="I174" i="32" s="1"/>
  <c r="L175" i="31"/>
  <c r="I173" i="32" s="1"/>
  <c r="L174" i="31"/>
  <c r="I172" i="32" s="1"/>
  <c r="L173" i="31"/>
  <c r="I171" i="32" s="1"/>
  <c r="L172" i="31"/>
  <c r="I170" i="32" s="1"/>
  <c r="K171" i="31"/>
  <c r="J171" i="31"/>
  <c r="I171" i="31"/>
  <c r="L170" i="31"/>
  <c r="I168" i="32" s="1"/>
  <c r="L169" i="31"/>
  <c r="I167" i="32" s="1"/>
  <c r="L168" i="31"/>
  <c r="I166" i="32" s="1"/>
  <c r="L167" i="31"/>
  <c r="I165" i="32" s="1"/>
  <c r="L166" i="31"/>
  <c r="I164" i="32" s="1"/>
  <c r="K165" i="31"/>
  <c r="J165" i="31"/>
  <c r="I165" i="31"/>
  <c r="L164" i="31"/>
  <c r="I162" i="32" s="1"/>
  <c r="L163" i="31"/>
  <c r="I161" i="32" s="1"/>
  <c r="K162" i="31"/>
  <c r="J162" i="31"/>
  <c r="I162" i="31"/>
  <c r="L161" i="31"/>
  <c r="I159" i="32" s="1"/>
  <c r="L160" i="31"/>
  <c r="I158" i="32" s="1"/>
  <c r="L159" i="31"/>
  <c r="I157" i="32" s="1"/>
  <c r="L158" i="31"/>
  <c r="I156" i="32" s="1"/>
  <c r="L157" i="31"/>
  <c r="I155" i="32" s="1"/>
  <c r="L156" i="31"/>
  <c r="I154" i="32" s="1"/>
  <c r="L155" i="31"/>
  <c r="I153" i="32" s="1"/>
  <c r="K154" i="31"/>
  <c r="J154" i="31"/>
  <c r="I154" i="31"/>
  <c r="L153" i="31"/>
  <c r="I151" i="32" s="1"/>
  <c r="L152" i="31"/>
  <c r="I150" i="32" s="1"/>
  <c r="K151" i="31"/>
  <c r="J151" i="31"/>
  <c r="I151" i="31"/>
  <c r="L150" i="31"/>
  <c r="I148" i="32" s="1"/>
  <c r="L149" i="31"/>
  <c r="I147" i="32" s="1"/>
  <c r="L148" i="31"/>
  <c r="I146" i="32" s="1"/>
  <c r="K147" i="31"/>
  <c r="J147" i="31"/>
  <c r="I147" i="31"/>
  <c r="I29" i="6"/>
  <c r="K7" i="68" s="1"/>
  <c r="L144" i="31"/>
  <c r="I142" i="32" s="1"/>
  <c r="L143" i="31"/>
  <c r="I141" i="32" s="1"/>
  <c r="L142" i="31"/>
  <c r="I140" i="32" s="1"/>
  <c r="K141" i="31"/>
  <c r="J141" i="31"/>
  <c r="I141" i="31"/>
  <c r="L140" i="31"/>
  <c r="I138" i="32" s="1"/>
  <c r="L139" i="31"/>
  <c r="I137" i="32" s="1"/>
  <c r="L138" i="31"/>
  <c r="I136" i="32" s="1"/>
  <c r="L137" i="31"/>
  <c r="I135" i="32" s="1"/>
  <c r="I134" i="32"/>
  <c r="L135" i="31"/>
  <c r="I133" i="32" s="1"/>
  <c r="L134" i="31"/>
  <c r="I132" i="32" s="1"/>
  <c r="L133" i="31"/>
  <c r="I131" i="32" s="1"/>
  <c r="L132" i="31"/>
  <c r="I130" i="32" s="1"/>
  <c r="L131" i="31"/>
  <c r="I129" i="32" s="1"/>
  <c r="L130" i="31"/>
  <c r="I128" i="32" s="1"/>
  <c r="L129" i="31"/>
  <c r="I127" i="32" s="1"/>
  <c r="L128" i="31"/>
  <c r="I126" i="32" s="1"/>
  <c r="K127" i="31"/>
  <c r="J127" i="31"/>
  <c r="J126" i="31" s="1"/>
  <c r="I127" i="31"/>
  <c r="L125" i="31"/>
  <c r="K125" i="31"/>
  <c r="J125" i="31"/>
  <c r="I125" i="31"/>
  <c r="L124" i="31"/>
  <c r="K124" i="31"/>
  <c r="J124" i="31"/>
  <c r="I124" i="31"/>
  <c r="L109" i="31"/>
  <c r="I107" i="32" s="1"/>
  <c r="L108" i="31"/>
  <c r="I106" i="32" s="1"/>
  <c r="L107" i="31"/>
  <c r="I105" i="32" s="1"/>
  <c r="L106" i="31"/>
  <c r="I104" i="32" s="1"/>
  <c r="L105" i="31"/>
  <c r="I103" i="32" s="1"/>
  <c r="K104" i="31"/>
  <c r="J104" i="31"/>
  <c r="I104" i="31"/>
  <c r="L103" i="31"/>
  <c r="I101" i="32" s="1"/>
  <c r="L102" i="31"/>
  <c r="I100" i="32" s="1"/>
  <c r="L101" i="31"/>
  <c r="I14" i="6" s="1"/>
  <c r="E13" i="68" s="1"/>
  <c r="L100" i="31"/>
  <c r="I98" i="32" s="1"/>
  <c r="L99" i="31"/>
  <c r="I97" i="32" s="1"/>
  <c r="L98" i="31"/>
  <c r="I96" i="32" s="1"/>
  <c r="L97" i="31"/>
  <c r="I95" i="32" s="1"/>
  <c r="L96" i="31"/>
  <c r="I94" i="32" s="1"/>
  <c r="L95" i="31"/>
  <c r="I93" i="32" s="1"/>
  <c r="L94" i="31"/>
  <c r="I92" i="32" s="1"/>
  <c r="J93" i="31"/>
  <c r="J92" i="31" s="1"/>
  <c r="I93" i="31"/>
  <c r="I92" i="31" s="1"/>
  <c r="L91" i="31"/>
  <c r="I89" i="32" s="1"/>
  <c r="L90" i="31"/>
  <c r="I88" i="32" s="1"/>
  <c r="L89" i="31"/>
  <c r="I87" i="32" s="1"/>
  <c r="L88" i="31"/>
  <c r="I86" i="32" s="1"/>
  <c r="K87" i="31"/>
  <c r="J87" i="31"/>
  <c r="I87" i="31"/>
  <c r="L86" i="31"/>
  <c r="I84" i="32" s="1"/>
  <c r="L85" i="31"/>
  <c r="I83" i="32" s="1"/>
  <c r="L84" i="31"/>
  <c r="I82" i="32" s="1"/>
  <c r="K83" i="31"/>
  <c r="J83" i="31"/>
  <c r="I83" i="31"/>
  <c r="L80" i="31"/>
  <c r="I78" i="32" s="1"/>
  <c r="L79" i="31"/>
  <c r="I77" i="32" s="1"/>
  <c r="L78" i="31"/>
  <c r="I76" i="32" s="1"/>
  <c r="K77" i="31"/>
  <c r="J77" i="31"/>
  <c r="I77" i="31"/>
  <c r="L76" i="31"/>
  <c r="I74" i="32" s="1"/>
  <c r="L74" i="31"/>
  <c r="I73" i="32" s="1"/>
  <c r="L73" i="31"/>
  <c r="I72" i="32" s="1"/>
  <c r="K72" i="31"/>
  <c r="J72" i="31"/>
  <c r="I72" i="31"/>
  <c r="L71" i="31"/>
  <c r="I70" i="32" s="1"/>
  <c r="L70" i="31"/>
  <c r="I69" i="32" s="1"/>
  <c r="L69" i="31"/>
  <c r="I68" i="32" s="1"/>
  <c r="L68" i="31"/>
  <c r="I67" i="32" s="1"/>
  <c r="L67" i="31"/>
  <c r="I66" i="32" s="1"/>
  <c r="K66" i="31"/>
  <c r="J66" i="31"/>
  <c r="I66" i="31"/>
  <c r="L65" i="31"/>
  <c r="I64" i="32" s="1"/>
  <c r="L64" i="31"/>
  <c r="I63" i="32" s="1"/>
  <c r="L63" i="31"/>
  <c r="I62" i="32" s="1"/>
  <c r="L62" i="31"/>
  <c r="I61" i="32" s="1"/>
  <c r="L61" i="31"/>
  <c r="I60" i="32" s="1"/>
  <c r="L60" i="31"/>
  <c r="I59" i="32" s="1"/>
  <c r="L59" i="31"/>
  <c r="I58" i="32" s="1"/>
  <c r="L58" i="31"/>
  <c r="I57" i="32" s="1"/>
  <c r="L57" i="31"/>
  <c r="I56" i="32" s="1"/>
  <c r="L56" i="31"/>
  <c r="I55" i="32" s="1"/>
  <c r="L55" i="31"/>
  <c r="I54" i="32" s="1"/>
  <c r="K54" i="31"/>
  <c r="J54" i="31"/>
  <c r="I54" i="31"/>
  <c r="L53" i="31"/>
  <c r="I52" i="32" s="1"/>
  <c r="L51" i="31"/>
  <c r="I51" i="32" s="1"/>
  <c r="L50" i="31"/>
  <c r="I50" i="32" s="1"/>
  <c r="L49" i="31"/>
  <c r="I49" i="32" s="1"/>
  <c r="L48" i="31"/>
  <c r="I48" i="32" s="1"/>
  <c r="K47" i="31"/>
  <c r="J47" i="31"/>
  <c r="I47" i="31"/>
  <c r="L46" i="31"/>
  <c r="I46" i="32" s="1"/>
  <c r="L45" i="31"/>
  <c r="I45" i="32" s="1"/>
  <c r="K44" i="31"/>
  <c r="J44" i="31"/>
  <c r="I44" i="31"/>
  <c r="L43" i="31"/>
  <c r="I43" i="32" s="1"/>
  <c r="L42" i="31"/>
  <c r="I42" i="32" s="1"/>
  <c r="L41" i="31"/>
  <c r="I41" i="32" s="1"/>
  <c r="K40" i="31"/>
  <c r="J40" i="31"/>
  <c r="I40" i="31"/>
  <c r="L39" i="31"/>
  <c r="I39" i="32" s="1"/>
  <c r="L38" i="31"/>
  <c r="I38" i="32" s="1"/>
  <c r="L37" i="31"/>
  <c r="I37" i="32" s="1"/>
  <c r="L36" i="31"/>
  <c r="I36" i="32" s="1"/>
  <c r="K35" i="31"/>
  <c r="J35" i="31"/>
  <c r="I35" i="31"/>
  <c r="L33" i="31"/>
  <c r="I33" i="32" s="1"/>
  <c r="L32" i="31"/>
  <c r="I32" i="32" s="1"/>
  <c r="K31" i="31"/>
  <c r="J31" i="31"/>
  <c r="I31" i="31"/>
  <c r="L30" i="31"/>
  <c r="I30" i="32" s="1"/>
  <c r="L29" i="31"/>
  <c r="I29" i="32" s="1"/>
  <c r="L28" i="31"/>
  <c r="I28" i="32" s="1"/>
  <c r="L27" i="31"/>
  <c r="I27" i="32" s="1"/>
  <c r="K26" i="31"/>
  <c r="J26" i="31"/>
  <c r="I26" i="31"/>
  <c r="L24" i="31"/>
  <c r="I24" i="32" s="1"/>
  <c r="L23" i="31"/>
  <c r="I23" i="32" s="1"/>
  <c r="L22" i="31"/>
  <c r="I22" i="32" s="1"/>
  <c r="L21" i="31"/>
  <c r="I21" i="32" s="1"/>
  <c r="L20" i="31"/>
  <c r="I20" i="32" s="1"/>
  <c r="K19" i="31"/>
  <c r="J19" i="31"/>
  <c r="I19" i="31"/>
  <c r="L18" i="31"/>
  <c r="I18" i="32" s="1"/>
  <c r="L17" i="31"/>
  <c r="I17" i="32" s="1"/>
  <c r="L16" i="31"/>
  <c r="I16" i="32" s="1"/>
  <c r="L15" i="31"/>
  <c r="I15" i="32" s="1"/>
  <c r="L14" i="31"/>
  <c r="I14" i="32" s="1"/>
  <c r="L13" i="31"/>
  <c r="I13" i="32" s="1"/>
  <c r="L12" i="31"/>
  <c r="I12" i="32" s="1"/>
  <c r="L11" i="31"/>
  <c r="I11" i="32" s="1"/>
  <c r="L10" i="31"/>
  <c r="I10" i="32" s="1"/>
  <c r="L9" i="31"/>
  <c r="I9" i="32" s="1"/>
  <c r="L8" i="31"/>
  <c r="I8" i="32" s="1"/>
  <c r="L7" i="31"/>
  <c r="I7" i="32" s="1"/>
  <c r="K6" i="31"/>
  <c r="K5" i="31" s="1"/>
  <c r="J6" i="31"/>
  <c r="J5" i="31" s="1"/>
  <c r="I6" i="31"/>
  <c r="I5" i="31" s="1"/>
  <c r="G238" i="32"/>
  <c r="G237" i="32"/>
  <c r="G236" i="32"/>
  <c r="G235" i="32"/>
  <c r="G234" i="32"/>
  <c r="G232" i="32"/>
  <c r="G231" i="32"/>
  <c r="G230" i="32"/>
  <c r="G228" i="32"/>
  <c r="G227" i="32"/>
  <c r="G226" i="32"/>
  <c r="G225" i="32"/>
  <c r="G224" i="32"/>
  <c r="G223" i="32"/>
  <c r="G222" i="32"/>
  <c r="G221" i="32"/>
  <c r="G220" i="32"/>
  <c r="G219" i="32"/>
  <c r="G215" i="32"/>
  <c r="G214" i="32"/>
  <c r="G213" i="32"/>
  <c r="G212" i="32"/>
  <c r="G211" i="32"/>
  <c r="G210" i="32"/>
  <c r="G209" i="32"/>
  <c r="G208" i="32"/>
  <c r="G206" i="32"/>
  <c r="G205" i="32"/>
  <c r="G204" i="32"/>
  <c r="G203" i="32"/>
  <c r="G201" i="32"/>
  <c r="G200" i="32"/>
  <c r="G199" i="32"/>
  <c r="G198" i="32"/>
  <c r="G197" i="32"/>
  <c r="G196" i="32"/>
  <c r="G195" i="32"/>
  <c r="G190" i="32"/>
  <c r="G189" i="32"/>
  <c r="G188" i="32"/>
  <c r="G187" i="32"/>
  <c r="G186" i="32"/>
  <c r="G185" i="32"/>
  <c r="G184" i="32"/>
  <c r="G183" i="32"/>
  <c r="G182" i="32"/>
  <c r="G181" i="32"/>
  <c r="G180" i="32"/>
  <c r="G179" i="32"/>
  <c r="G177" i="32"/>
  <c r="G176" i="32"/>
  <c r="G175" i="32"/>
  <c r="G174" i="32"/>
  <c r="G173" i="32"/>
  <c r="G172" i="32"/>
  <c r="G171" i="32"/>
  <c r="G170" i="32"/>
  <c r="G168" i="32"/>
  <c r="G167" i="32"/>
  <c r="G166" i="32"/>
  <c r="G165" i="32"/>
  <c r="G164" i="32"/>
  <c r="G162" i="32"/>
  <c r="G161" i="32"/>
  <c r="G160" i="32"/>
  <c r="G159" i="32"/>
  <c r="G158" i="32"/>
  <c r="G157" i="32"/>
  <c r="G156" i="32"/>
  <c r="G155" i="32"/>
  <c r="G154" i="32"/>
  <c r="G153" i="32"/>
  <c r="G151" i="32"/>
  <c r="G150" i="32"/>
  <c r="G148" i="32"/>
  <c r="G147" i="32"/>
  <c r="G146" i="32"/>
  <c r="G142" i="32"/>
  <c r="G141" i="32"/>
  <c r="G140" i="32"/>
  <c r="G138" i="32"/>
  <c r="G137" i="32"/>
  <c r="G136" i="32"/>
  <c r="G135" i="32"/>
  <c r="G134" i="32"/>
  <c r="G133" i="32"/>
  <c r="G132" i="32"/>
  <c r="G131" i="32"/>
  <c r="G130" i="32"/>
  <c r="G129" i="32"/>
  <c r="G128" i="32"/>
  <c r="G127" i="32"/>
  <c r="G126" i="32"/>
  <c r="G107" i="32"/>
  <c r="G106" i="32"/>
  <c r="G105" i="32"/>
  <c r="G104" i="32"/>
  <c r="G103" i="32"/>
  <c r="G101" i="32"/>
  <c r="G100" i="32"/>
  <c r="G98" i="32"/>
  <c r="G97" i="32"/>
  <c r="G96" i="32"/>
  <c r="G95" i="32"/>
  <c r="G94" i="32"/>
  <c r="G93" i="32"/>
  <c r="G92" i="32"/>
  <c r="G89" i="32"/>
  <c r="G88" i="32"/>
  <c r="G87" i="32"/>
  <c r="G86" i="32"/>
  <c r="G84" i="32"/>
  <c r="G83" i="32"/>
  <c r="G82" i="32"/>
  <c r="G78" i="32"/>
  <c r="G77" i="32"/>
  <c r="G76" i="32"/>
  <c r="G74" i="32"/>
  <c r="G73" i="32"/>
  <c r="G72" i="32"/>
  <c r="G70" i="32"/>
  <c r="G69" i="32"/>
  <c r="G68" i="32"/>
  <c r="G67" i="32"/>
  <c r="G66" i="32"/>
  <c r="G64" i="32"/>
  <c r="G63" i="32"/>
  <c r="G62" i="32"/>
  <c r="G61" i="32"/>
  <c r="G60" i="32"/>
  <c r="G59" i="32"/>
  <c r="G58" i="32"/>
  <c r="G57" i="32"/>
  <c r="G56" i="32"/>
  <c r="G55" i="32"/>
  <c r="G54" i="32"/>
  <c r="G52" i="32"/>
  <c r="G51" i="32"/>
  <c r="G50" i="32"/>
  <c r="G49" i="32"/>
  <c r="G48" i="32"/>
  <c r="G46" i="32"/>
  <c r="G45" i="32"/>
  <c r="G43" i="32"/>
  <c r="G42" i="32"/>
  <c r="G41" i="32"/>
  <c r="G40" i="32"/>
  <c r="G39" i="32"/>
  <c r="G38" i="32"/>
  <c r="G37" i="32"/>
  <c r="G36" i="32"/>
  <c r="G33" i="32"/>
  <c r="G32" i="32"/>
  <c r="G31" i="32"/>
  <c r="G30" i="32"/>
  <c r="G29" i="32"/>
  <c r="G28" i="32"/>
  <c r="G27" i="32"/>
  <c r="G26" i="32"/>
  <c r="G24" i="32"/>
  <c r="G23" i="32"/>
  <c r="G22" i="32"/>
  <c r="G21" i="32"/>
  <c r="G20" i="32"/>
  <c r="G18" i="32"/>
  <c r="G17" i="32"/>
  <c r="G16" i="32"/>
  <c r="G15" i="32"/>
  <c r="G14" i="32"/>
  <c r="G13" i="32"/>
  <c r="G12" i="32"/>
  <c r="G11" i="32"/>
  <c r="G10" i="32"/>
  <c r="G9" i="32"/>
  <c r="G8" i="32"/>
  <c r="G7" i="32"/>
  <c r="H238" i="32"/>
  <c r="H235" i="32"/>
  <c r="H236" i="32"/>
  <c r="H237" i="32"/>
  <c r="H234" i="32"/>
  <c r="H219" i="32"/>
  <c r="H220" i="32"/>
  <c r="H221" i="32"/>
  <c r="H223" i="32"/>
  <c r="H224" i="32"/>
  <c r="H225" i="32"/>
  <c r="H226" i="32"/>
  <c r="H227" i="32"/>
  <c r="H228" i="32"/>
  <c r="H230" i="32"/>
  <c r="H231" i="32"/>
  <c r="H232" i="32"/>
  <c r="H209" i="32"/>
  <c r="H210" i="32"/>
  <c r="H211" i="32"/>
  <c r="H212" i="32"/>
  <c r="H213" i="32"/>
  <c r="H214" i="32"/>
  <c r="H215" i="32"/>
  <c r="H208" i="32"/>
  <c r="H204" i="32"/>
  <c r="H205" i="32"/>
  <c r="H206" i="32"/>
  <c r="H203" i="32"/>
  <c r="H196" i="32"/>
  <c r="H197" i="32"/>
  <c r="H198" i="32"/>
  <c r="H199" i="32"/>
  <c r="H200" i="32"/>
  <c r="H201" i="32"/>
  <c r="H195" i="32"/>
  <c r="H180" i="32"/>
  <c r="H181" i="32"/>
  <c r="H182" i="32"/>
  <c r="H183" i="32"/>
  <c r="H184" i="32"/>
  <c r="H185" i="32"/>
  <c r="H186" i="32"/>
  <c r="H187" i="32"/>
  <c r="H188" i="32"/>
  <c r="H190" i="32"/>
  <c r="H179" i="32"/>
  <c r="H171" i="32"/>
  <c r="H172" i="32"/>
  <c r="H173" i="32"/>
  <c r="H174" i="32"/>
  <c r="H175" i="32"/>
  <c r="H176" i="32"/>
  <c r="H177" i="32"/>
  <c r="H170" i="32"/>
  <c r="H165" i="32"/>
  <c r="H166" i="32"/>
  <c r="H167" i="32"/>
  <c r="H168" i="32"/>
  <c r="H164" i="32"/>
  <c r="H162" i="32"/>
  <c r="H161" i="32"/>
  <c r="H154" i="32"/>
  <c r="H155" i="32"/>
  <c r="H156" i="32"/>
  <c r="H157" i="32"/>
  <c r="H159" i="32"/>
  <c r="H153" i="32"/>
  <c r="H151" i="32"/>
  <c r="H150" i="32"/>
  <c r="H148" i="32"/>
  <c r="H146" i="32"/>
  <c r="H143" i="32"/>
  <c r="H142" i="32"/>
  <c r="H141" i="32"/>
  <c r="H140" i="32"/>
  <c r="H128" i="32"/>
  <c r="H129" i="32"/>
  <c r="H130" i="32"/>
  <c r="H131" i="32"/>
  <c r="H132" i="32"/>
  <c r="H133" i="32"/>
  <c r="H134" i="32"/>
  <c r="H135" i="32"/>
  <c r="H136" i="32"/>
  <c r="H137" i="32"/>
  <c r="H138" i="32"/>
  <c r="H127" i="32"/>
  <c r="H126" i="32"/>
  <c r="H233" i="32"/>
  <c r="H218" i="32"/>
  <c r="H160" i="32"/>
  <c r="H107" i="32"/>
  <c r="H104" i="32"/>
  <c r="H105" i="32"/>
  <c r="H106" i="32"/>
  <c r="H103" i="32"/>
  <c r="H82" i="32"/>
  <c r="H83" i="32"/>
  <c r="H84" i="32"/>
  <c r="H86" i="32"/>
  <c r="H87" i="32"/>
  <c r="H88" i="32"/>
  <c r="H89" i="32"/>
  <c r="H92" i="32"/>
  <c r="H93" i="32"/>
  <c r="H94" i="32"/>
  <c r="H95" i="32"/>
  <c r="H96" i="32"/>
  <c r="H97" i="32"/>
  <c r="H98" i="32"/>
  <c r="H99" i="32"/>
  <c r="H100" i="32"/>
  <c r="H101" i="32"/>
  <c r="H77" i="32"/>
  <c r="H78" i="32"/>
  <c r="H76" i="32"/>
  <c r="H73" i="32"/>
  <c r="H74" i="32"/>
  <c r="H72" i="32"/>
  <c r="H67" i="32"/>
  <c r="H68" i="32"/>
  <c r="H69" i="32"/>
  <c r="H70" i="32"/>
  <c r="H66" i="32"/>
  <c r="H55" i="32"/>
  <c r="H56" i="32"/>
  <c r="H57" i="32"/>
  <c r="H58" i="32"/>
  <c r="H59" i="32"/>
  <c r="H60" i="32"/>
  <c r="H61" i="32"/>
  <c r="H62" i="32"/>
  <c r="H63" i="32"/>
  <c r="H64" i="32"/>
  <c r="H54" i="32"/>
  <c r="H49" i="32"/>
  <c r="H50" i="32"/>
  <c r="H51" i="32"/>
  <c r="H52" i="32"/>
  <c r="H48" i="32"/>
  <c r="H37" i="32"/>
  <c r="H38" i="32"/>
  <c r="H39" i="32"/>
  <c r="H41" i="32"/>
  <c r="H42" i="32"/>
  <c r="H43" i="32"/>
  <c r="H45" i="32"/>
  <c r="H46" i="32"/>
  <c r="H36" i="32"/>
  <c r="H33" i="32"/>
  <c r="H32" i="32"/>
  <c r="H30" i="32"/>
  <c r="H29" i="32"/>
  <c r="H28" i="32"/>
  <c r="H27" i="32"/>
  <c r="H21" i="32"/>
  <c r="H22" i="32"/>
  <c r="H23" i="32"/>
  <c r="H24" i="32"/>
  <c r="H20" i="32"/>
  <c r="H15" i="32"/>
  <c r="H16" i="32"/>
  <c r="H17" i="32"/>
  <c r="H18" i="32"/>
  <c r="H14" i="32"/>
  <c r="H8" i="32"/>
  <c r="H9" i="32"/>
  <c r="H10" i="32"/>
  <c r="H11" i="32"/>
  <c r="H12" i="32"/>
  <c r="H13" i="32"/>
  <c r="H7" i="32"/>
  <c r="H102" i="32"/>
  <c r="H85" i="32"/>
  <c r="H81" i="32"/>
  <c r="H47" i="32"/>
  <c r="H44" i="32"/>
  <c r="H40" i="32"/>
  <c r="H34" i="32"/>
  <c r="H31" i="32"/>
  <c r="K22" i="67"/>
  <c r="C22" i="67"/>
  <c r="C26" i="67" s="1"/>
  <c r="B22" i="67"/>
  <c r="N21" i="67"/>
  <c r="M21" i="67"/>
  <c r="L21" i="67"/>
  <c r="K21" i="67"/>
  <c r="J21" i="67"/>
  <c r="I21" i="67"/>
  <c r="H21" i="67"/>
  <c r="G21" i="67"/>
  <c r="F21" i="67"/>
  <c r="E21" i="67"/>
  <c r="D21" i="67"/>
  <c r="C21" i="67"/>
  <c r="N17" i="67"/>
  <c r="M17" i="67"/>
  <c r="L17" i="67"/>
  <c r="K17" i="67"/>
  <c r="J17" i="67"/>
  <c r="I17" i="67"/>
  <c r="H17" i="67"/>
  <c r="G17" i="67"/>
  <c r="F17" i="67"/>
  <c r="E17" i="67"/>
  <c r="D17" i="67"/>
  <c r="C17" i="67"/>
  <c r="N16" i="67"/>
  <c r="M16" i="67"/>
  <c r="L16" i="67"/>
  <c r="K16" i="67"/>
  <c r="J16" i="67"/>
  <c r="I16" i="67"/>
  <c r="H16" i="67"/>
  <c r="G16" i="67"/>
  <c r="F16" i="67"/>
  <c r="E16" i="67"/>
  <c r="D16" i="67"/>
  <c r="C16" i="67"/>
  <c r="N15" i="67"/>
  <c r="M15" i="67"/>
  <c r="L15" i="67"/>
  <c r="K15" i="67"/>
  <c r="J15" i="67"/>
  <c r="I15" i="67"/>
  <c r="H15" i="67"/>
  <c r="G15" i="67"/>
  <c r="F15" i="67"/>
  <c r="E15" i="67"/>
  <c r="D15" i="67"/>
  <c r="C15" i="67"/>
  <c r="N14" i="67"/>
  <c r="N22" i="67" s="1"/>
  <c r="M14" i="67"/>
  <c r="M22" i="67" s="1"/>
  <c r="L14" i="67"/>
  <c r="L22" i="67" s="1"/>
  <c r="K14" i="67"/>
  <c r="J14" i="67"/>
  <c r="J22" i="67" s="1"/>
  <c r="I14" i="67"/>
  <c r="I22" i="67" s="1"/>
  <c r="H14" i="67"/>
  <c r="H22" i="67" s="1"/>
  <c r="G14" i="67"/>
  <c r="G22" i="67" s="1"/>
  <c r="F14" i="67"/>
  <c r="F22" i="67" s="1"/>
  <c r="E14" i="67"/>
  <c r="E22" i="67" s="1"/>
  <c r="D14" i="67"/>
  <c r="D22" i="67" s="1"/>
  <c r="C14" i="67"/>
  <c r="B10" i="67"/>
  <c r="E9" i="67"/>
  <c r="D9" i="67"/>
  <c r="C9" i="67"/>
  <c r="N8" i="67"/>
  <c r="M8" i="67"/>
  <c r="L8" i="67"/>
  <c r="K8" i="67"/>
  <c r="J8" i="67"/>
  <c r="I8" i="67"/>
  <c r="H8" i="67"/>
  <c r="G8" i="67"/>
  <c r="F8" i="67"/>
  <c r="E8" i="67"/>
  <c r="D8" i="67"/>
  <c r="C8" i="67"/>
  <c r="N6" i="67"/>
  <c r="M6" i="67"/>
  <c r="L6" i="67"/>
  <c r="K6" i="67"/>
  <c r="J6" i="67"/>
  <c r="I6" i="67"/>
  <c r="H6" i="67"/>
  <c r="G6" i="67"/>
  <c r="F6" i="67"/>
  <c r="E6" i="67"/>
  <c r="D6" i="67"/>
  <c r="C6" i="67"/>
  <c r="N3" i="67"/>
  <c r="N10" i="67" s="1"/>
  <c r="M3" i="67"/>
  <c r="M10" i="67" s="1"/>
  <c r="L3" i="67"/>
  <c r="L10" i="67" s="1"/>
  <c r="K3" i="67"/>
  <c r="K10" i="67" s="1"/>
  <c r="J3" i="67"/>
  <c r="J10" i="67" s="1"/>
  <c r="I3" i="67"/>
  <c r="I10" i="67" s="1"/>
  <c r="H3" i="67"/>
  <c r="H10" i="67" s="1"/>
  <c r="G3" i="67"/>
  <c r="G10" i="67" s="1"/>
  <c r="F3" i="67"/>
  <c r="F10" i="67" s="1"/>
  <c r="E3" i="67"/>
  <c r="E10" i="67" s="1"/>
  <c r="D3" i="67"/>
  <c r="D10" i="67" s="1"/>
  <c r="C3" i="67"/>
  <c r="C10" i="67" s="1"/>
  <c r="C25" i="67" s="1"/>
  <c r="Q24" i="66"/>
  <c r="J28" i="66"/>
  <c r="Q21" i="66"/>
  <c r="Q22" i="66"/>
  <c r="Q23" i="66"/>
  <c r="Q25" i="66"/>
  <c r="Q26" i="66"/>
  <c r="Q27" i="66"/>
  <c r="F14" i="66"/>
  <c r="G14" i="66"/>
  <c r="H14" i="66"/>
  <c r="I14" i="66"/>
  <c r="J14" i="66"/>
  <c r="K14" i="66"/>
  <c r="L14" i="66"/>
  <c r="M14" i="66"/>
  <c r="N14" i="66"/>
  <c r="O14" i="66"/>
  <c r="P14" i="66"/>
  <c r="F15" i="66"/>
  <c r="G15" i="66"/>
  <c r="H15" i="66"/>
  <c r="I15" i="66"/>
  <c r="J15" i="66"/>
  <c r="K15" i="66"/>
  <c r="L15" i="66"/>
  <c r="M15" i="66"/>
  <c r="N15" i="66"/>
  <c r="O15" i="66"/>
  <c r="P15" i="66"/>
  <c r="F29" i="66"/>
  <c r="G29" i="66"/>
  <c r="H29" i="66"/>
  <c r="I29" i="66"/>
  <c r="J29" i="66"/>
  <c r="K29" i="66"/>
  <c r="L29" i="66"/>
  <c r="M29" i="66"/>
  <c r="N29" i="66"/>
  <c r="O29" i="66"/>
  <c r="P29" i="66"/>
  <c r="F28" i="66"/>
  <c r="G28" i="66"/>
  <c r="H28" i="66"/>
  <c r="I28" i="66"/>
  <c r="K28" i="66"/>
  <c r="L28" i="66"/>
  <c r="N28" i="66"/>
  <c r="O28" i="66"/>
  <c r="P28" i="66"/>
  <c r="E15" i="66"/>
  <c r="E14" i="66"/>
  <c r="E28" i="66"/>
  <c r="E29" i="66"/>
  <c r="Q20" i="66"/>
  <c r="Q6" i="66"/>
  <c r="Q7" i="66"/>
  <c r="Q8" i="66"/>
  <c r="Q9" i="66"/>
  <c r="Q10" i="66"/>
  <c r="Q11" i="66"/>
  <c r="Q12" i="66"/>
  <c r="Q13" i="66"/>
  <c r="Q5" i="66"/>
  <c r="D35" i="69" l="1"/>
  <c r="L171" i="31"/>
  <c r="L77" i="31"/>
  <c r="L193" i="31"/>
  <c r="L72" i="31"/>
  <c r="I71" i="32" s="1"/>
  <c r="L31" i="31"/>
  <c r="I31" i="32" s="1"/>
  <c r="I180" i="31"/>
  <c r="L180" i="31" s="1"/>
  <c r="J34" i="31"/>
  <c r="J25" i="31" s="1"/>
  <c r="J111" i="31" s="1"/>
  <c r="L26" i="31"/>
  <c r="I26" i="32" s="1"/>
  <c r="K34" i="31"/>
  <c r="K25" i="31" s="1"/>
  <c r="K111" i="31" s="1"/>
  <c r="J244" i="31"/>
  <c r="K113" i="31"/>
  <c r="L35" i="31"/>
  <c r="I35" i="32" s="1"/>
  <c r="L93" i="31"/>
  <c r="I91" i="32" s="1"/>
  <c r="K244" i="31"/>
  <c r="L165" i="31"/>
  <c r="I163" i="32" s="1"/>
  <c r="I244" i="31"/>
  <c r="L151" i="31"/>
  <c r="I149" i="32" s="1"/>
  <c r="L147" i="31"/>
  <c r="I145" i="32" s="1"/>
  <c r="G149" i="32"/>
  <c r="G125" i="32"/>
  <c r="H139" i="32"/>
  <c r="H53" i="32"/>
  <c r="H8" i="6"/>
  <c r="D8" i="68" s="1"/>
  <c r="H31" i="6"/>
  <c r="J9" i="68" s="1"/>
  <c r="H169" i="32"/>
  <c r="H178" i="32"/>
  <c r="H32" i="6"/>
  <c r="J10" i="68" s="1"/>
  <c r="H202" i="32"/>
  <c r="H37" i="6"/>
  <c r="J20" i="68" s="1"/>
  <c r="G8" i="6"/>
  <c r="C8" i="68" s="1"/>
  <c r="G53" i="32"/>
  <c r="H10" i="6"/>
  <c r="D9" i="68" s="1"/>
  <c r="H71" i="32"/>
  <c r="H11" i="6"/>
  <c r="D21" i="68" s="1"/>
  <c r="H75" i="32"/>
  <c r="H5" i="6"/>
  <c r="D6" i="68" s="1"/>
  <c r="H5" i="32"/>
  <c r="H6" i="6"/>
  <c r="D19" i="68" s="1"/>
  <c r="H19" i="32"/>
  <c r="H38" i="6"/>
  <c r="J21" i="68" s="1"/>
  <c r="H207" i="32"/>
  <c r="J11" i="68"/>
  <c r="H191" i="32"/>
  <c r="H39" i="6"/>
  <c r="H229" i="32"/>
  <c r="G6" i="6"/>
  <c r="C19" i="68" s="1"/>
  <c r="G19" i="32"/>
  <c r="G191" i="32"/>
  <c r="I11" i="68"/>
  <c r="H6" i="32"/>
  <c r="H91" i="32"/>
  <c r="H35" i="6"/>
  <c r="H193" i="32"/>
  <c r="H189" i="32"/>
  <c r="G47" i="32"/>
  <c r="G91" i="32"/>
  <c r="G139" i="32"/>
  <c r="G35" i="6"/>
  <c r="G193" i="32"/>
  <c r="G218" i="32"/>
  <c r="G229" i="32"/>
  <c r="G39" i="6"/>
  <c r="L19" i="31"/>
  <c r="I34" i="31"/>
  <c r="I25" i="31" s="1"/>
  <c r="I111" i="31" s="1"/>
  <c r="L87" i="31"/>
  <c r="I85" i="32" s="1"/>
  <c r="K219" i="31"/>
  <c r="K218" i="31" s="1"/>
  <c r="K246" i="31" s="1"/>
  <c r="L224" i="31"/>
  <c r="I222" i="32" s="1"/>
  <c r="G11" i="6"/>
  <c r="C21" i="68" s="1"/>
  <c r="G75" i="32"/>
  <c r="G14" i="6"/>
  <c r="C13" i="68" s="1"/>
  <c r="G99" i="32"/>
  <c r="G29" i="6"/>
  <c r="I7" i="68" s="1"/>
  <c r="G143" i="32"/>
  <c r="G169" i="32"/>
  <c r="G31" i="6"/>
  <c r="I9" i="68" s="1"/>
  <c r="G32" i="6"/>
  <c r="I10" i="68" s="1"/>
  <c r="G178" i="32"/>
  <c r="G38" i="6"/>
  <c r="I21" i="68" s="1"/>
  <c r="G207" i="32"/>
  <c r="L5" i="31"/>
  <c r="H26" i="32"/>
  <c r="G145" i="32"/>
  <c r="H35" i="32"/>
  <c r="H34" i="6"/>
  <c r="H192" i="32"/>
  <c r="H222" i="32"/>
  <c r="G34" i="32"/>
  <c r="G102" i="32"/>
  <c r="L6" i="31"/>
  <c r="I6" i="32" s="1"/>
  <c r="J113" i="31"/>
  <c r="L47" i="31"/>
  <c r="I47" i="32" s="1"/>
  <c r="L83" i="31"/>
  <c r="I81" i="32" s="1"/>
  <c r="L104" i="31"/>
  <c r="I102" i="32" s="1"/>
  <c r="K146" i="31"/>
  <c r="I31" i="6"/>
  <c r="K9" i="68" s="1"/>
  <c r="I169" i="32"/>
  <c r="K11" i="68"/>
  <c r="I191" i="32"/>
  <c r="G10" i="6"/>
  <c r="C9" i="68" s="1"/>
  <c r="G71" i="32"/>
  <c r="I10" i="6"/>
  <c r="E9" i="68" s="1"/>
  <c r="I11" i="6"/>
  <c r="E21" i="68" s="1"/>
  <c r="I75" i="32"/>
  <c r="I82" i="31"/>
  <c r="I81" i="31" s="1"/>
  <c r="H145" i="32"/>
  <c r="H163" i="32"/>
  <c r="G6" i="32"/>
  <c r="G35" i="32"/>
  <c r="G44" i="32"/>
  <c r="G85" i="32"/>
  <c r="G163" i="32"/>
  <c r="G34" i="6"/>
  <c r="G192" i="32"/>
  <c r="L40" i="31"/>
  <c r="I40" i="32" s="1"/>
  <c r="L54" i="31"/>
  <c r="I8" i="6" s="1"/>
  <c r="E8" i="68" s="1"/>
  <c r="L66" i="31"/>
  <c r="K92" i="31"/>
  <c r="L92" i="31" s="1"/>
  <c r="K126" i="31"/>
  <c r="I39" i="6"/>
  <c r="I229" i="32"/>
  <c r="I34" i="6"/>
  <c r="I192" i="32"/>
  <c r="L235" i="31"/>
  <c r="I233" i="32" s="1"/>
  <c r="L127" i="31"/>
  <c r="I125" i="32" s="1"/>
  <c r="L162" i="31"/>
  <c r="I160" i="32" s="1"/>
  <c r="J146" i="31"/>
  <c r="I35" i="6"/>
  <c r="I193" i="32"/>
  <c r="L209" i="31"/>
  <c r="L220" i="31"/>
  <c r="I218" i="32" s="1"/>
  <c r="I219" i="31"/>
  <c r="I218" i="31" s="1"/>
  <c r="L204" i="31"/>
  <c r="J219" i="31"/>
  <c r="J218" i="31" s="1"/>
  <c r="J246" i="31" s="1"/>
  <c r="D5" i="69"/>
  <c r="D22" i="69" s="1"/>
  <c r="C39" i="69"/>
  <c r="C22" i="69"/>
  <c r="D23" i="69"/>
  <c r="B39" i="69"/>
  <c r="D6" i="34"/>
  <c r="L154" i="31"/>
  <c r="I152" i="32" s="1"/>
  <c r="I143" i="32"/>
  <c r="I126" i="31"/>
  <c r="I99" i="32"/>
  <c r="H152" i="32"/>
  <c r="H158" i="32"/>
  <c r="H149" i="32"/>
  <c r="H147" i="32"/>
  <c r="H29" i="6"/>
  <c r="H125" i="32"/>
  <c r="B22" i="69"/>
  <c r="J82" i="31"/>
  <c r="J81" i="31" s="1"/>
  <c r="J115" i="31" s="1"/>
  <c r="L44" i="31"/>
  <c r="I44" i="32" s="1"/>
  <c r="I113" i="31"/>
  <c r="L196" i="31"/>
  <c r="L141" i="31"/>
  <c r="I139" i="32" s="1"/>
  <c r="I146" i="31"/>
  <c r="G217" i="32"/>
  <c r="G81" i="32"/>
  <c r="G152" i="32"/>
  <c r="G233" i="32"/>
  <c r="J14" i="6"/>
  <c r="D25" i="67"/>
  <c r="C27" i="67"/>
  <c r="D26" i="67"/>
  <c r="E26" i="67" s="1"/>
  <c r="F26" i="67" s="1"/>
  <c r="G26" i="67" s="1"/>
  <c r="H26" i="67" s="1"/>
  <c r="I26" i="67" s="1"/>
  <c r="J26" i="67" s="1"/>
  <c r="K26" i="67" s="1"/>
  <c r="L26" i="67" s="1"/>
  <c r="M26" i="67" s="1"/>
  <c r="N26" i="67" s="1"/>
  <c r="Q28" i="66"/>
  <c r="Q29" i="66"/>
  <c r="Q14" i="66"/>
  <c r="Q15" i="66" s="1"/>
  <c r="R171" i="31"/>
  <c r="U10" i="31"/>
  <c r="Q10" i="32" s="1"/>
  <c r="U11" i="31"/>
  <c r="Q10" i="31"/>
  <c r="H10" i="31"/>
  <c r="E10" i="32" s="1"/>
  <c r="H11" i="31"/>
  <c r="C10" i="32"/>
  <c r="D10" i="32"/>
  <c r="K10" i="32"/>
  <c r="L10" i="32"/>
  <c r="M10" i="32"/>
  <c r="O10" i="32"/>
  <c r="P10" i="32"/>
  <c r="AR10" i="60"/>
  <c r="AS10" i="60"/>
  <c r="H9" i="31"/>
  <c r="Q9" i="31"/>
  <c r="U9" i="31"/>
  <c r="D39" i="69" l="1"/>
  <c r="J248" i="31"/>
  <c r="J242" i="31"/>
  <c r="I242" i="31"/>
  <c r="I248" i="31"/>
  <c r="L34" i="31"/>
  <c r="I34" i="32" s="1"/>
  <c r="L244" i="31"/>
  <c r="I32" i="6"/>
  <c r="K10" i="68" s="1"/>
  <c r="I178" i="32"/>
  <c r="L113" i="31"/>
  <c r="I18" i="6" s="1"/>
  <c r="E22" i="68" s="1"/>
  <c r="K82" i="31"/>
  <c r="K81" i="31" s="1"/>
  <c r="K115" i="31" s="1"/>
  <c r="I117" i="31"/>
  <c r="I121" i="31" s="1"/>
  <c r="BD9" i="31"/>
  <c r="J117" i="31"/>
  <c r="J119" i="31" s="1"/>
  <c r="I53" i="32"/>
  <c r="L126" i="31"/>
  <c r="I28" i="6" s="1"/>
  <c r="K6" i="68" s="1"/>
  <c r="K252" i="31"/>
  <c r="G28" i="6"/>
  <c r="I6" i="68" s="1"/>
  <c r="G242" i="32"/>
  <c r="G43" i="6"/>
  <c r="I22" i="68" s="1"/>
  <c r="G7" i="6"/>
  <c r="C7" i="68" s="1"/>
  <c r="G25" i="32"/>
  <c r="I13" i="6"/>
  <c r="I90" i="32"/>
  <c r="H43" i="6"/>
  <c r="J22" i="68" s="1"/>
  <c r="H242" i="32"/>
  <c r="G45" i="6"/>
  <c r="I15" i="68" s="1"/>
  <c r="G244" i="32"/>
  <c r="I37" i="6"/>
  <c r="K20" i="68" s="1"/>
  <c r="I202" i="32"/>
  <c r="I9" i="6"/>
  <c r="E20" i="68" s="1"/>
  <c r="I65" i="32"/>
  <c r="H18" i="6"/>
  <c r="D22" i="68" s="1"/>
  <c r="H111" i="32"/>
  <c r="I5" i="6"/>
  <c r="E6" i="68" s="1"/>
  <c r="I5" i="32"/>
  <c r="I36" i="6"/>
  <c r="K19" i="68" s="1"/>
  <c r="I194" i="32"/>
  <c r="I38" i="6"/>
  <c r="K21" i="68" s="1"/>
  <c r="I207" i="32"/>
  <c r="G37" i="6"/>
  <c r="I20" i="68" s="1"/>
  <c r="G202" i="32"/>
  <c r="H7" i="6"/>
  <c r="D7" i="68" s="1"/>
  <c r="H25" i="32"/>
  <c r="I6" i="6"/>
  <c r="E19" i="68" s="1"/>
  <c r="I19" i="32"/>
  <c r="G216" i="32"/>
  <c r="L219" i="31"/>
  <c r="I217" i="32" s="1"/>
  <c r="H144" i="32"/>
  <c r="K13" i="68"/>
  <c r="K12" i="68"/>
  <c r="G9" i="6"/>
  <c r="C20" i="68" s="1"/>
  <c r="G65" i="32"/>
  <c r="H9" i="6"/>
  <c r="D20" i="68" s="1"/>
  <c r="H65" i="32"/>
  <c r="G194" i="32"/>
  <c r="G36" i="6"/>
  <c r="I19" i="68" s="1"/>
  <c r="H90" i="32"/>
  <c r="I13" i="68"/>
  <c r="I12" i="68"/>
  <c r="G13" i="6"/>
  <c r="G90" i="32"/>
  <c r="J12" i="68"/>
  <c r="J13" i="68"/>
  <c r="W10" i="32"/>
  <c r="S10" i="32"/>
  <c r="I43" i="6"/>
  <c r="K22" i="68" s="1"/>
  <c r="I242" i="32"/>
  <c r="L25" i="31"/>
  <c r="H217" i="32"/>
  <c r="H36" i="6"/>
  <c r="H194" i="32"/>
  <c r="X10" i="32"/>
  <c r="CY10" i="60"/>
  <c r="BD10" i="31"/>
  <c r="Y10" i="32" s="1"/>
  <c r="H30" i="6"/>
  <c r="J29" i="6"/>
  <c r="J7" i="68"/>
  <c r="L7" i="68" s="1"/>
  <c r="H47" i="6"/>
  <c r="H28" i="6"/>
  <c r="H124" i="32"/>
  <c r="H79" i="32"/>
  <c r="D13" i="68"/>
  <c r="F13" i="68" s="1"/>
  <c r="H80" i="32"/>
  <c r="L146" i="31"/>
  <c r="L111" i="31"/>
  <c r="L218" i="31"/>
  <c r="I216" i="32" s="1"/>
  <c r="I246" i="31"/>
  <c r="L246" i="31" s="1"/>
  <c r="I115" i="31"/>
  <c r="G80" i="32"/>
  <c r="E25" i="67"/>
  <c r="D27" i="67"/>
  <c r="CX10" i="60"/>
  <c r="CZ10" i="60" s="1"/>
  <c r="T10" i="32"/>
  <c r="U10" i="32"/>
  <c r="I119" i="31" l="1"/>
  <c r="J19" i="68"/>
  <c r="J36" i="6"/>
  <c r="L242" i="31"/>
  <c r="J121" i="31"/>
  <c r="I124" i="32"/>
  <c r="L115" i="31"/>
  <c r="I113" i="32" s="1"/>
  <c r="K117" i="31"/>
  <c r="K121" i="31" s="1"/>
  <c r="L121" i="31" s="1"/>
  <c r="L81" i="31"/>
  <c r="I12" i="6" s="1"/>
  <c r="L82" i="31"/>
  <c r="I80" i="32" s="1"/>
  <c r="K250" i="31"/>
  <c r="I111" i="32"/>
  <c r="G124" i="32"/>
  <c r="G109" i="32"/>
  <c r="G16" i="6"/>
  <c r="C14" i="68" s="1"/>
  <c r="G20" i="6"/>
  <c r="C15" i="68" s="1"/>
  <c r="G113" i="32"/>
  <c r="H113" i="32"/>
  <c r="D15" i="68"/>
  <c r="G240" i="32"/>
  <c r="G41" i="6"/>
  <c r="I14" i="68" s="1"/>
  <c r="I16" i="68" s="1"/>
  <c r="I7" i="6"/>
  <c r="E7" i="68" s="1"/>
  <c r="I25" i="32"/>
  <c r="G30" i="6"/>
  <c r="I8" i="68" s="1"/>
  <c r="G144" i="32"/>
  <c r="G18" i="6"/>
  <c r="C22" i="68" s="1"/>
  <c r="G111" i="32"/>
  <c r="G79" i="32"/>
  <c r="G12" i="6"/>
  <c r="C12" i="68" s="1"/>
  <c r="G5" i="6"/>
  <c r="C6" i="68" s="1"/>
  <c r="G5" i="32"/>
  <c r="H216" i="32"/>
  <c r="H16" i="6"/>
  <c r="H109" i="32"/>
  <c r="AA10" i="32"/>
  <c r="H117" i="32"/>
  <c r="I244" i="32"/>
  <c r="I45" i="6"/>
  <c r="K15" i="68" s="1"/>
  <c r="I109" i="32"/>
  <c r="I16" i="6"/>
  <c r="E14" i="68" s="1"/>
  <c r="I30" i="6"/>
  <c r="K8" i="68" s="1"/>
  <c r="I144" i="32"/>
  <c r="J8" i="68"/>
  <c r="H51" i="6"/>
  <c r="H246" i="32"/>
  <c r="H248" i="32"/>
  <c r="H240" i="32"/>
  <c r="H41" i="6"/>
  <c r="J6" i="68"/>
  <c r="L6" i="68" s="1"/>
  <c r="J23" i="68"/>
  <c r="H26" i="6"/>
  <c r="H119" i="32"/>
  <c r="D12" i="68"/>
  <c r="I250" i="31"/>
  <c r="I252" i="31"/>
  <c r="V10" i="32"/>
  <c r="F25" i="67"/>
  <c r="E27" i="67"/>
  <c r="Z10" i="32"/>
  <c r="D14" i="68" l="1"/>
  <c r="J16" i="6"/>
  <c r="I20" i="6"/>
  <c r="E15" i="68" s="1"/>
  <c r="E16" i="68" s="1"/>
  <c r="F16" i="68" s="1"/>
  <c r="E12" i="68"/>
  <c r="F12" i="68" s="1"/>
  <c r="K119" i="31"/>
  <c r="L119" i="31" s="1"/>
  <c r="I117" i="32" s="1"/>
  <c r="L117" i="31"/>
  <c r="I115" i="32" s="1"/>
  <c r="I79" i="32"/>
  <c r="L8" i="68"/>
  <c r="H250" i="32"/>
  <c r="H49" i="6"/>
  <c r="J24" i="68" s="1"/>
  <c r="D24" i="68"/>
  <c r="D16" i="68"/>
  <c r="G47" i="6"/>
  <c r="I23" i="68" s="1"/>
  <c r="G246" i="32"/>
  <c r="H244" i="32"/>
  <c r="H45" i="6"/>
  <c r="J15" i="68" s="1"/>
  <c r="D23" i="68"/>
  <c r="H115" i="32"/>
  <c r="G248" i="32"/>
  <c r="G49" i="6"/>
  <c r="I24" i="68" s="1"/>
  <c r="G22" i="6"/>
  <c r="C23" i="68" s="1"/>
  <c r="G115" i="32"/>
  <c r="G250" i="32"/>
  <c r="G51" i="6"/>
  <c r="I25" i="68" s="1"/>
  <c r="E25" i="68"/>
  <c r="F25" i="68" s="1"/>
  <c r="I119" i="32"/>
  <c r="J25" i="68"/>
  <c r="J14" i="68"/>
  <c r="D25" i="68"/>
  <c r="F27" i="67"/>
  <c r="G25" i="67"/>
  <c r="G7" i="28"/>
  <c r="F15" i="68" l="1"/>
  <c r="I22" i="6"/>
  <c r="E23" i="68" s="1"/>
  <c r="F23" i="68" s="1"/>
  <c r="I24" i="6"/>
  <c r="E24" i="68" s="1"/>
  <c r="G24" i="6"/>
  <c r="C24" i="68" s="1"/>
  <c r="G117" i="32"/>
  <c r="G119" i="32"/>
  <c r="G26" i="6"/>
  <c r="C25" i="68" s="1"/>
  <c r="J16" i="68"/>
  <c r="H25" i="67"/>
  <c r="G27" i="67"/>
  <c r="I24" i="26"/>
  <c r="H24" i="26"/>
  <c r="I21" i="26"/>
  <c r="H21" i="26"/>
  <c r="H27" i="67" l="1"/>
  <c r="I25" i="67"/>
  <c r="F13" i="55"/>
  <c r="F10" i="55"/>
  <c r="F5" i="55"/>
  <c r="F6" i="55"/>
  <c r="F7" i="55"/>
  <c r="F8" i="55"/>
  <c r="F4" i="55"/>
  <c r="D11" i="55"/>
  <c r="D9" i="55"/>
  <c r="D12" i="55" s="1"/>
  <c r="D14" i="55" s="1"/>
  <c r="J25" i="67" l="1"/>
  <c r="I27" i="67"/>
  <c r="BY127" i="60"/>
  <c r="BY128" i="60"/>
  <c r="BY129" i="60"/>
  <c r="BY130" i="60"/>
  <c r="BY131" i="60"/>
  <c r="BY132" i="60"/>
  <c r="BY133" i="60"/>
  <c r="BY134" i="60"/>
  <c r="BY135" i="60"/>
  <c r="BY136" i="60"/>
  <c r="BY137" i="60"/>
  <c r="BY138" i="60"/>
  <c r="BY140" i="60"/>
  <c r="BY141" i="60"/>
  <c r="BY142" i="60"/>
  <c r="BY143" i="60"/>
  <c r="BY146" i="60"/>
  <c r="BY147" i="60"/>
  <c r="BY148" i="60"/>
  <c r="BY150" i="60"/>
  <c r="BY151" i="60"/>
  <c r="BY153" i="60"/>
  <c r="BY154" i="60"/>
  <c r="BY155" i="60"/>
  <c r="BY156" i="60"/>
  <c r="BY157" i="60"/>
  <c r="BY158" i="60"/>
  <c r="BY159" i="60"/>
  <c r="BY161" i="60"/>
  <c r="BY162" i="60"/>
  <c r="BY164" i="60"/>
  <c r="BY165" i="60"/>
  <c r="BY166" i="60"/>
  <c r="BY167" i="60"/>
  <c r="BY168" i="60"/>
  <c r="BY170" i="60"/>
  <c r="BY171" i="60"/>
  <c r="BY172" i="60"/>
  <c r="BY173" i="60"/>
  <c r="BY174" i="60"/>
  <c r="BY175" i="60"/>
  <c r="BY176" i="60"/>
  <c r="BY177" i="60"/>
  <c r="BY179" i="60"/>
  <c r="BY180" i="60"/>
  <c r="BY181" i="60"/>
  <c r="BY182" i="60"/>
  <c r="BY183" i="60"/>
  <c r="BY184" i="60"/>
  <c r="BY185" i="60"/>
  <c r="BY186" i="60"/>
  <c r="BY187" i="60"/>
  <c r="BY188" i="60"/>
  <c r="BY189" i="60"/>
  <c r="BY190" i="60"/>
  <c r="BY192" i="60"/>
  <c r="BY193" i="60"/>
  <c r="BY195" i="60"/>
  <c r="BY196" i="60"/>
  <c r="BY197" i="60"/>
  <c r="BY198" i="60"/>
  <c r="BY199" i="60"/>
  <c r="BY200" i="60"/>
  <c r="BY201" i="60"/>
  <c r="BY203" i="60"/>
  <c r="BY204" i="60"/>
  <c r="BY205" i="60"/>
  <c r="BY206" i="60"/>
  <c r="BY208" i="60"/>
  <c r="BY209" i="60"/>
  <c r="BY210" i="60"/>
  <c r="BY211" i="60"/>
  <c r="BY212" i="60"/>
  <c r="BY213" i="60"/>
  <c r="BY214" i="60"/>
  <c r="BY215" i="60"/>
  <c r="BY219" i="60"/>
  <c r="BY220" i="60"/>
  <c r="BY221" i="60"/>
  <c r="BY223" i="60"/>
  <c r="BY224" i="60"/>
  <c r="BY225" i="60"/>
  <c r="BY226" i="60"/>
  <c r="BY227" i="60"/>
  <c r="BY228" i="60"/>
  <c r="BY229" i="60"/>
  <c r="BY230" i="60"/>
  <c r="BY231" i="60"/>
  <c r="BY232" i="60"/>
  <c r="BY234" i="60"/>
  <c r="BY235" i="60"/>
  <c r="BY236" i="60"/>
  <c r="BY237" i="60"/>
  <c r="BY238" i="60"/>
  <c r="BY126" i="60"/>
  <c r="J27" i="67" l="1"/>
  <c r="K25" i="67"/>
  <c r="L25" i="67" l="1"/>
  <c r="K27" i="67"/>
  <c r="CY123" i="60"/>
  <c r="CX123" i="60"/>
  <c r="D123" i="60"/>
  <c r="E123" i="60"/>
  <c r="F123" i="60"/>
  <c r="G123" i="60"/>
  <c r="H123" i="60"/>
  <c r="I123" i="60"/>
  <c r="J123" i="60"/>
  <c r="K123" i="60"/>
  <c r="L123" i="60"/>
  <c r="M123" i="60"/>
  <c r="N123" i="60"/>
  <c r="O123" i="60"/>
  <c r="P123" i="60"/>
  <c r="Q123" i="60"/>
  <c r="R123" i="60"/>
  <c r="S123" i="60"/>
  <c r="T123" i="60"/>
  <c r="U123" i="60"/>
  <c r="V123" i="60"/>
  <c r="W123" i="60"/>
  <c r="X123" i="60"/>
  <c r="Y123" i="60"/>
  <c r="Z123" i="60"/>
  <c r="AA123" i="60"/>
  <c r="AB123" i="60"/>
  <c r="AC123" i="60"/>
  <c r="AD123" i="60"/>
  <c r="AE123" i="60"/>
  <c r="AF123" i="60"/>
  <c r="AG123" i="60"/>
  <c r="AH123" i="60"/>
  <c r="AI123" i="60"/>
  <c r="AJ123" i="60"/>
  <c r="AK123" i="60"/>
  <c r="AL123" i="60"/>
  <c r="AM123" i="60"/>
  <c r="AN123" i="60"/>
  <c r="AO123" i="60"/>
  <c r="AP123" i="60"/>
  <c r="AQ123" i="60"/>
  <c r="AR123" i="60"/>
  <c r="AS123" i="60"/>
  <c r="AT123" i="60"/>
  <c r="AU123" i="60"/>
  <c r="AV123" i="60"/>
  <c r="AW123" i="60"/>
  <c r="AX123" i="60"/>
  <c r="AY123" i="60"/>
  <c r="AZ123" i="60"/>
  <c r="BA123" i="60"/>
  <c r="BB123" i="60"/>
  <c r="BC123" i="60"/>
  <c r="BD123" i="60"/>
  <c r="BE123" i="60"/>
  <c r="BF123" i="60"/>
  <c r="BG123" i="60"/>
  <c r="BH123" i="60"/>
  <c r="BI123" i="60"/>
  <c r="BJ123" i="60"/>
  <c r="BK123" i="60"/>
  <c r="BL123" i="60"/>
  <c r="BM123" i="60"/>
  <c r="BN123" i="60"/>
  <c r="BO123" i="60"/>
  <c r="BP123" i="60"/>
  <c r="BQ123" i="60"/>
  <c r="BR123" i="60"/>
  <c r="BS123" i="60"/>
  <c r="BT123" i="60"/>
  <c r="BU123" i="60"/>
  <c r="BV123" i="60"/>
  <c r="BW123" i="60"/>
  <c r="BX123" i="60"/>
  <c r="BY123" i="60"/>
  <c r="BZ123" i="60"/>
  <c r="CA123" i="60"/>
  <c r="CB123" i="60"/>
  <c r="CC123" i="60"/>
  <c r="CD123" i="60"/>
  <c r="CE123" i="60"/>
  <c r="CF123" i="60"/>
  <c r="CG123" i="60"/>
  <c r="CH123" i="60"/>
  <c r="CI123" i="60"/>
  <c r="CJ123" i="60"/>
  <c r="CK123" i="60"/>
  <c r="CL123" i="60"/>
  <c r="CM123" i="60"/>
  <c r="CN123" i="60"/>
  <c r="CO123" i="60"/>
  <c r="CP123" i="60"/>
  <c r="CQ123" i="60"/>
  <c r="CR123" i="60"/>
  <c r="CS123" i="60"/>
  <c r="CT123" i="60"/>
  <c r="CU123" i="60"/>
  <c r="CV123" i="60"/>
  <c r="CW123" i="60"/>
  <c r="CO7" i="60"/>
  <c r="CO8" i="60"/>
  <c r="CO9" i="60"/>
  <c r="CO11" i="60"/>
  <c r="CO12" i="60"/>
  <c r="CO13" i="60"/>
  <c r="CO14" i="60"/>
  <c r="CO15" i="60"/>
  <c r="CO16" i="60"/>
  <c r="CO17" i="60"/>
  <c r="CO18" i="60"/>
  <c r="CO20" i="60"/>
  <c r="CO21" i="60"/>
  <c r="CO22" i="60"/>
  <c r="CO23" i="60"/>
  <c r="CO24" i="60"/>
  <c r="CO27" i="60"/>
  <c r="CO28" i="60"/>
  <c r="CO29" i="60"/>
  <c r="CO30" i="60"/>
  <c r="CO32" i="60"/>
  <c r="CO33" i="60"/>
  <c r="CO36" i="60"/>
  <c r="CO37" i="60"/>
  <c r="CO38" i="60"/>
  <c r="CO39" i="60"/>
  <c r="CO41" i="60"/>
  <c r="CO42" i="60"/>
  <c r="CO43" i="60"/>
  <c r="CO45" i="60"/>
  <c r="CO46" i="60"/>
  <c r="CO48" i="60"/>
  <c r="CO49" i="60"/>
  <c r="CO50" i="60"/>
  <c r="CO51" i="60"/>
  <c r="CO52" i="60"/>
  <c r="CO54" i="60"/>
  <c r="CO55" i="60"/>
  <c r="CO56" i="60"/>
  <c r="CO57" i="60"/>
  <c r="CO58" i="60"/>
  <c r="CO59" i="60"/>
  <c r="CO60" i="60"/>
  <c r="CO61" i="60"/>
  <c r="CO62" i="60"/>
  <c r="CO63" i="60"/>
  <c r="CO64" i="60"/>
  <c r="CO66" i="60"/>
  <c r="CO67" i="60"/>
  <c r="CO68" i="60"/>
  <c r="CO69" i="60"/>
  <c r="CO70" i="60"/>
  <c r="CO72" i="60"/>
  <c r="CO73" i="60"/>
  <c r="CO74" i="60"/>
  <c r="CO76" i="60"/>
  <c r="CO77" i="60"/>
  <c r="CO78" i="60"/>
  <c r="CO82" i="60"/>
  <c r="CO83" i="60"/>
  <c r="CO84" i="60"/>
  <c r="CO86" i="60"/>
  <c r="CO87" i="60"/>
  <c r="CO88" i="60"/>
  <c r="CO89" i="60"/>
  <c r="CO92" i="60"/>
  <c r="CO93" i="60"/>
  <c r="CO94" i="60"/>
  <c r="CO95" i="60"/>
  <c r="CO96" i="60"/>
  <c r="CO97" i="60"/>
  <c r="CO98" i="60"/>
  <c r="CO99" i="60"/>
  <c r="CO100" i="60"/>
  <c r="CO101" i="60"/>
  <c r="CO103" i="60"/>
  <c r="CO104" i="60"/>
  <c r="CO105" i="60"/>
  <c r="CO106" i="60"/>
  <c r="CO107" i="60"/>
  <c r="CO126" i="60"/>
  <c r="CO127" i="60"/>
  <c r="CO128" i="60"/>
  <c r="CO129" i="60"/>
  <c r="CO130" i="60"/>
  <c r="CO131" i="60"/>
  <c r="CO132" i="60"/>
  <c r="CO133" i="60"/>
  <c r="CO134" i="60"/>
  <c r="CO135" i="60"/>
  <c r="CO136" i="60"/>
  <c r="CO137" i="60"/>
  <c r="CO138" i="60"/>
  <c r="CO140" i="60"/>
  <c r="CO141" i="60"/>
  <c r="CO142" i="60"/>
  <c r="CO143" i="60"/>
  <c r="CO146" i="60"/>
  <c r="CO147" i="60"/>
  <c r="CO148" i="60"/>
  <c r="CO150" i="60"/>
  <c r="CO151" i="60"/>
  <c r="CO153" i="60"/>
  <c r="CO154" i="60"/>
  <c r="CO155" i="60"/>
  <c r="CO156" i="60"/>
  <c r="CO157" i="60"/>
  <c r="CO158" i="60"/>
  <c r="CO159" i="60"/>
  <c r="CO161" i="60"/>
  <c r="CO162" i="60"/>
  <c r="CO164" i="60"/>
  <c r="CO165" i="60"/>
  <c r="CO166" i="60"/>
  <c r="CO167" i="60"/>
  <c r="CO168" i="60"/>
  <c r="CO170" i="60"/>
  <c r="CO171" i="60"/>
  <c r="CO172" i="60"/>
  <c r="CO173" i="60"/>
  <c r="CO174" i="60"/>
  <c r="CO175" i="60"/>
  <c r="CO176" i="60"/>
  <c r="CO177" i="60"/>
  <c r="CO179" i="60"/>
  <c r="CO180" i="60"/>
  <c r="CO181" i="60"/>
  <c r="CO182" i="60"/>
  <c r="CO183" i="60"/>
  <c r="CO184" i="60"/>
  <c r="CO185" i="60"/>
  <c r="CO186" i="60"/>
  <c r="CO187" i="60"/>
  <c r="CO188" i="60"/>
  <c r="CO189" i="60"/>
  <c r="CO190" i="60"/>
  <c r="CO192" i="60"/>
  <c r="CO193" i="60"/>
  <c r="CO195" i="60"/>
  <c r="CO196" i="60"/>
  <c r="CO197" i="60"/>
  <c r="CO198" i="60"/>
  <c r="CO199" i="60"/>
  <c r="CO200" i="60"/>
  <c r="CO201" i="60"/>
  <c r="CO203" i="60"/>
  <c r="CO204" i="60"/>
  <c r="CO205" i="60"/>
  <c r="CO206" i="60"/>
  <c r="CO208" i="60"/>
  <c r="CO209" i="60"/>
  <c r="CO210" i="60"/>
  <c r="CO211" i="60"/>
  <c r="CO212" i="60"/>
  <c r="CO213" i="60"/>
  <c r="CO214" i="60"/>
  <c r="CO215" i="60"/>
  <c r="CO219" i="60"/>
  <c r="CO220" i="60"/>
  <c r="CO221" i="60"/>
  <c r="CO223" i="60"/>
  <c r="CO224" i="60"/>
  <c r="CO225" i="60"/>
  <c r="CO226" i="60"/>
  <c r="CO227" i="60"/>
  <c r="CO228" i="60"/>
  <c r="CO229" i="60"/>
  <c r="CO230" i="60"/>
  <c r="CO231" i="60"/>
  <c r="CO232" i="60"/>
  <c r="CO234" i="60"/>
  <c r="CO235" i="60"/>
  <c r="CO236" i="60"/>
  <c r="CO237" i="60"/>
  <c r="CO238" i="60"/>
  <c r="M25" i="67" l="1"/>
  <c r="L27" i="67"/>
  <c r="BC128" i="31"/>
  <c r="BC129" i="31"/>
  <c r="BC130" i="31"/>
  <c r="BC131" i="31"/>
  <c r="BC132" i="31"/>
  <c r="BC133" i="31"/>
  <c r="BC134" i="31"/>
  <c r="BC135" i="31"/>
  <c r="BC136" i="31"/>
  <c r="BC137" i="31"/>
  <c r="BC138" i="31"/>
  <c r="BC139" i="31"/>
  <c r="BC140" i="31"/>
  <c r="BC142" i="31"/>
  <c r="BC143" i="31"/>
  <c r="BC144" i="31"/>
  <c r="BC145" i="31"/>
  <c r="BC148" i="31"/>
  <c r="BC149" i="31"/>
  <c r="BC150" i="31"/>
  <c r="BC152" i="31"/>
  <c r="BC153" i="31"/>
  <c r="BC155" i="31"/>
  <c r="BC156" i="31"/>
  <c r="BC157" i="31"/>
  <c r="BC158" i="31"/>
  <c r="BC159" i="31"/>
  <c r="BC160" i="31"/>
  <c r="BC161" i="31"/>
  <c r="BC163" i="31"/>
  <c r="BC164" i="31"/>
  <c r="BC166" i="31"/>
  <c r="BC167" i="31"/>
  <c r="BC168" i="31"/>
  <c r="BC169" i="31"/>
  <c r="BC170" i="31"/>
  <c r="BC172" i="31"/>
  <c r="BC173" i="31"/>
  <c r="BC174" i="31"/>
  <c r="BC175" i="31"/>
  <c r="BC176" i="31"/>
  <c r="BC177" i="31"/>
  <c r="BC178" i="31"/>
  <c r="BC179" i="31"/>
  <c r="BC181" i="31"/>
  <c r="BC182" i="31"/>
  <c r="BC183" i="31"/>
  <c r="BC184" i="31"/>
  <c r="BC185" i="31"/>
  <c r="BC186" i="31"/>
  <c r="BC187" i="31"/>
  <c r="BC188" i="31"/>
  <c r="BC189" i="31"/>
  <c r="BC190" i="31"/>
  <c r="BC191" i="31"/>
  <c r="BC192" i="31"/>
  <c r="BC194" i="31"/>
  <c r="BC195" i="31"/>
  <c r="BC197" i="31"/>
  <c r="BC198" i="31"/>
  <c r="BC199" i="31"/>
  <c r="BC200" i="31"/>
  <c r="BC201" i="31"/>
  <c r="BC202" i="31"/>
  <c r="BC203" i="31"/>
  <c r="BC205" i="31"/>
  <c r="BC206" i="31"/>
  <c r="BC207" i="31"/>
  <c r="BC208" i="31"/>
  <c r="BC210" i="31"/>
  <c r="BC211" i="31"/>
  <c r="BC212" i="31"/>
  <c r="BC213" i="31"/>
  <c r="BC214" i="31"/>
  <c r="BC215" i="31"/>
  <c r="BC216" i="31"/>
  <c r="BC217" i="31"/>
  <c r="BC221" i="31"/>
  <c r="BC222" i="31"/>
  <c r="BC223" i="31"/>
  <c r="BC225" i="31"/>
  <c r="BC226" i="31"/>
  <c r="BC227" i="31"/>
  <c r="BC228" i="31"/>
  <c r="BC229" i="31"/>
  <c r="BC230" i="31"/>
  <c r="BC231" i="31"/>
  <c r="BC232" i="31"/>
  <c r="BC233" i="31"/>
  <c r="BC234" i="31"/>
  <c r="BC236" i="31"/>
  <c r="BC237" i="31"/>
  <c r="BC238" i="31"/>
  <c r="BC239" i="31"/>
  <c r="BC240" i="31"/>
  <c r="AK127" i="31"/>
  <c r="AL127" i="31"/>
  <c r="BK125" i="60" s="1"/>
  <c r="AM127" i="31"/>
  <c r="AN127" i="31"/>
  <c r="BO125" i="60" s="1"/>
  <c r="AO127" i="31"/>
  <c r="AP127" i="31"/>
  <c r="BS125" i="60" s="1"/>
  <c r="AQ127" i="31"/>
  <c r="CO125" i="60" s="1"/>
  <c r="AR127" i="31"/>
  <c r="BU125" i="60" s="1"/>
  <c r="AS127" i="31"/>
  <c r="BW125" i="60" s="1"/>
  <c r="AU127" i="31"/>
  <c r="AX127" i="31"/>
  <c r="CE125" i="60" s="1"/>
  <c r="AY127" i="31"/>
  <c r="CI125" i="60" s="1"/>
  <c r="AZ127" i="31"/>
  <c r="CK125" i="60" s="1"/>
  <c r="BA127" i="31"/>
  <c r="BB127" i="31"/>
  <c r="CW125" i="60" s="1"/>
  <c r="AK141" i="31"/>
  <c r="AL141" i="31"/>
  <c r="BK139" i="60" s="1"/>
  <c r="AM141" i="31"/>
  <c r="AN141" i="31"/>
  <c r="BO139" i="60" s="1"/>
  <c r="AO141" i="31"/>
  <c r="AP141" i="31"/>
  <c r="BS139" i="60" s="1"/>
  <c r="AQ141" i="31"/>
  <c r="CO139" i="60" s="1"/>
  <c r="AR141" i="31"/>
  <c r="AS141" i="31"/>
  <c r="BW139" i="60" s="1"/>
  <c r="AU141" i="31"/>
  <c r="CC139" i="60" s="1"/>
  <c r="AX141" i="31"/>
  <c r="CE139" i="60" s="1"/>
  <c r="AY141" i="31"/>
  <c r="CI139" i="60" s="1"/>
  <c r="AZ141" i="31"/>
  <c r="CK139" i="60" s="1"/>
  <c r="BA141" i="31"/>
  <c r="CU139" i="60"/>
  <c r="BB141" i="31"/>
  <c r="AK147" i="31"/>
  <c r="AL147" i="31"/>
  <c r="BK145" i="60" s="1"/>
  <c r="AM147" i="31"/>
  <c r="AN147" i="31"/>
  <c r="BO145" i="60" s="1"/>
  <c r="AO147" i="31"/>
  <c r="AP147" i="31"/>
  <c r="BS145" i="60" s="1"/>
  <c r="AQ147" i="31"/>
  <c r="CO145" i="60" s="1"/>
  <c r="AR147" i="31"/>
  <c r="BU145" i="60" s="1"/>
  <c r="AS147" i="31"/>
  <c r="BW145" i="60" s="1"/>
  <c r="AU147" i="31"/>
  <c r="CC145" i="60" s="1"/>
  <c r="AX147" i="31"/>
  <c r="AY147" i="31"/>
  <c r="CI145" i="60" s="1"/>
  <c r="AZ147" i="31"/>
  <c r="CK145" i="60" s="1"/>
  <c r="BA147" i="31"/>
  <c r="BB147" i="31"/>
  <c r="CW145" i="60" s="1"/>
  <c r="AK151" i="31"/>
  <c r="AL151" i="31"/>
  <c r="BK149" i="60" s="1"/>
  <c r="AM151" i="31"/>
  <c r="AN151" i="31"/>
  <c r="BO149" i="60" s="1"/>
  <c r="AO151" i="31"/>
  <c r="AP151" i="31"/>
  <c r="BS149" i="60" s="1"/>
  <c r="AQ151" i="31"/>
  <c r="CO149" i="60" s="1"/>
  <c r="AR151" i="31"/>
  <c r="BU149" i="60" s="1"/>
  <c r="AS151" i="31"/>
  <c r="BW149" i="60" s="1"/>
  <c r="AU151" i="31"/>
  <c r="CC149" i="60" s="1"/>
  <c r="AX151" i="31"/>
  <c r="CE149" i="60" s="1"/>
  <c r="AY151" i="31"/>
  <c r="CI149" i="60" s="1"/>
  <c r="AZ151" i="31"/>
  <c r="CK149" i="60" s="1"/>
  <c r="BA151" i="31"/>
  <c r="CU149" i="60"/>
  <c r="BB151" i="31"/>
  <c r="CW149" i="60" s="1"/>
  <c r="AK154" i="31"/>
  <c r="AL154" i="31"/>
  <c r="AM154" i="31"/>
  <c r="AN154" i="31"/>
  <c r="BO152" i="60" s="1"/>
  <c r="AO154" i="31"/>
  <c r="AP154" i="31"/>
  <c r="AQ154" i="31"/>
  <c r="CO152" i="60" s="1"/>
  <c r="AR154" i="31"/>
  <c r="BU152" i="60" s="1"/>
  <c r="AS154" i="31"/>
  <c r="BW152" i="60" s="1"/>
  <c r="AU154" i="31"/>
  <c r="CC152" i="60" s="1"/>
  <c r="AX154" i="31"/>
  <c r="CE152" i="60" s="1"/>
  <c r="AY154" i="31"/>
  <c r="CI152" i="60" s="1"/>
  <c r="AZ154" i="31"/>
  <c r="CK152" i="60" s="1"/>
  <c r="BA154" i="31"/>
  <c r="BB154" i="31"/>
  <c r="CW152" i="60" s="1"/>
  <c r="AK162" i="31"/>
  <c r="AL162" i="31"/>
  <c r="BK160" i="60" s="1"/>
  <c r="AM162" i="31"/>
  <c r="AN162" i="31"/>
  <c r="BO160" i="60" s="1"/>
  <c r="AO162" i="31"/>
  <c r="AP162" i="31"/>
  <c r="BS160" i="60" s="1"/>
  <c r="AQ162" i="31"/>
  <c r="CO160" i="60" s="1"/>
  <c r="AR162" i="31"/>
  <c r="BU160" i="60" s="1"/>
  <c r="AS162" i="31"/>
  <c r="BW160" i="60" s="1"/>
  <c r="AU162" i="31"/>
  <c r="CC160" i="60" s="1"/>
  <c r="AX162" i="31"/>
  <c r="CE160" i="60" s="1"/>
  <c r="AY162" i="31"/>
  <c r="CI160" i="60" s="1"/>
  <c r="AZ162" i="31"/>
  <c r="CK160" i="60" s="1"/>
  <c r="BA162" i="31"/>
  <c r="CU160" i="60"/>
  <c r="BB162" i="31"/>
  <c r="CW160" i="60" s="1"/>
  <c r="AK165" i="31"/>
  <c r="BK163" i="60"/>
  <c r="AM165" i="31"/>
  <c r="AN165" i="31"/>
  <c r="BO163" i="60" s="1"/>
  <c r="AO165" i="31"/>
  <c r="AP165" i="31"/>
  <c r="BS163" i="60" s="1"/>
  <c r="AQ165" i="31"/>
  <c r="AR165" i="31"/>
  <c r="BU163" i="60" s="1"/>
  <c r="AS165" i="31"/>
  <c r="BW163" i="60" s="1"/>
  <c r="AU165" i="31"/>
  <c r="CC163" i="60" s="1"/>
  <c r="AX165" i="31"/>
  <c r="CE163" i="60" s="1"/>
  <c r="AY165" i="31"/>
  <c r="AZ165" i="31"/>
  <c r="BA165" i="31"/>
  <c r="BB165" i="31"/>
  <c r="AK171" i="31"/>
  <c r="AL171" i="31"/>
  <c r="BK169" i="60" s="1"/>
  <c r="AM171" i="31"/>
  <c r="AN171" i="31"/>
  <c r="BO169" i="60" s="1"/>
  <c r="AO171" i="31"/>
  <c r="AP171" i="31"/>
  <c r="BS169" i="60" s="1"/>
  <c r="AQ171" i="31"/>
  <c r="CO169" i="60" s="1"/>
  <c r="AR171" i="31"/>
  <c r="BU169" i="60" s="1"/>
  <c r="AS171" i="31"/>
  <c r="BW169" i="60" s="1"/>
  <c r="AU171" i="31"/>
  <c r="CC169" i="60" s="1"/>
  <c r="AX171" i="31"/>
  <c r="CE169" i="60" s="1"/>
  <c r="AY171" i="31"/>
  <c r="CI169" i="60" s="1"/>
  <c r="AZ171" i="31"/>
  <c r="CK169" i="60" s="1"/>
  <c r="BA171" i="31"/>
  <c r="CU169" i="60"/>
  <c r="BB171" i="31"/>
  <c r="CW169" i="60" s="1"/>
  <c r="AK193" i="31"/>
  <c r="AK180" i="31" s="1"/>
  <c r="AL193" i="31"/>
  <c r="AL180" i="31" s="1"/>
  <c r="AM193" i="31"/>
  <c r="AM180" i="31" s="1"/>
  <c r="AN193" i="31"/>
  <c r="AN180" i="31" s="1"/>
  <c r="AO193" i="31"/>
  <c r="AO180" i="31" s="1"/>
  <c r="AP193" i="31"/>
  <c r="AP180" i="31" s="1"/>
  <c r="AQ193" i="31"/>
  <c r="AR193" i="31"/>
  <c r="AR180" i="31" s="1"/>
  <c r="AS193" i="31"/>
  <c r="AS180" i="31" s="1"/>
  <c r="AU193" i="31"/>
  <c r="AU180" i="31" s="1"/>
  <c r="AX193" i="31"/>
  <c r="AX180" i="31" s="1"/>
  <c r="AY193" i="31"/>
  <c r="AY180" i="31" s="1"/>
  <c r="AZ193" i="31"/>
  <c r="AZ180" i="31" s="1"/>
  <c r="BA193" i="31"/>
  <c r="BA180" i="31" s="1"/>
  <c r="BB193" i="31"/>
  <c r="BB180" i="31" s="1"/>
  <c r="AK196" i="31"/>
  <c r="AL196" i="31"/>
  <c r="BK194" i="60" s="1"/>
  <c r="AM196" i="31"/>
  <c r="AN196" i="31"/>
  <c r="BO194" i="60" s="1"/>
  <c r="AO196" i="31"/>
  <c r="AP196" i="31"/>
  <c r="BS194" i="60" s="1"/>
  <c r="AQ196" i="31"/>
  <c r="CO194" i="60" s="1"/>
  <c r="AR196" i="31"/>
  <c r="BU194" i="60" s="1"/>
  <c r="AS196" i="31"/>
  <c r="BW194" i="60" s="1"/>
  <c r="AU196" i="31"/>
  <c r="CC194" i="60" s="1"/>
  <c r="AX196" i="31"/>
  <c r="CE194" i="60" s="1"/>
  <c r="AY196" i="31"/>
  <c r="CI194" i="60" s="1"/>
  <c r="AZ196" i="31"/>
  <c r="CK194" i="60" s="1"/>
  <c r="BA196" i="31"/>
  <c r="CU194" i="60"/>
  <c r="BB196" i="31"/>
  <c r="CW194" i="60" s="1"/>
  <c r="AK204" i="31"/>
  <c r="AL204" i="31"/>
  <c r="BK202" i="60" s="1"/>
  <c r="AM204" i="31"/>
  <c r="AN204" i="31"/>
  <c r="BO202" i="60" s="1"/>
  <c r="AO204" i="31"/>
  <c r="AP204" i="31"/>
  <c r="BS202" i="60" s="1"/>
  <c r="AQ204" i="31"/>
  <c r="CO202" i="60" s="1"/>
  <c r="AR204" i="31"/>
  <c r="BU202" i="60" s="1"/>
  <c r="AS204" i="31"/>
  <c r="BW202" i="60" s="1"/>
  <c r="AU204" i="31"/>
  <c r="CC202" i="60" s="1"/>
  <c r="AX204" i="31"/>
  <c r="CE202" i="60" s="1"/>
  <c r="AY204" i="31"/>
  <c r="CI202" i="60" s="1"/>
  <c r="AZ204" i="31"/>
  <c r="CK202" i="60" s="1"/>
  <c r="BA204" i="31"/>
  <c r="CU202" i="60"/>
  <c r="BB204" i="31"/>
  <c r="CW202" i="60" s="1"/>
  <c r="AK209" i="31"/>
  <c r="AL209" i="31"/>
  <c r="BK207" i="60" s="1"/>
  <c r="AM209" i="31"/>
  <c r="AN209" i="31"/>
  <c r="BO207" i="60" s="1"/>
  <c r="AO209" i="31"/>
  <c r="AP209" i="31"/>
  <c r="BS207" i="60" s="1"/>
  <c r="AQ209" i="31"/>
  <c r="CO207" i="60" s="1"/>
  <c r="AR209" i="31"/>
  <c r="BU207" i="60" s="1"/>
  <c r="AS209" i="31"/>
  <c r="BW207" i="60" s="1"/>
  <c r="AU209" i="31"/>
  <c r="CC207" i="60" s="1"/>
  <c r="AX209" i="31"/>
  <c r="CE207" i="60" s="1"/>
  <c r="AY209" i="31"/>
  <c r="CI207" i="60" s="1"/>
  <c r="AZ209" i="31"/>
  <c r="CK207" i="60" s="1"/>
  <c r="BA209" i="31"/>
  <c r="CU207" i="60"/>
  <c r="BB209" i="31"/>
  <c r="CW207" i="60" s="1"/>
  <c r="AK220" i="31"/>
  <c r="AL220" i="31"/>
  <c r="BK218" i="60" s="1"/>
  <c r="AM220" i="31"/>
  <c r="AN220" i="31"/>
  <c r="BO218" i="60" s="1"/>
  <c r="AO220" i="31"/>
  <c r="AP220" i="31"/>
  <c r="BS218" i="60" s="1"/>
  <c r="AQ220" i="31"/>
  <c r="CO218" i="60" s="1"/>
  <c r="AR220" i="31"/>
  <c r="BU218" i="60" s="1"/>
  <c r="AS220" i="31"/>
  <c r="BW218" i="60" s="1"/>
  <c r="AU220" i="31"/>
  <c r="CC218" i="60" s="1"/>
  <c r="AX220" i="31"/>
  <c r="AY220" i="31"/>
  <c r="CI218" i="60" s="1"/>
  <c r="AZ220" i="31"/>
  <c r="CK218" i="60" s="1"/>
  <c r="BA220" i="31"/>
  <c r="BB220" i="31"/>
  <c r="CW218" i="60" s="1"/>
  <c r="AK224" i="31"/>
  <c r="AL224" i="31"/>
  <c r="BK222" i="60" s="1"/>
  <c r="AM224" i="31"/>
  <c r="AN224" i="31"/>
  <c r="BO222" i="60" s="1"/>
  <c r="AO224" i="31"/>
  <c r="AP224" i="31"/>
  <c r="BS222" i="60" s="1"/>
  <c r="AQ224" i="31"/>
  <c r="CO222" i="60" s="1"/>
  <c r="AR224" i="31"/>
  <c r="BU222" i="60" s="1"/>
  <c r="AS224" i="31"/>
  <c r="BW222" i="60" s="1"/>
  <c r="AU224" i="31"/>
  <c r="CC222" i="60" s="1"/>
  <c r="AX224" i="31"/>
  <c r="CE222" i="60" s="1"/>
  <c r="AY224" i="31"/>
  <c r="CI222" i="60" s="1"/>
  <c r="AZ224" i="31"/>
  <c r="CK222" i="60" s="1"/>
  <c r="BA224" i="31"/>
  <c r="CU222" i="60"/>
  <c r="BB224" i="31"/>
  <c r="CW222" i="60" s="1"/>
  <c r="AK235" i="31"/>
  <c r="AL235" i="31"/>
  <c r="BK233" i="60" s="1"/>
  <c r="AM235" i="31"/>
  <c r="AN235" i="31"/>
  <c r="BO233" i="60" s="1"/>
  <c r="AO235" i="31"/>
  <c r="AP235" i="31"/>
  <c r="BS233" i="60" s="1"/>
  <c r="AQ235" i="31"/>
  <c r="CO233" i="60" s="1"/>
  <c r="AR235" i="31"/>
  <c r="BU233" i="60" s="1"/>
  <c r="AS235" i="31"/>
  <c r="BW233" i="60" s="1"/>
  <c r="AU235" i="31"/>
  <c r="AX235" i="31"/>
  <c r="CE233" i="60" s="1"/>
  <c r="AY235" i="31"/>
  <c r="CI233" i="60" s="1"/>
  <c r="AZ235" i="31"/>
  <c r="CK233" i="60" s="1"/>
  <c r="BA235" i="31"/>
  <c r="BB235" i="31"/>
  <c r="CW233" i="60" s="1"/>
  <c r="CW126" i="60"/>
  <c r="CW127" i="60"/>
  <c r="CW128" i="60"/>
  <c r="CW129" i="60"/>
  <c r="CW130" i="60"/>
  <c r="CW131" i="60"/>
  <c r="CW132" i="60"/>
  <c r="CW133" i="60"/>
  <c r="CW134" i="60"/>
  <c r="CW135" i="60"/>
  <c r="CW136" i="60"/>
  <c r="CW137" i="60"/>
  <c r="CW138" i="60"/>
  <c r="CW139" i="60"/>
  <c r="CW140" i="60"/>
  <c r="CW141" i="60"/>
  <c r="CW142" i="60"/>
  <c r="CW143" i="60"/>
  <c r="CW146" i="60"/>
  <c r="CW147" i="60"/>
  <c r="CW148" i="60"/>
  <c r="CW150" i="60"/>
  <c r="CW151" i="60"/>
  <c r="CW153" i="60"/>
  <c r="CW154" i="60"/>
  <c r="CW155" i="60"/>
  <c r="CW156" i="60"/>
  <c r="CW157" i="60"/>
  <c r="CW158" i="60"/>
  <c r="CW159" i="60"/>
  <c r="CW161" i="60"/>
  <c r="CW162" i="60"/>
  <c r="CW164" i="60"/>
  <c r="CW165" i="60"/>
  <c r="CW166" i="60"/>
  <c r="CW167" i="60"/>
  <c r="CW168" i="60"/>
  <c r="CW170" i="60"/>
  <c r="CW171" i="60"/>
  <c r="CW172" i="60"/>
  <c r="CW173" i="60"/>
  <c r="CW174" i="60"/>
  <c r="CW175" i="60"/>
  <c r="CW176" i="60"/>
  <c r="CW177" i="60"/>
  <c r="CW179" i="60"/>
  <c r="CW180" i="60"/>
  <c r="CW181" i="60"/>
  <c r="CW182" i="60"/>
  <c r="CW183" i="60"/>
  <c r="CW184" i="60"/>
  <c r="CW185" i="60"/>
  <c r="CW186" i="60"/>
  <c r="CW187" i="60"/>
  <c r="CW188" i="60"/>
  <c r="CW189" i="60"/>
  <c r="CW190" i="60"/>
  <c r="CW192" i="60"/>
  <c r="CW193" i="60"/>
  <c r="CW195" i="60"/>
  <c r="CW196" i="60"/>
  <c r="CW197" i="60"/>
  <c r="CW198" i="60"/>
  <c r="CW199" i="60"/>
  <c r="CW200" i="60"/>
  <c r="CW201" i="60"/>
  <c r="CW203" i="60"/>
  <c r="CW204" i="60"/>
  <c r="CW205" i="60"/>
  <c r="CW206" i="60"/>
  <c r="CW208" i="60"/>
  <c r="CW209" i="60"/>
  <c r="CW210" i="60"/>
  <c r="CW211" i="60"/>
  <c r="CW212" i="60"/>
  <c r="CW213" i="60"/>
  <c r="CW214" i="60"/>
  <c r="CW215" i="60"/>
  <c r="CW219" i="60"/>
  <c r="CW220" i="60"/>
  <c r="CW221" i="60"/>
  <c r="CW223" i="60"/>
  <c r="CW224" i="60"/>
  <c r="CW225" i="60"/>
  <c r="CW226" i="60"/>
  <c r="CW227" i="60"/>
  <c r="CW228" i="60"/>
  <c r="CW229" i="60"/>
  <c r="CW230" i="60"/>
  <c r="CW231" i="60"/>
  <c r="CW232" i="60"/>
  <c r="CW234" i="60"/>
  <c r="CW235" i="60"/>
  <c r="CW236" i="60"/>
  <c r="CW237" i="60"/>
  <c r="CW238" i="60"/>
  <c r="CU125" i="60"/>
  <c r="CU126" i="60"/>
  <c r="CU127" i="60"/>
  <c r="CU128" i="60"/>
  <c r="CU129" i="60"/>
  <c r="CU130" i="60"/>
  <c r="CU131" i="60"/>
  <c r="CU132" i="60"/>
  <c r="CU133" i="60"/>
  <c r="CU134" i="60"/>
  <c r="CU135" i="60"/>
  <c r="CU136" i="60"/>
  <c r="CU137" i="60"/>
  <c r="CU138" i="60"/>
  <c r="CU140" i="60"/>
  <c r="CU141" i="60"/>
  <c r="CU142" i="60"/>
  <c r="CU143" i="60"/>
  <c r="CU145" i="60"/>
  <c r="CU146" i="60"/>
  <c r="CU147" i="60"/>
  <c r="CU148" i="60"/>
  <c r="CU150" i="60"/>
  <c r="CU151" i="60"/>
  <c r="CU152" i="60"/>
  <c r="CU153" i="60"/>
  <c r="CU154" i="60"/>
  <c r="CU155" i="60"/>
  <c r="CU156" i="60"/>
  <c r="CU157" i="60"/>
  <c r="CU158" i="60"/>
  <c r="CU159" i="60"/>
  <c r="CU161" i="60"/>
  <c r="CU162" i="60"/>
  <c r="CU163" i="60"/>
  <c r="CU164" i="60"/>
  <c r="CU165" i="60"/>
  <c r="CU166" i="60"/>
  <c r="CU167" i="60"/>
  <c r="CU168" i="60"/>
  <c r="CU170" i="60"/>
  <c r="CU171" i="60"/>
  <c r="CU172" i="60"/>
  <c r="CU173" i="60"/>
  <c r="CU174" i="60"/>
  <c r="CU175" i="60"/>
  <c r="CU176" i="60"/>
  <c r="CU177" i="60"/>
  <c r="CU179" i="60"/>
  <c r="CU180" i="60"/>
  <c r="CU181" i="60"/>
  <c r="CU182" i="60"/>
  <c r="CU183" i="60"/>
  <c r="CU184" i="60"/>
  <c r="CU185" i="60"/>
  <c r="CU186" i="60"/>
  <c r="CU187" i="60"/>
  <c r="CU188" i="60"/>
  <c r="CU189" i="60"/>
  <c r="CU190" i="60"/>
  <c r="CU191" i="60"/>
  <c r="CU192" i="60"/>
  <c r="CU193" i="60"/>
  <c r="CU195" i="60"/>
  <c r="CU196" i="60"/>
  <c r="CU197" i="60"/>
  <c r="CU198" i="60"/>
  <c r="CU199" i="60"/>
  <c r="CU200" i="60"/>
  <c r="CU201" i="60"/>
  <c r="CU203" i="60"/>
  <c r="CU204" i="60"/>
  <c r="CU205" i="60"/>
  <c r="CU206" i="60"/>
  <c r="CU208" i="60"/>
  <c r="CU209" i="60"/>
  <c r="CU210" i="60"/>
  <c r="CU211" i="60"/>
  <c r="CU212" i="60"/>
  <c r="CU213" i="60"/>
  <c r="CU214" i="60"/>
  <c r="CU215" i="60"/>
  <c r="CU218" i="60"/>
  <c r="CU219" i="60"/>
  <c r="CU220" i="60"/>
  <c r="CU221" i="60"/>
  <c r="CU223" i="60"/>
  <c r="CU224" i="60"/>
  <c r="CU225" i="60"/>
  <c r="CU226" i="60"/>
  <c r="CU227" i="60"/>
  <c r="CU228" i="60"/>
  <c r="CU229" i="60"/>
  <c r="CU230" i="60"/>
  <c r="CU231" i="60"/>
  <c r="CU232" i="60"/>
  <c r="CU233" i="60"/>
  <c r="CU234" i="60"/>
  <c r="CU235" i="60"/>
  <c r="CU236" i="60"/>
  <c r="CU237" i="60"/>
  <c r="CU238" i="60"/>
  <c r="CK126" i="60"/>
  <c r="CK127" i="60"/>
  <c r="CK128" i="60"/>
  <c r="CK129" i="60"/>
  <c r="CK130" i="60"/>
  <c r="CK131" i="60"/>
  <c r="CK132" i="60"/>
  <c r="CK133" i="60"/>
  <c r="CK134" i="60"/>
  <c r="CK135" i="60"/>
  <c r="CK136" i="60"/>
  <c r="CK137" i="60"/>
  <c r="CK138" i="60"/>
  <c r="CK140" i="60"/>
  <c r="CK141" i="60"/>
  <c r="CK142" i="60"/>
  <c r="CK143" i="60"/>
  <c r="CK146" i="60"/>
  <c r="CK147" i="60"/>
  <c r="CK148" i="60"/>
  <c r="CK150" i="60"/>
  <c r="CK151" i="60"/>
  <c r="CK153" i="60"/>
  <c r="CK154" i="60"/>
  <c r="CK155" i="60"/>
  <c r="CK156" i="60"/>
  <c r="CK157" i="60"/>
  <c r="CK158" i="60"/>
  <c r="CK159" i="60"/>
  <c r="CK161" i="60"/>
  <c r="CK162" i="60"/>
  <c r="CK163" i="60"/>
  <c r="CK164" i="60"/>
  <c r="CK165" i="60"/>
  <c r="CK166" i="60"/>
  <c r="CK167" i="60"/>
  <c r="CK168" i="60"/>
  <c r="CK170" i="60"/>
  <c r="CK171" i="60"/>
  <c r="CK172" i="60"/>
  <c r="CK173" i="60"/>
  <c r="CK174" i="60"/>
  <c r="CK175" i="60"/>
  <c r="CK176" i="60"/>
  <c r="CK177" i="60"/>
  <c r="CK179" i="60"/>
  <c r="CK180" i="60"/>
  <c r="CK181" i="60"/>
  <c r="CK182" i="60"/>
  <c r="CK183" i="60"/>
  <c r="CK184" i="60"/>
  <c r="CK185" i="60"/>
  <c r="CK186" i="60"/>
  <c r="CK187" i="60"/>
  <c r="CK188" i="60"/>
  <c r="CK189" i="60"/>
  <c r="CK190" i="60"/>
  <c r="CK192" i="60"/>
  <c r="CK193" i="60"/>
  <c r="CK195" i="60"/>
  <c r="CK196" i="60"/>
  <c r="CK197" i="60"/>
  <c r="CK198" i="60"/>
  <c r="CK199" i="60"/>
  <c r="CK200" i="60"/>
  <c r="CK201" i="60"/>
  <c r="CK203" i="60"/>
  <c r="CK204" i="60"/>
  <c r="CK205" i="60"/>
  <c r="CK206" i="60"/>
  <c r="CK208" i="60"/>
  <c r="CK209" i="60"/>
  <c r="CK210" i="60"/>
  <c r="CK211" i="60"/>
  <c r="CK212" i="60"/>
  <c r="CK213" i="60"/>
  <c r="CK214" i="60"/>
  <c r="CK215" i="60"/>
  <c r="CK219" i="60"/>
  <c r="CK220" i="60"/>
  <c r="CK221" i="60"/>
  <c r="CK223" i="60"/>
  <c r="CK224" i="60"/>
  <c r="CK225" i="60"/>
  <c r="CK226" i="60"/>
  <c r="CK227" i="60"/>
  <c r="CK228" i="60"/>
  <c r="CK229" i="60"/>
  <c r="CK230" i="60"/>
  <c r="CK231" i="60"/>
  <c r="CK232" i="60"/>
  <c r="CK234" i="60"/>
  <c r="CK235" i="60"/>
  <c r="CK236" i="60"/>
  <c r="CK237" i="60"/>
  <c r="CK238" i="60"/>
  <c r="CI126" i="60"/>
  <c r="CI127" i="60"/>
  <c r="CI128" i="60"/>
  <c r="CI129" i="60"/>
  <c r="CI130" i="60"/>
  <c r="CI131" i="60"/>
  <c r="CI132" i="60"/>
  <c r="CI133" i="60"/>
  <c r="CI134" i="60"/>
  <c r="CI135" i="60"/>
  <c r="CI136" i="60"/>
  <c r="CI137" i="60"/>
  <c r="CI138" i="60"/>
  <c r="CI140" i="60"/>
  <c r="CI141" i="60"/>
  <c r="CI142" i="60"/>
  <c r="CI143" i="60"/>
  <c r="CI146" i="60"/>
  <c r="CI147" i="60"/>
  <c r="CI148" i="60"/>
  <c r="CI150" i="60"/>
  <c r="CI151" i="60"/>
  <c r="CI153" i="60"/>
  <c r="CI154" i="60"/>
  <c r="CI155" i="60"/>
  <c r="CI156" i="60"/>
  <c r="CI157" i="60"/>
  <c r="CI158" i="60"/>
  <c r="CI159" i="60"/>
  <c r="CI161" i="60"/>
  <c r="CI162" i="60"/>
  <c r="CI164" i="60"/>
  <c r="CI165" i="60"/>
  <c r="CI166" i="60"/>
  <c r="CI167" i="60"/>
  <c r="CI168" i="60"/>
  <c r="CI170" i="60"/>
  <c r="CI171" i="60"/>
  <c r="CI172" i="60"/>
  <c r="CI173" i="60"/>
  <c r="CI174" i="60"/>
  <c r="CI175" i="60"/>
  <c r="CI176" i="60"/>
  <c r="CI177" i="60"/>
  <c r="CI179" i="60"/>
  <c r="CI180" i="60"/>
  <c r="CI181" i="60"/>
  <c r="CI182" i="60"/>
  <c r="CI183" i="60"/>
  <c r="CI184" i="60"/>
  <c r="CI185" i="60"/>
  <c r="CI186" i="60"/>
  <c r="CI187" i="60"/>
  <c r="CI188" i="60"/>
  <c r="CI189" i="60"/>
  <c r="CI190" i="60"/>
  <c r="CI192" i="60"/>
  <c r="CI193" i="60"/>
  <c r="CI195" i="60"/>
  <c r="CI196" i="60"/>
  <c r="CI197" i="60"/>
  <c r="CI198" i="60"/>
  <c r="CI199" i="60"/>
  <c r="CI200" i="60"/>
  <c r="CI201" i="60"/>
  <c r="CI203" i="60"/>
  <c r="CI204" i="60"/>
  <c r="CI205" i="60"/>
  <c r="CI206" i="60"/>
  <c r="CI208" i="60"/>
  <c r="CI209" i="60"/>
  <c r="CI210" i="60"/>
  <c r="CI211" i="60"/>
  <c r="CI212" i="60"/>
  <c r="CI213" i="60"/>
  <c r="CI214" i="60"/>
  <c r="CI215" i="60"/>
  <c r="CI219" i="60"/>
  <c r="CI220" i="60"/>
  <c r="CI221" i="60"/>
  <c r="CI223" i="60"/>
  <c r="CI224" i="60"/>
  <c r="CI225" i="60"/>
  <c r="CI226" i="60"/>
  <c r="CI227" i="60"/>
  <c r="CI228" i="60"/>
  <c r="CI229" i="60"/>
  <c r="CI230" i="60"/>
  <c r="CI231" i="60"/>
  <c r="CI232" i="60"/>
  <c r="CI234" i="60"/>
  <c r="CI235" i="60"/>
  <c r="CI236" i="60"/>
  <c r="CI237" i="60"/>
  <c r="CI238" i="60"/>
  <c r="CG125" i="60"/>
  <c r="CG126" i="60"/>
  <c r="CG127" i="60"/>
  <c r="CG128" i="60"/>
  <c r="CG129" i="60"/>
  <c r="CG130" i="60"/>
  <c r="CG131" i="60"/>
  <c r="CG132" i="60"/>
  <c r="CG133" i="60"/>
  <c r="CG134" i="60"/>
  <c r="CG135" i="60"/>
  <c r="CG136" i="60"/>
  <c r="CG137" i="60"/>
  <c r="CG138" i="60"/>
  <c r="CG139" i="60"/>
  <c r="CG140" i="60"/>
  <c r="CG141" i="60"/>
  <c r="CG142" i="60"/>
  <c r="CG143" i="60"/>
  <c r="CG145" i="60"/>
  <c r="CG146" i="60"/>
  <c r="CG147" i="60"/>
  <c r="CG148" i="60"/>
  <c r="CG149" i="60"/>
  <c r="CG150" i="60"/>
  <c r="CG151" i="60"/>
  <c r="CG152" i="60"/>
  <c r="CG153" i="60"/>
  <c r="CG154" i="60"/>
  <c r="CG155" i="60"/>
  <c r="CG156" i="60"/>
  <c r="CG157" i="60"/>
  <c r="CG158" i="60"/>
  <c r="CG159" i="60"/>
  <c r="CG160" i="60"/>
  <c r="CG161" i="60"/>
  <c r="CG162" i="60"/>
  <c r="CG163" i="60"/>
  <c r="CG164" i="60"/>
  <c r="CG165" i="60"/>
  <c r="CG166" i="60"/>
  <c r="CG167" i="60"/>
  <c r="CG168" i="60"/>
  <c r="CG169" i="60"/>
  <c r="CG170" i="60"/>
  <c r="CG171" i="60"/>
  <c r="CG172" i="60"/>
  <c r="CG173" i="60"/>
  <c r="CG174" i="60"/>
  <c r="CG175" i="60"/>
  <c r="CG176" i="60"/>
  <c r="CG177" i="60"/>
  <c r="CG179" i="60"/>
  <c r="CG180" i="60"/>
  <c r="CG181" i="60"/>
  <c r="CG182" i="60"/>
  <c r="CG183" i="60"/>
  <c r="CG184" i="60"/>
  <c r="CG185" i="60"/>
  <c r="CG186" i="60"/>
  <c r="CG187" i="60"/>
  <c r="CG188" i="60"/>
  <c r="CG189" i="60"/>
  <c r="CG190" i="60"/>
  <c r="CG191" i="60"/>
  <c r="CG192" i="60"/>
  <c r="CG193" i="60"/>
  <c r="CG194" i="60"/>
  <c r="CG195" i="60"/>
  <c r="CG196" i="60"/>
  <c r="CG197" i="60"/>
  <c r="CG198" i="60"/>
  <c r="CG199" i="60"/>
  <c r="CG200" i="60"/>
  <c r="CG201" i="60"/>
  <c r="CG202" i="60"/>
  <c r="CG203" i="60"/>
  <c r="CG204" i="60"/>
  <c r="CG205" i="60"/>
  <c r="CG206" i="60"/>
  <c r="CG207" i="60"/>
  <c r="CG208" i="60"/>
  <c r="CG209" i="60"/>
  <c r="CG210" i="60"/>
  <c r="CG211" i="60"/>
  <c r="CG212" i="60"/>
  <c r="CG213" i="60"/>
  <c r="CG214" i="60"/>
  <c r="CG215" i="60"/>
  <c r="CG218" i="60"/>
  <c r="CG219" i="60"/>
  <c r="CG220" i="60"/>
  <c r="CG221" i="60"/>
  <c r="CG222" i="60"/>
  <c r="CG223" i="60"/>
  <c r="CG224" i="60"/>
  <c r="CG225" i="60"/>
  <c r="CG226" i="60"/>
  <c r="CG227" i="60"/>
  <c r="CG228" i="60"/>
  <c r="CG229" i="60"/>
  <c r="CG230" i="60"/>
  <c r="CG231" i="60"/>
  <c r="CG232" i="60"/>
  <c r="CG233" i="60"/>
  <c r="CG234" i="60"/>
  <c r="CG235" i="60"/>
  <c r="CG236" i="60"/>
  <c r="CG237" i="60"/>
  <c r="CG238" i="60"/>
  <c r="CE126" i="60"/>
  <c r="CE127" i="60"/>
  <c r="CE128" i="60"/>
  <c r="CE129" i="60"/>
  <c r="CE130" i="60"/>
  <c r="CE131" i="60"/>
  <c r="CE132" i="60"/>
  <c r="CE133" i="60"/>
  <c r="CE134" i="60"/>
  <c r="CE135" i="60"/>
  <c r="CE136" i="60"/>
  <c r="CE137" i="60"/>
  <c r="CE138" i="60"/>
  <c r="CE140" i="60"/>
  <c r="CE141" i="60"/>
  <c r="CE142" i="60"/>
  <c r="CE143" i="60"/>
  <c r="CE145" i="60"/>
  <c r="CE146" i="60"/>
  <c r="CE147" i="60"/>
  <c r="CE148" i="60"/>
  <c r="CE150" i="60"/>
  <c r="CE151" i="60"/>
  <c r="CE153" i="60"/>
  <c r="CE154" i="60"/>
  <c r="CE155" i="60"/>
  <c r="CE156" i="60"/>
  <c r="CE157" i="60"/>
  <c r="CE158" i="60"/>
  <c r="CE159" i="60"/>
  <c r="CE161" i="60"/>
  <c r="CE162" i="60"/>
  <c r="CE164" i="60"/>
  <c r="CE165" i="60"/>
  <c r="CE166" i="60"/>
  <c r="CE167" i="60"/>
  <c r="CE168" i="60"/>
  <c r="CE170" i="60"/>
  <c r="CE171" i="60"/>
  <c r="CE172" i="60"/>
  <c r="CE173" i="60"/>
  <c r="CE174" i="60"/>
  <c r="CE175" i="60"/>
  <c r="CE176" i="60"/>
  <c r="CE177" i="60"/>
  <c r="CE179" i="60"/>
  <c r="CE180" i="60"/>
  <c r="CE181" i="60"/>
  <c r="CE182" i="60"/>
  <c r="CE183" i="60"/>
  <c r="CE184" i="60"/>
  <c r="CE185" i="60"/>
  <c r="CE186" i="60"/>
  <c r="CE187" i="60"/>
  <c r="CE188" i="60"/>
  <c r="CE189" i="60"/>
  <c r="CE190" i="60"/>
  <c r="CE192" i="60"/>
  <c r="CE193" i="60"/>
  <c r="CE195" i="60"/>
  <c r="CE196" i="60"/>
  <c r="CE197" i="60"/>
  <c r="CE198" i="60"/>
  <c r="CE199" i="60"/>
  <c r="CE200" i="60"/>
  <c r="CE201" i="60"/>
  <c r="CE203" i="60"/>
  <c r="CE204" i="60"/>
  <c r="CE205" i="60"/>
  <c r="CE206" i="60"/>
  <c r="CE208" i="60"/>
  <c r="CE209" i="60"/>
  <c r="CE210" i="60"/>
  <c r="CE211" i="60"/>
  <c r="CE212" i="60"/>
  <c r="CE213" i="60"/>
  <c r="CE214" i="60"/>
  <c r="CE215" i="60"/>
  <c r="CE218" i="60"/>
  <c r="CE219" i="60"/>
  <c r="CE220" i="60"/>
  <c r="CE221" i="60"/>
  <c r="CE223" i="60"/>
  <c r="CE224" i="60"/>
  <c r="CE225" i="60"/>
  <c r="CE226" i="60"/>
  <c r="CE227" i="60"/>
  <c r="CE228" i="60"/>
  <c r="CE229" i="60"/>
  <c r="CE230" i="60"/>
  <c r="CE231" i="60"/>
  <c r="CE232" i="60"/>
  <c r="CE234" i="60"/>
  <c r="CE235" i="60"/>
  <c r="CE236" i="60"/>
  <c r="CE237" i="60"/>
  <c r="CE238" i="60"/>
  <c r="CC125" i="60"/>
  <c r="CC126" i="60"/>
  <c r="CC127" i="60"/>
  <c r="CC128" i="60"/>
  <c r="CC129" i="60"/>
  <c r="CC130" i="60"/>
  <c r="CC131" i="60"/>
  <c r="CC132" i="60"/>
  <c r="CC133" i="60"/>
  <c r="CC134" i="60"/>
  <c r="CC135" i="60"/>
  <c r="CC136" i="60"/>
  <c r="CC137" i="60"/>
  <c r="CC138" i="60"/>
  <c r="CC140" i="60"/>
  <c r="CC141" i="60"/>
  <c r="CC142" i="60"/>
  <c r="CC143" i="60"/>
  <c r="CC146" i="60"/>
  <c r="CC147" i="60"/>
  <c r="CC148" i="60"/>
  <c r="CC150" i="60"/>
  <c r="CC151" i="60"/>
  <c r="CC153" i="60"/>
  <c r="CC154" i="60"/>
  <c r="CC155" i="60"/>
  <c r="CC156" i="60"/>
  <c r="CC157" i="60"/>
  <c r="CC158" i="60"/>
  <c r="CC159" i="60"/>
  <c r="CC161" i="60"/>
  <c r="CC162" i="60"/>
  <c r="CC164" i="60"/>
  <c r="CC165" i="60"/>
  <c r="CC166" i="60"/>
  <c r="CC167" i="60"/>
  <c r="CC168" i="60"/>
  <c r="CC170" i="60"/>
  <c r="CC171" i="60"/>
  <c r="CC172" i="60"/>
  <c r="CC173" i="60"/>
  <c r="CC174" i="60"/>
  <c r="CC175" i="60"/>
  <c r="CC176" i="60"/>
  <c r="CC177" i="60"/>
  <c r="CC179" i="60"/>
  <c r="CC180" i="60"/>
  <c r="CC181" i="60"/>
  <c r="CC182" i="60"/>
  <c r="CC183" i="60"/>
  <c r="CC184" i="60"/>
  <c r="CC185" i="60"/>
  <c r="CC186" i="60"/>
  <c r="CC187" i="60"/>
  <c r="CC188" i="60"/>
  <c r="CC189" i="60"/>
  <c r="CC190" i="60"/>
  <c r="CC191" i="60"/>
  <c r="CC192" i="60"/>
  <c r="CC193" i="60"/>
  <c r="CC195" i="60"/>
  <c r="CC196" i="60"/>
  <c r="CC197" i="60"/>
  <c r="CC198" i="60"/>
  <c r="CC199" i="60"/>
  <c r="CC200" i="60"/>
  <c r="CC201" i="60"/>
  <c r="CC203" i="60"/>
  <c r="CC204" i="60"/>
  <c r="CC205" i="60"/>
  <c r="CC206" i="60"/>
  <c r="CC208" i="60"/>
  <c r="CC209" i="60"/>
  <c r="CC210" i="60"/>
  <c r="CC211" i="60"/>
  <c r="CC212" i="60"/>
  <c r="CC213" i="60"/>
  <c r="CC214" i="60"/>
  <c r="CC215" i="60"/>
  <c r="CC219" i="60"/>
  <c r="CC220" i="60"/>
  <c r="CC221" i="60"/>
  <c r="CC223" i="60"/>
  <c r="CC224" i="60"/>
  <c r="CC225" i="60"/>
  <c r="CC226" i="60"/>
  <c r="CC227" i="60"/>
  <c r="CC228" i="60"/>
  <c r="CC229" i="60"/>
  <c r="CC230" i="60"/>
  <c r="CC231" i="60"/>
  <c r="CC232" i="60"/>
  <c r="CC233" i="60"/>
  <c r="CC234" i="60"/>
  <c r="CC235" i="60"/>
  <c r="CC236" i="60"/>
  <c r="CC237" i="60"/>
  <c r="CC238" i="60"/>
  <c r="CA126" i="60"/>
  <c r="CA127" i="60"/>
  <c r="CA128" i="60"/>
  <c r="CA129" i="60"/>
  <c r="CA130" i="60"/>
  <c r="CA131" i="60"/>
  <c r="CA132" i="60"/>
  <c r="CA133" i="60"/>
  <c r="CA134" i="60"/>
  <c r="CA135" i="60"/>
  <c r="CA136" i="60"/>
  <c r="CA137" i="60"/>
  <c r="CA138" i="60"/>
  <c r="CA140" i="60"/>
  <c r="CA141" i="60"/>
  <c r="CA142" i="60"/>
  <c r="CA143" i="60"/>
  <c r="CA146" i="60"/>
  <c r="CA147" i="60"/>
  <c r="CA148" i="60"/>
  <c r="CA150" i="60"/>
  <c r="CA151" i="60"/>
  <c r="CA153" i="60"/>
  <c r="CA154" i="60"/>
  <c r="CA155" i="60"/>
  <c r="CA156" i="60"/>
  <c r="CA157" i="60"/>
  <c r="CA158" i="60"/>
  <c r="CA159" i="60"/>
  <c r="CA161" i="60"/>
  <c r="CA162" i="60"/>
  <c r="CA164" i="60"/>
  <c r="CA165" i="60"/>
  <c r="CA166" i="60"/>
  <c r="CA167" i="60"/>
  <c r="CA168" i="60"/>
  <c r="CA170" i="60"/>
  <c r="CA171" i="60"/>
  <c r="CA172" i="60"/>
  <c r="CA173" i="60"/>
  <c r="CA174" i="60"/>
  <c r="CA175" i="60"/>
  <c r="CA176" i="60"/>
  <c r="CA177" i="60"/>
  <c r="CA179" i="60"/>
  <c r="CA180" i="60"/>
  <c r="CA181" i="60"/>
  <c r="CA182" i="60"/>
  <c r="CA183" i="60"/>
  <c r="CA184" i="60"/>
  <c r="CA185" i="60"/>
  <c r="CA186" i="60"/>
  <c r="CA187" i="60"/>
  <c r="CA188" i="60"/>
  <c r="CA189" i="60"/>
  <c r="CA190" i="60"/>
  <c r="CA192" i="60"/>
  <c r="CA193" i="60"/>
  <c r="CA195" i="60"/>
  <c r="CA196" i="60"/>
  <c r="CA197" i="60"/>
  <c r="CA198" i="60"/>
  <c r="CA199" i="60"/>
  <c r="CA200" i="60"/>
  <c r="CA201" i="60"/>
  <c r="CA203" i="60"/>
  <c r="CA204" i="60"/>
  <c r="CA205" i="60"/>
  <c r="CA206" i="60"/>
  <c r="CA208" i="60"/>
  <c r="CA209" i="60"/>
  <c r="CA210" i="60"/>
  <c r="CA211" i="60"/>
  <c r="CA212" i="60"/>
  <c r="CA213" i="60"/>
  <c r="CA214" i="60"/>
  <c r="CA215" i="60"/>
  <c r="CA219" i="60"/>
  <c r="CA220" i="60"/>
  <c r="CA221" i="60"/>
  <c r="CA223" i="60"/>
  <c r="CA224" i="60"/>
  <c r="CA225" i="60"/>
  <c r="CA226" i="60"/>
  <c r="CA227" i="60"/>
  <c r="CA228" i="60"/>
  <c r="CA229" i="60"/>
  <c r="CA230" i="60"/>
  <c r="CA231" i="60"/>
  <c r="CA232" i="60"/>
  <c r="CA234" i="60"/>
  <c r="CA235" i="60"/>
  <c r="CA236" i="60"/>
  <c r="CA237" i="60"/>
  <c r="CA238" i="60"/>
  <c r="BW126" i="60"/>
  <c r="BW127" i="60"/>
  <c r="BW128" i="60"/>
  <c r="BW129" i="60"/>
  <c r="BW130" i="60"/>
  <c r="BW131" i="60"/>
  <c r="BW132" i="60"/>
  <c r="BW133" i="60"/>
  <c r="BW134" i="60"/>
  <c r="BW135" i="60"/>
  <c r="BW136" i="60"/>
  <c r="BW137" i="60"/>
  <c r="BW138" i="60"/>
  <c r="BW140" i="60"/>
  <c r="BW141" i="60"/>
  <c r="BW142" i="60"/>
  <c r="BW143" i="60"/>
  <c r="BW146" i="60"/>
  <c r="BW147" i="60"/>
  <c r="BW148" i="60"/>
  <c r="BW150" i="60"/>
  <c r="BW151" i="60"/>
  <c r="BW153" i="60"/>
  <c r="BW154" i="60"/>
  <c r="BW155" i="60"/>
  <c r="BW156" i="60"/>
  <c r="BW157" i="60"/>
  <c r="BW158" i="60"/>
  <c r="BW159" i="60"/>
  <c r="BW161" i="60"/>
  <c r="BW162" i="60"/>
  <c r="BW164" i="60"/>
  <c r="BW165" i="60"/>
  <c r="BW166" i="60"/>
  <c r="BW167" i="60"/>
  <c r="BW168" i="60"/>
  <c r="BW170" i="60"/>
  <c r="BW171" i="60"/>
  <c r="BW172" i="60"/>
  <c r="BW173" i="60"/>
  <c r="BW174" i="60"/>
  <c r="BW175" i="60"/>
  <c r="BW176" i="60"/>
  <c r="BW177" i="60"/>
  <c r="BW179" i="60"/>
  <c r="BW180" i="60"/>
  <c r="BW181" i="60"/>
  <c r="BW182" i="60"/>
  <c r="BW183" i="60"/>
  <c r="BW184" i="60"/>
  <c r="BW185" i="60"/>
  <c r="BW186" i="60"/>
  <c r="BW187" i="60"/>
  <c r="BW188" i="60"/>
  <c r="BW189" i="60"/>
  <c r="BW190" i="60"/>
  <c r="BW192" i="60"/>
  <c r="BW193" i="60"/>
  <c r="BW195" i="60"/>
  <c r="BW196" i="60"/>
  <c r="BW197" i="60"/>
  <c r="BW198" i="60"/>
  <c r="BW199" i="60"/>
  <c r="BW200" i="60"/>
  <c r="BW201" i="60"/>
  <c r="BW203" i="60"/>
  <c r="BW204" i="60"/>
  <c r="BW205" i="60"/>
  <c r="BW206" i="60"/>
  <c r="BW208" i="60"/>
  <c r="BW209" i="60"/>
  <c r="BW210" i="60"/>
  <c r="BW211" i="60"/>
  <c r="BW212" i="60"/>
  <c r="BW213" i="60"/>
  <c r="BW214" i="60"/>
  <c r="BW215" i="60"/>
  <c r="BW219" i="60"/>
  <c r="BW220" i="60"/>
  <c r="BW221" i="60"/>
  <c r="BW223" i="60"/>
  <c r="BW224" i="60"/>
  <c r="BW225" i="60"/>
  <c r="BW226" i="60"/>
  <c r="BW227" i="60"/>
  <c r="BW228" i="60"/>
  <c r="BW229" i="60"/>
  <c r="BW230" i="60"/>
  <c r="BW231" i="60"/>
  <c r="BW232" i="60"/>
  <c r="BW234" i="60"/>
  <c r="BW235" i="60"/>
  <c r="BW236" i="60"/>
  <c r="BW237" i="60"/>
  <c r="BW238" i="60"/>
  <c r="BU126" i="60"/>
  <c r="BU127" i="60"/>
  <c r="BU128" i="60"/>
  <c r="BU129" i="60"/>
  <c r="BU130" i="60"/>
  <c r="BU131" i="60"/>
  <c r="BU132" i="60"/>
  <c r="BU133" i="60"/>
  <c r="BU134" i="60"/>
  <c r="BU135" i="60"/>
  <c r="BU136" i="60"/>
  <c r="BU137" i="60"/>
  <c r="BU138" i="60"/>
  <c r="BU139" i="60"/>
  <c r="BU140" i="60"/>
  <c r="BU141" i="60"/>
  <c r="BU142" i="60"/>
  <c r="BU143" i="60"/>
  <c r="BU146" i="60"/>
  <c r="BU147" i="60"/>
  <c r="BU148" i="60"/>
  <c r="BU150" i="60"/>
  <c r="BU151" i="60"/>
  <c r="BU153" i="60"/>
  <c r="BU154" i="60"/>
  <c r="BU155" i="60"/>
  <c r="BU156" i="60"/>
  <c r="BU157" i="60"/>
  <c r="BU158" i="60"/>
  <c r="BU159" i="60"/>
  <c r="BU161" i="60"/>
  <c r="BU162" i="60"/>
  <c r="BU164" i="60"/>
  <c r="BU165" i="60"/>
  <c r="BU166" i="60"/>
  <c r="BU167" i="60"/>
  <c r="BU168" i="60"/>
  <c r="BU170" i="60"/>
  <c r="BU171" i="60"/>
  <c r="BU172" i="60"/>
  <c r="BU173" i="60"/>
  <c r="BU174" i="60"/>
  <c r="BU175" i="60"/>
  <c r="BU176" i="60"/>
  <c r="BU177" i="60"/>
  <c r="BU179" i="60"/>
  <c r="BU180" i="60"/>
  <c r="BU181" i="60"/>
  <c r="BU182" i="60"/>
  <c r="BU183" i="60"/>
  <c r="BU184" i="60"/>
  <c r="BU185" i="60"/>
  <c r="BU186" i="60"/>
  <c r="BU187" i="60"/>
  <c r="BU188" i="60"/>
  <c r="BU189" i="60"/>
  <c r="BU190" i="60"/>
  <c r="BU192" i="60"/>
  <c r="BU193" i="60"/>
  <c r="BU195" i="60"/>
  <c r="BU196" i="60"/>
  <c r="BU197" i="60"/>
  <c r="BU198" i="60"/>
  <c r="BU199" i="60"/>
  <c r="BU200" i="60"/>
  <c r="BU201" i="60"/>
  <c r="BU203" i="60"/>
  <c r="BU204" i="60"/>
  <c r="BU205" i="60"/>
  <c r="BU206" i="60"/>
  <c r="BU208" i="60"/>
  <c r="BU209" i="60"/>
  <c r="BU210" i="60"/>
  <c r="BU211" i="60"/>
  <c r="BU212" i="60"/>
  <c r="BU213" i="60"/>
  <c r="BU214" i="60"/>
  <c r="BU215" i="60"/>
  <c r="BU219" i="60"/>
  <c r="BU220" i="60"/>
  <c r="BU221" i="60"/>
  <c r="BU223" i="60"/>
  <c r="BU224" i="60"/>
  <c r="BU225" i="60"/>
  <c r="BU226" i="60"/>
  <c r="BU227" i="60"/>
  <c r="BU228" i="60"/>
  <c r="BU229" i="60"/>
  <c r="BU230" i="60"/>
  <c r="BU231" i="60"/>
  <c r="BU232" i="60"/>
  <c r="BU234" i="60"/>
  <c r="BU235" i="60"/>
  <c r="BU236" i="60"/>
  <c r="BU237" i="60"/>
  <c r="BU238" i="60"/>
  <c r="BS126" i="60"/>
  <c r="BS127" i="60"/>
  <c r="BS128" i="60"/>
  <c r="BS129" i="60"/>
  <c r="BS130" i="60"/>
  <c r="BS131" i="60"/>
  <c r="BS132" i="60"/>
  <c r="BS133" i="60"/>
  <c r="BS134" i="60"/>
  <c r="BS135" i="60"/>
  <c r="BS136" i="60"/>
  <c r="BS137" i="60"/>
  <c r="BS138" i="60"/>
  <c r="BS140" i="60"/>
  <c r="BS141" i="60"/>
  <c r="BS142" i="60"/>
  <c r="BS143" i="60"/>
  <c r="BS146" i="60"/>
  <c r="BS147" i="60"/>
  <c r="BS148" i="60"/>
  <c r="BS150" i="60"/>
  <c r="BS151" i="60"/>
  <c r="BS152" i="60"/>
  <c r="BS153" i="60"/>
  <c r="BS154" i="60"/>
  <c r="BS155" i="60"/>
  <c r="BS156" i="60"/>
  <c r="BS157" i="60"/>
  <c r="BS158" i="60"/>
  <c r="BS159" i="60"/>
  <c r="BS161" i="60"/>
  <c r="BS162" i="60"/>
  <c r="BS164" i="60"/>
  <c r="BS165" i="60"/>
  <c r="BS166" i="60"/>
  <c r="BS167" i="60"/>
  <c r="BS168" i="60"/>
  <c r="BS170" i="60"/>
  <c r="BS171" i="60"/>
  <c r="BS172" i="60"/>
  <c r="BS173" i="60"/>
  <c r="BS174" i="60"/>
  <c r="BS175" i="60"/>
  <c r="BS176" i="60"/>
  <c r="BS177" i="60"/>
  <c r="BS179" i="60"/>
  <c r="BS180" i="60"/>
  <c r="BS181" i="60"/>
  <c r="BS182" i="60"/>
  <c r="BS183" i="60"/>
  <c r="BS184" i="60"/>
  <c r="BS185" i="60"/>
  <c r="BS186" i="60"/>
  <c r="BS187" i="60"/>
  <c r="BS188" i="60"/>
  <c r="BS189" i="60"/>
  <c r="BS190" i="60"/>
  <c r="BS192" i="60"/>
  <c r="BS193" i="60"/>
  <c r="BS195" i="60"/>
  <c r="BS196" i="60"/>
  <c r="BS197" i="60"/>
  <c r="BS198" i="60"/>
  <c r="BS199" i="60"/>
  <c r="BS200" i="60"/>
  <c r="BS201" i="60"/>
  <c r="BS203" i="60"/>
  <c r="BS204" i="60"/>
  <c r="BS205" i="60"/>
  <c r="BS206" i="60"/>
  <c r="BS208" i="60"/>
  <c r="BS209" i="60"/>
  <c r="BS210" i="60"/>
  <c r="BS211" i="60"/>
  <c r="BS212" i="60"/>
  <c r="BS213" i="60"/>
  <c r="BS214" i="60"/>
  <c r="BS215" i="60"/>
  <c r="BS219" i="60"/>
  <c r="BS220" i="60"/>
  <c r="BS221" i="60"/>
  <c r="BS223" i="60"/>
  <c r="BS224" i="60"/>
  <c r="BS225" i="60"/>
  <c r="BS226" i="60"/>
  <c r="BS227" i="60"/>
  <c r="BS228" i="60"/>
  <c r="BS229" i="60"/>
  <c r="BS230" i="60"/>
  <c r="BS231" i="60"/>
  <c r="BS232" i="60"/>
  <c r="BS234" i="60"/>
  <c r="BS235" i="60"/>
  <c r="BS236" i="60"/>
  <c r="BS237" i="60"/>
  <c r="BS238" i="60"/>
  <c r="BQ236" i="60"/>
  <c r="BQ237" i="60"/>
  <c r="BQ238" i="60"/>
  <c r="BO126" i="60"/>
  <c r="BO127" i="60"/>
  <c r="BO128" i="60"/>
  <c r="BO129" i="60"/>
  <c r="BO130" i="60"/>
  <c r="BO131" i="60"/>
  <c r="BO132" i="60"/>
  <c r="BO133" i="60"/>
  <c r="BO134" i="60"/>
  <c r="BO135" i="60"/>
  <c r="BO136" i="60"/>
  <c r="BO137" i="60"/>
  <c r="BO138" i="60"/>
  <c r="BO140" i="60"/>
  <c r="BO141" i="60"/>
  <c r="BO142" i="60"/>
  <c r="BO143" i="60"/>
  <c r="BO146" i="60"/>
  <c r="BO147" i="60"/>
  <c r="BO148" i="60"/>
  <c r="BO150" i="60"/>
  <c r="BO151" i="60"/>
  <c r="BO153" i="60"/>
  <c r="BO154" i="60"/>
  <c r="BO155" i="60"/>
  <c r="BO156" i="60"/>
  <c r="BO157" i="60"/>
  <c r="BO158" i="60"/>
  <c r="BO159" i="60"/>
  <c r="BO161" i="60"/>
  <c r="BO162" i="60"/>
  <c r="BO164" i="60"/>
  <c r="BO165" i="60"/>
  <c r="BO166" i="60"/>
  <c r="BO167" i="60"/>
  <c r="BO168" i="60"/>
  <c r="BO170" i="60"/>
  <c r="BO171" i="60"/>
  <c r="BO172" i="60"/>
  <c r="BO173" i="60"/>
  <c r="BO174" i="60"/>
  <c r="BO175" i="60"/>
  <c r="BO176" i="60"/>
  <c r="BO177" i="60"/>
  <c r="BO179" i="60"/>
  <c r="BO180" i="60"/>
  <c r="BO181" i="60"/>
  <c r="BO182" i="60"/>
  <c r="BO183" i="60"/>
  <c r="BO184" i="60"/>
  <c r="BO185" i="60"/>
  <c r="BO186" i="60"/>
  <c r="BO187" i="60"/>
  <c r="BO188" i="60"/>
  <c r="BO189" i="60"/>
  <c r="BO190" i="60"/>
  <c r="BO191" i="60"/>
  <c r="BO192" i="60"/>
  <c r="BO193" i="60"/>
  <c r="BO195" i="60"/>
  <c r="BO196" i="60"/>
  <c r="BO197" i="60"/>
  <c r="BO198" i="60"/>
  <c r="BO199" i="60"/>
  <c r="BO200" i="60"/>
  <c r="BO201" i="60"/>
  <c r="BO203" i="60"/>
  <c r="BO204" i="60"/>
  <c r="BO205" i="60"/>
  <c r="BO206" i="60"/>
  <c r="BO208" i="60"/>
  <c r="BO209" i="60"/>
  <c r="BO210" i="60"/>
  <c r="BO211" i="60"/>
  <c r="BO212" i="60"/>
  <c r="BO213" i="60"/>
  <c r="BO214" i="60"/>
  <c r="BO215" i="60"/>
  <c r="BO219" i="60"/>
  <c r="BO220" i="60"/>
  <c r="BO221" i="60"/>
  <c r="BO223" i="60"/>
  <c r="BO224" i="60"/>
  <c r="BO225" i="60"/>
  <c r="BO226" i="60"/>
  <c r="BO227" i="60"/>
  <c r="BO228" i="60"/>
  <c r="BO229" i="60"/>
  <c r="BO230" i="60"/>
  <c r="BO231" i="60"/>
  <c r="BO232" i="60"/>
  <c r="BO234" i="60"/>
  <c r="BO235" i="60"/>
  <c r="BO236" i="60"/>
  <c r="BO237" i="60"/>
  <c r="BO238" i="60"/>
  <c r="BM236" i="60"/>
  <c r="BM237" i="60"/>
  <c r="BM238" i="60"/>
  <c r="BK126" i="60"/>
  <c r="BK127" i="60"/>
  <c r="BK128" i="60"/>
  <c r="BK129" i="60"/>
  <c r="BK130" i="60"/>
  <c r="BK131" i="60"/>
  <c r="BK132" i="60"/>
  <c r="BK133" i="60"/>
  <c r="BK134" i="60"/>
  <c r="BK135" i="60"/>
  <c r="BK136" i="60"/>
  <c r="BK137" i="60"/>
  <c r="BK138" i="60"/>
  <c r="BK140" i="60"/>
  <c r="BK141" i="60"/>
  <c r="BK142" i="60"/>
  <c r="BK143" i="60"/>
  <c r="BK146" i="60"/>
  <c r="BK147" i="60"/>
  <c r="BK148" i="60"/>
  <c r="BK150" i="60"/>
  <c r="BK151" i="60"/>
  <c r="BK152" i="60"/>
  <c r="BK153" i="60"/>
  <c r="BK154" i="60"/>
  <c r="BK155" i="60"/>
  <c r="BK156" i="60"/>
  <c r="BK157" i="60"/>
  <c r="BK158" i="60"/>
  <c r="BK159" i="60"/>
  <c r="BK161" i="60"/>
  <c r="BK162" i="60"/>
  <c r="BK164" i="60"/>
  <c r="BK165" i="60"/>
  <c r="BK166" i="60"/>
  <c r="BK167" i="60"/>
  <c r="BK168" i="60"/>
  <c r="BK170" i="60"/>
  <c r="BK171" i="60"/>
  <c r="BK172" i="60"/>
  <c r="BK173" i="60"/>
  <c r="BK174" i="60"/>
  <c r="BK175" i="60"/>
  <c r="BK176" i="60"/>
  <c r="BK177" i="60"/>
  <c r="BK179" i="60"/>
  <c r="BK180" i="60"/>
  <c r="BK181" i="60"/>
  <c r="BK182" i="60"/>
  <c r="BK183" i="60"/>
  <c r="BK184" i="60"/>
  <c r="BK185" i="60"/>
  <c r="BK186" i="60"/>
  <c r="BK187" i="60"/>
  <c r="BK188" i="60"/>
  <c r="BK189" i="60"/>
  <c r="BK190" i="60"/>
  <c r="BK191" i="60"/>
  <c r="BK192" i="60"/>
  <c r="BK193" i="60"/>
  <c r="BK195" i="60"/>
  <c r="BK196" i="60"/>
  <c r="BK197" i="60"/>
  <c r="BK198" i="60"/>
  <c r="BK199" i="60"/>
  <c r="BK200" i="60"/>
  <c r="BK201" i="60"/>
  <c r="BK203" i="60"/>
  <c r="BK204" i="60"/>
  <c r="BK205" i="60"/>
  <c r="BK206" i="60"/>
  <c r="BK208" i="60"/>
  <c r="BK209" i="60"/>
  <c r="BK210" i="60"/>
  <c r="BK211" i="60"/>
  <c r="BK212" i="60"/>
  <c r="BK213" i="60"/>
  <c r="BK214" i="60"/>
  <c r="BK215" i="60"/>
  <c r="BK219" i="60"/>
  <c r="BK220" i="60"/>
  <c r="BK221" i="60"/>
  <c r="BK223" i="60"/>
  <c r="BK224" i="60"/>
  <c r="BK225" i="60"/>
  <c r="BK226" i="60"/>
  <c r="BK227" i="60"/>
  <c r="BK228" i="60"/>
  <c r="BK229" i="60"/>
  <c r="BK230" i="60"/>
  <c r="BK231" i="60"/>
  <c r="BK232" i="60"/>
  <c r="BK234" i="60"/>
  <c r="BK235" i="60"/>
  <c r="BK236" i="60"/>
  <c r="BK237" i="60"/>
  <c r="BK238" i="60"/>
  <c r="BI236" i="60"/>
  <c r="BI237" i="60"/>
  <c r="BI238" i="60"/>
  <c r="BG126" i="60"/>
  <c r="BG127" i="60"/>
  <c r="BG128" i="60"/>
  <c r="BG129" i="60"/>
  <c r="BG130" i="60"/>
  <c r="BG131" i="60"/>
  <c r="BG132" i="60"/>
  <c r="BG133" i="60"/>
  <c r="BG134" i="60"/>
  <c r="BG135" i="60"/>
  <c r="BG136" i="60"/>
  <c r="BG137" i="60"/>
  <c r="BG138" i="60"/>
  <c r="BG140" i="60"/>
  <c r="BG141" i="60"/>
  <c r="BG142" i="60"/>
  <c r="BG143" i="60"/>
  <c r="BG146" i="60"/>
  <c r="BG147" i="60"/>
  <c r="BG148" i="60"/>
  <c r="BG150" i="60"/>
  <c r="BG151" i="60"/>
  <c r="BG153" i="60"/>
  <c r="BG154" i="60"/>
  <c r="BG155" i="60"/>
  <c r="BG156" i="60"/>
  <c r="BG157" i="60"/>
  <c r="BG158" i="60"/>
  <c r="BG159" i="60"/>
  <c r="BG161" i="60"/>
  <c r="BG162" i="60"/>
  <c r="BG164" i="60"/>
  <c r="BG165" i="60"/>
  <c r="BG166" i="60"/>
  <c r="BG167" i="60"/>
  <c r="BG168" i="60"/>
  <c r="BG170" i="60"/>
  <c r="BG171" i="60"/>
  <c r="BG172" i="60"/>
  <c r="BG173" i="60"/>
  <c r="BG174" i="60"/>
  <c r="BG175" i="60"/>
  <c r="BG176" i="60"/>
  <c r="BG177" i="60"/>
  <c r="BG179" i="60"/>
  <c r="BG180" i="60"/>
  <c r="BG181" i="60"/>
  <c r="BG182" i="60"/>
  <c r="BG183" i="60"/>
  <c r="BG184" i="60"/>
  <c r="BG185" i="60"/>
  <c r="BG186" i="60"/>
  <c r="BG187" i="60"/>
  <c r="BG188" i="60"/>
  <c r="BG189" i="60"/>
  <c r="BG190" i="60"/>
  <c r="BG192" i="60"/>
  <c r="BG193" i="60"/>
  <c r="BG195" i="60"/>
  <c r="BG196" i="60"/>
  <c r="BG197" i="60"/>
  <c r="BG198" i="60"/>
  <c r="BG199" i="60"/>
  <c r="BG200" i="60"/>
  <c r="BG201" i="60"/>
  <c r="BG203" i="60"/>
  <c r="BG204" i="60"/>
  <c r="BG205" i="60"/>
  <c r="BG206" i="60"/>
  <c r="BG208" i="60"/>
  <c r="BG209" i="60"/>
  <c r="BG210" i="60"/>
  <c r="BG211" i="60"/>
  <c r="BG212" i="60"/>
  <c r="BG213" i="60"/>
  <c r="BG214" i="60"/>
  <c r="BG215" i="60"/>
  <c r="BG219" i="60"/>
  <c r="BG220" i="60"/>
  <c r="BG221" i="60"/>
  <c r="BG223" i="60"/>
  <c r="BG224" i="60"/>
  <c r="BG225" i="60"/>
  <c r="BG226" i="60"/>
  <c r="BG227" i="60"/>
  <c r="BG228" i="60"/>
  <c r="BG229" i="60"/>
  <c r="BG230" i="60"/>
  <c r="BG231" i="60"/>
  <c r="BG232" i="60"/>
  <c r="BG234" i="60"/>
  <c r="BG235" i="60"/>
  <c r="BG236" i="60"/>
  <c r="BG237" i="60"/>
  <c r="BG238" i="60"/>
  <c r="BE126" i="60"/>
  <c r="BE127" i="60"/>
  <c r="BE128" i="60"/>
  <c r="BE129" i="60"/>
  <c r="BE130" i="60"/>
  <c r="BE131" i="60"/>
  <c r="BE132" i="60"/>
  <c r="BE133" i="60"/>
  <c r="BE134" i="60"/>
  <c r="BE135" i="60"/>
  <c r="BE136" i="60"/>
  <c r="BE137" i="60"/>
  <c r="BE138" i="60"/>
  <c r="BE140" i="60"/>
  <c r="BE141" i="60"/>
  <c r="BE142" i="60"/>
  <c r="BE143" i="60"/>
  <c r="BE146" i="60"/>
  <c r="BE147" i="60"/>
  <c r="BE148" i="60"/>
  <c r="BE150" i="60"/>
  <c r="BE151" i="60"/>
  <c r="BE153" i="60"/>
  <c r="BE154" i="60"/>
  <c r="BE155" i="60"/>
  <c r="BE156" i="60"/>
  <c r="BE157" i="60"/>
  <c r="BE158" i="60"/>
  <c r="BE159" i="60"/>
  <c r="BE161" i="60"/>
  <c r="BE162" i="60"/>
  <c r="BE164" i="60"/>
  <c r="BE165" i="60"/>
  <c r="BE166" i="60"/>
  <c r="BE167" i="60"/>
  <c r="BE168" i="60"/>
  <c r="BE170" i="60"/>
  <c r="BE171" i="60"/>
  <c r="BE172" i="60"/>
  <c r="BE173" i="60"/>
  <c r="BE174" i="60"/>
  <c r="BE175" i="60"/>
  <c r="BE176" i="60"/>
  <c r="BE177" i="60"/>
  <c r="BE179" i="60"/>
  <c r="BE180" i="60"/>
  <c r="BE181" i="60"/>
  <c r="BE182" i="60"/>
  <c r="BE183" i="60"/>
  <c r="BE184" i="60"/>
  <c r="BE185" i="60"/>
  <c r="BE186" i="60"/>
  <c r="BE187" i="60"/>
  <c r="BE188" i="60"/>
  <c r="BE189" i="60"/>
  <c r="BE190" i="60"/>
  <c r="BE192" i="60"/>
  <c r="BE193" i="60"/>
  <c r="BE195" i="60"/>
  <c r="BE196" i="60"/>
  <c r="BE197" i="60"/>
  <c r="BE198" i="60"/>
  <c r="BE199" i="60"/>
  <c r="BE200" i="60"/>
  <c r="BE201" i="60"/>
  <c r="BE203" i="60"/>
  <c r="BE204" i="60"/>
  <c r="BE205" i="60"/>
  <c r="BE206" i="60"/>
  <c r="BE208" i="60"/>
  <c r="BE209" i="60"/>
  <c r="BE210" i="60"/>
  <c r="BE211" i="60"/>
  <c r="BE212" i="60"/>
  <c r="BE213" i="60"/>
  <c r="BE214" i="60"/>
  <c r="BE215" i="60"/>
  <c r="BE219" i="60"/>
  <c r="BE220" i="60"/>
  <c r="BE221" i="60"/>
  <c r="BE223" i="60"/>
  <c r="BE224" i="60"/>
  <c r="BE225" i="60"/>
  <c r="BE226" i="60"/>
  <c r="BE227" i="60"/>
  <c r="BE228" i="60"/>
  <c r="BE229" i="60"/>
  <c r="BE230" i="60"/>
  <c r="BE231" i="60"/>
  <c r="BE232" i="60"/>
  <c r="BE234" i="60"/>
  <c r="BE235" i="60"/>
  <c r="BE236" i="60"/>
  <c r="BE237" i="60"/>
  <c r="BE238" i="60"/>
  <c r="BC126" i="60"/>
  <c r="BC127" i="60"/>
  <c r="BC128" i="60"/>
  <c r="BC129" i="60"/>
  <c r="BC130" i="60"/>
  <c r="BC131" i="60"/>
  <c r="BC132" i="60"/>
  <c r="BC133" i="60"/>
  <c r="BC134" i="60"/>
  <c r="BC135" i="60"/>
  <c r="BC136" i="60"/>
  <c r="BC137" i="60"/>
  <c r="BC138" i="60"/>
  <c r="BC140" i="60"/>
  <c r="BC141" i="60"/>
  <c r="BC142" i="60"/>
  <c r="BC143" i="60"/>
  <c r="BC146" i="60"/>
  <c r="BC147" i="60"/>
  <c r="BC148" i="60"/>
  <c r="BC150" i="60"/>
  <c r="BC151" i="60"/>
  <c r="BC153" i="60"/>
  <c r="BC154" i="60"/>
  <c r="BC155" i="60"/>
  <c r="BC156" i="60"/>
  <c r="BC157" i="60"/>
  <c r="BC158" i="60"/>
  <c r="BC159" i="60"/>
  <c r="BC161" i="60"/>
  <c r="BC162" i="60"/>
  <c r="BC164" i="60"/>
  <c r="BC165" i="60"/>
  <c r="BC166" i="60"/>
  <c r="BC167" i="60"/>
  <c r="BC168" i="60"/>
  <c r="BC170" i="60"/>
  <c r="BC171" i="60"/>
  <c r="BC172" i="60"/>
  <c r="BC173" i="60"/>
  <c r="BC174" i="60"/>
  <c r="BC175" i="60"/>
  <c r="BC176" i="60"/>
  <c r="BC177" i="60"/>
  <c r="BC179" i="60"/>
  <c r="BC180" i="60"/>
  <c r="BC181" i="60"/>
  <c r="BC182" i="60"/>
  <c r="BC183" i="60"/>
  <c r="BC184" i="60"/>
  <c r="BC185" i="60"/>
  <c r="BC186" i="60"/>
  <c r="BC187" i="60"/>
  <c r="BC188" i="60"/>
  <c r="BC189" i="60"/>
  <c r="BC190" i="60"/>
  <c r="BC192" i="60"/>
  <c r="BC193" i="60"/>
  <c r="BC195" i="60"/>
  <c r="BC196" i="60"/>
  <c r="BC197" i="60"/>
  <c r="BC198" i="60"/>
  <c r="BC199" i="60"/>
  <c r="BC200" i="60"/>
  <c r="BC201" i="60"/>
  <c r="BC203" i="60"/>
  <c r="BC204" i="60"/>
  <c r="BC205" i="60"/>
  <c r="BC206" i="60"/>
  <c r="BC208" i="60"/>
  <c r="BC209" i="60"/>
  <c r="BC210" i="60"/>
  <c r="BC211" i="60"/>
  <c r="BC212" i="60"/>
  <c r="BC213" i="60"/>
  <c r="BC214" i="60"/>
  <c r="BC215" i="60"/>
  <c r="BC219" i="60"/>
  <c r="BC220" i="60"/>
  <c r="BC221" i="60"/>
  <c r="BC223" i="60"/>
  <c r="BC224" i="60"/>
  <c r="BC225" i="60"/>
  <c r="BC226" i="60"/>
  <c r="BC227" i="60"/>
  <c r="BC228" i="60"/>
  <c r="BC229" i="60"/>
  <c r="BC230" i="60"/>
  <c r="BC231" i="60"/>
  <c r="BC232" i="60"/>
  <c r="BC234" i="60"/>
  <c r="BC235" i="60"/>
  <c r="BC236" i="60"/>
  <c r="BC237" i="60"/>
  <c r="BC238" i="60"/>
  <c r="BA126" i="60"/>
  <c r="BA127" i="60"/>
  <c r="BA128" i="60"/>
  <c r="BA129" i="60"/>
  <c r="BA130" i="60"/>
  <c r="BA131" i="60"/>
  <c r="BA132" i="60"/>
  <c r="BA133" i="60"/>
  <c r="BA134" i="60"/>
  <c r="BA135" i="60"/>
  <c r="BA136" i="60"/>
  <c r="BA137" i="60"/>
  <c r="BA138" i="60"/>
  <c r="BA140" i="60"/>
  <c r="BA141" i="60"/>
  <c r="BA142" i="60"/>
  <c r="BA143" i="60"/>
  <c r="BA146" i="60"/>
  <c r="BA147" i="60"/>
  <c r="BA148" i="60"/>
  <c r="BA150" i="60"/>
  <c r="BA151" i="60"/>
  <c r="BA153" i="60"/>
  <c r="BA154" i="60"/>
  <c r="BA155" i="60"/>
  <c r="BA156" i="60"/>
  <c r="BA157" i="60"/>
  <c r="BA158" i="60"/>
  <c r="BA159" i="60"/>
  <c r="BA161" i="60"/>
  <c r="BA162" i="60"/>
  <c r="BA164" i="60"/>
  <c r="BA165" i="60"/>
  <c r="BA166" i="60"/>
  <c r="BA167" i="60"/>
  <c r="BA168" i="60"/>
  <c r="BA170" i="60"/>
  <c r="BA171" i="60"/>
  <c r="BA172" i="60"/>
  <c r="BA173" i="60"/>
  <c r="BA174" i="60"/>
  <c r="BA175" i="60"/>
  <c r="BA176" i="60"/>
  <c r="BA177" i="60"/>
  <c r="BA179" i="60"/>
  <c r="BA180" i="60"/>
  <c r="BA181" i="60"/>
  <c r="BA182" i="60"/>
  <c r="BA183" i="60"/>
  <c r="BA184" i="60"/>
  <c r="BA185" i="60"/>
  <c r="BA186" i="60"/>
  <c r="BA187" i="60"/>
  <c r="BA188" i="60"/>
  <c r="BA189" i="60"/>
  <c r="BA190" i="60"/>
  <c r="BA192" i="60"/>
  <c r="BA193" i="60"/>
  <c r="BA195" i="60"/>
  <c r="BA196" i="60"/>
  <c r="BA197" i="60"/>
  <c r="BA198" i="60"/>
  <c r="BA199" i="60"/>
  <c r="BA200" i="60"/>
  <c r="BA201" i="60"/>
  <c r="BA203" i="60"/>
  <c r="BA204" i="60"/>
  <c r="BA205" i="60"/>
  <c r="BA206" i="60"/>
  <c r="BA208" i="60"/>
  <c r="BA209" i="60"/>
  <c r="BA210" i="60"/>
  <c r="BA211" i="60"/>
  <c r="BA212" i="60"/>
  <c r="BA213" i="60"/>
  <c r="BA214" i="60"/>
  <c r="BA215" i="60"/>
  <c r="BA219" i="60"/>
  <c r="BA220" i="60"/>
  <c r="BA221" i="60"/>
  <c r="BA223" i="60"/>
  <c r="BA224" i="60"/>
  <c r="BA225" i="60"/>
  <c r="BA226" i="60"/>
  <c r="BA227" i="60"/>
  <c r="BA228" i="60"/>
  <c r="BA229" i="60"/>
  <c r="BA230" i="60"/>
  <c r="BA231" i="60"/>
  <c r="BA232" i="60"/>
  <c r="BA234" i="60"/>
  <c r="BA235" i="60"/>
  <c r="BA236" i="60"/>
  <c r="BA237" i="60"/>
  <c r="BA238" i="60"/>
  <c r="AY126" i="60"/>
  <c r="AY127" i="60"/>
  <c r="AY128" i="60"/>
  <c r="AY129" i="60"/>
  <c r="AY130" i="60"/>
  <c r="AY131" i="60"/>
  <c r="AY132" i="60"/>
  <c r="AY133" i="60"/>
  <c r="AY134" i="60"/>
  <c r="AY135" i="60"/>
  <c r="AY136" i="60"/>
  <c r="AY137" i="60"/>
  <c r="AY138" i="60"/>
  <c r="AY140" i="60"/>
  <c r="AY141" i="60"/>
  <c r="AY142" i="60"/>
  <c r="AY143" i="60"/>
  <c r="AY146" i="60"/>
  <c r="AY147" i="60"/>
  <c r="AY148" i="60"/>
  <c r="AY150" i="60"/>
  <c r="AY151" i="60"/>
  <c r="AY153" i="60"/>
  <c r="AY154" i="60"/>
  <c r="AY155" i="60"/>
  <c r="AY156" i="60"/>
  <c r="AY157" i="60"/>
  <c r="AY158" i="60"/>
  <c r="AY159" i="60"/>
  <c r="AY161" i="60"/>
  <c r="AY162" i="60"/>
  <c r="AY164" i="60"/>
  <c r="AY165" i="60"/>
  <c r="AY166" i="60"/>
  <c r="AY167" i="60"/>
  <c r="AY168" i="60"/>
  <c r="AY170" i="60"/>
  <c r="AY171" i="60"/>
  <c r="AY172" i="60"/>
  <c r="AY173" i="60"/>
  <c r="AY174" i="60"/>
  <c r="AY175" i="60"/>
  <c r="AY176" i="60"/>
  <c r="AY177" i="60"/>
  <c r="AY179" i="60"/>
  <c r="AY180" i="60"/>
  <c r="AY181" i="60"/>
  <c r="AY182" i="60"/>
  <c r="AY183" i="60"/>
  <c r="AY184" i="60"/>
  <c r="AY185" i="60"/>
  <c r="AY186" i="60"/>
  <c r="AY187" i="60"/>
  <c r="AY188" i="60"/>
  <c r="AY189" i="60"/>
  <c r="AY190" i="60"/>
  <c r="AY192" i="60"/>
  <c r="AY193" i="60"/>
  <c r="AY195" i="60"/>
  <c r="AY196" i="60"/>
  <c r="AY197" i="60"/>
  <c r="AY198" i="60"/>
  <c r="AY199" i="60"/>
  <c r="AY200" i="60"/>
  <c r="AY201" i="60"/>
  <c r="AY203" i="60"/>
  <c r="AY204" i="60"/>
  <c r="AY205" i="60"/>
  <c r="AY206" i="60"/>
  <c r="AY208" i="60"/>
  <c r="AY209" i="60"/>
  <c r="AY210" i="60"/>
  <c r="AY211" i="60"/>
  <c r="AY212" i="60"/>
  <c r="AY213" i="60"/>
  <c r="AY214" i="60"/>
  <c r="AY215" i="60"/>
  <c r="AY219" i="60"/>
  <c r="AY220" i="60"/>
  <c r="AY221" i="60"/>
  <c r="AY223" i="60"/>
  <c r="AY224" i="60"/>
  <c r="AY225" i="60"/>
  <c r="AY226" i="60"/>
  <c r="AY227" i="60"/>
  <c r="AY228" i="60"/>
  <c r="AY229" i="60"/>
  <c r="AY230" i="60"/>
  <c r="AY231" i="60"/>
  <c r="AY232" i="60"/>
  <c r="AY234" i="60"/>
  <c r="AY235" i="60"/>
  <c r="AY236" i="60"/>
  <c r="AY237" i="60"/>
  <c r="AY238" i="60"/>
  <c r="AW126" i="60"/>
  <c r="AW127" i="60"/>
  <c r="AW128" i="60"/>
  <c r="AW129" i="60"/>
  <c r="AW130" i="60"/>
  <c r="AW131" i="60"/>
  <c r="AW132" i="60"/>
  <c r="AW133" i="60"/>
  <c r="AW134" i="60"/>
  <c r="AW135" i="60"/>
  <c r="AW136" i="60"/>
  <c r="AW137" i="60"/>
  <c r="AW138" i="60"/>
  <c r="AW140" i="60"/>
  <c r="AW141" i="60"/>
  <c r="AW142" i="60"/>
  <c r="AW143" i="60"/>
  <c r="AW146" i="60"/>
  <c r="AW147" i="60"/>
  <c r="AW148" i="60"/>
  <c r="AW150" i="60"/>
  <c r="AW151" i="60"/>
  <c r="AW153" i="60"/>
  <c r="AW154" i="60"/>
  <c r="AW155" i="60"/>
  <c r="AW156" i="60"/>
  <c r="AW157" i="60"/>
  <c r="AW158" i="60"/>
  <c r="AW159" i="60"/>
  <c r="AW161" i="60"/>
  <c r="AW162" i="60"/>
  <c r="AW164" i="60"/>
  <c r="AW165" i="60"/>
  <c r="AW166" i="60"/>
  <c r="AW167" i="60"/>
  <c r="AW168" i="60"/>
  <c r="AW170" i="60"/>
  <c r="AW171" i="60"/>
  <c r="AW172" i="60"/>
  <c r="AW173" i="60"/>
  <c r="AW174" i="60"/>
  <c r="AW175" i="60"/>
  <c r="AW176" i="60"/>
  <c r="AW177" i="60"/>
  <c r="AW179" i="60"/>
  <c r="AW180" i="60"/>
  <c r="AW181" i="60"/>
  <c r="AW182" i="60"/>
  <c r="AW183" i="60"/>
  <c r="AW184" i="60"/>
  <c r="AW185" i="60"/>
  <c r="AW186" i="60"/>
  <c r="AW187" i="60"/>
  <c r="AW188" i="60"/>
  <c r="AW189" i="60"/>
  <c r="AW190" i="60"/>
  <c r="AW192" i="60"/>
  <c r="AW193" i="60"/>
  <c r="AW195" i="60"/>
  <c r="AW196" i="60"/>
  <c r="AW197" i="60"/>
  <c r="AW198" i="60"/>
  <c r="AW199" i="60"/>
  <c r="AW200" i="60"/>
  <c r="AW201" i="60"/>
  <c r="AW203" i="60"/>
  <c r="AW204" i="60"/>
  <c r="AW205" i="60"/>
  <c r="AW206" i="60"/>
  <c r="AW208" i="60"/>
  <c r="AW209" i="60"/>
  <c r="AW210" i="60"/>
  <c r="AW211" i="60"/>
  <c r="AW212" i="60"/>
  <c r="AW213" i="60"/>
  <c r="AW214" i="60"/>
  <c r="AW215" i="60"/>
  <c r="AW219" i="60"/>
  <c r="AW220" i="60"/>
  <c r="AW221" i="60"/>
  <c r="AW223" i="60"/>
  <c r="AW224" i="60"/>
  <c r="AW225" i="60"/>
  <c r="AW226" i="60"/>
  <c r="AW227" i="60"/>
  <c r="AW228" i="60"/>
  <c r="AW229" i="60"/>
  <c r="AW230" i="60"/>
  <c r="AW231" i="60"/>
  <c r="AW232" i="60"/>
  <c r="AW234" i="60"/>
  <c r="AW235" i="60"/>
  <c r="AW236" i="60"/>
  <c r="AW237" i="60"/>
  <c r="AW238" i="60"/>
  <c r="AU126" i="60"/>
  <c r="AU127" i="60"/>
  <c r="AU128" i="60"/>
  <c r="AU129" i="60"/>
  <c r="AU130" i="60"/>
  <c r="AU131" i="60"/>
  <c r="AU132" i="60"/>
  <c r="AU133" i="60"/>
  <c r="AU134" i="60"/>
  <c r="AU135" i="60"/>
  <c r="AU136" i="60"/>
  <c r="AU137" i="60"/>
  <c r="AU138" i="60"/>
  <c r="AU140" i="60"/>
  <c r="AU141" i="60"/>
  <c r="AU142" i="60"/>
  <c r="AU143" i="60"/>
  <c r="AU146" i="60"/>
  <c r="AU147" i="60"/>
  <c r="AU148" i="60"/>
  <c r="AU150" i="60"/>
  <c r="AU151" i="60"/>
  <c r="AU153" i="60"/>
  <c r="AU154" i="60"/>
  <c r="AU155" i="60"/>
  <c r="AU156" i="60"/>
  <c r="AU157" i="60"/>
  <c r="AU158" i="60"/>
  <c r="AU159" i="60"/>
  <c r="AU161" i="60"/>
  <c r="AU162" i="60"/>
  <c r="AU164" i="60"/>
  <c r="AU165" i="60"/>
  <c r="AU166" i="60"/>
  <c r="AU167" i="60"/>
  <c r="AU168" i="60"/>
  <c r="AU170" i="60"/>
  <c r="AU171" i="60"/>
  <c r="AU172" i="60"/>
  <c r="AU173" i="60"/>
  <c r="AU174" i="60"/>
  <c r="AU175" i="60"/>
  <c r="AU176" i="60"/>
  <c r="AU177" i="60"/>
  <c r="AU179" i="60"/>
  <c r="AU180" i="60"/>
  <c r="AU181" i="60"/>
  <c r="AU182" i="60"/>
  <c r="AU183" i="60"/>
  <c r="AU184" i="60"/>
  <c r="AU185" i="60"/>
  <c r="AU186" i="60"/>
  <c r="AU187" i="60"/>
  <c r="AU188" i="60"/>
  <c r="AU189" i="60"/>
  <c r="AU190" i="60"/>
  <c r="AU192" i="60"/>
  <c r="AU193" i="60"/>
  <c r="AU195" i="60"/>
  <c r="AU196" i="60"/>
  <c r="AU197" i="60"/>
  <c r="AU198" i="60"/>
  <c r="AU199" i="60"/>
  <c r="AU200" i="60"/>
  <c r="AU201" i="60"/>
  <c r="AU203" i="60"/>
  <c r="AU204" i="60"/>
  <c r="AU205" i="60"/>
  <c r="AU206" i="60"/>
  <c r="AU208" i="60"/>
  <c r="AU209" i="60"/>
  <c r="AU210" i="60"/>
  <c r="AU211" i="60"/>
  <c r="AU212" i="60"/>
  <c r="AU213" i="60"/>
  <c r="AU214" i="60"/>
  <c r="AU215" i="60"/>
  <c r="AU219" i="60"/>
  <c r="AU220" i="60"/>
  <c r="AU221" i="60"/>
  <c r="AU223" i="60"/>
  <c r="AU224" i="60"/>
  <c r="AU225" i="60"/>
  <c r="AU226" i="60"/>
  <c r="AU227" i="60"/>
  <c r="AU228" i="60"/>
  <c r="AU229" i="60"/>
  <c r="AU230" i="60"/>
  <c r="AU231" i="60"/>
  <c r="AU232" i="60"/>
  <c r="AU234" i="60"/>
  <c r="AU235" i="60"/>
  <c r="AU236" i="60"/>
  <c r="AU237" i="60"/>
  <c r="AU238" i="60"/>
  <c r="AS126" i="60"/>
  <c r="AS127" i="60"/>
  <c r="AS128" i="60"/>
  <c r="AS129" i="60"/>
  <c r="AS130" i="60"/>
  <c r="AS131" i="60"/>
  <c r="AS132" i="60"/>
  <c r="AS133" i="60"/>
  <c r="AS134" i="60"/>
  <c r="AS135" i="60"/>
  <c r="AS136" i="60"/>
  <c r="AS137" i="60"/>
  <c r="AS138" i="60"/>
  <c r="AS140" i="60"/>
  <c r="AS141" i="60"/>
  <c r="AS142" i="60"/>
  <c r="AS143" i="60"/>
  <c r="AS146" i="60"/>
  <c r="AS147" i="60"/>
  <c r="AS148" i="60"/>
  <c r="AS150" i="60"/>
  <c r="AS151" i="60"/>
  <c r="AS153" i="60"/>
  <c r="AS154" i="60"/>
  <c r="AS155" i="60"/>
  <c r="AS156" i="60"/>
  <c r="AS157" i="60"/>
  <c r="AS158" i="60"/>
  <c r="AS159" i="60"/>
  <c r="AS161" i="60"/>
  <c r="AS162" i="60"/>
  <c r="AS164" i="60"/>
  <c r="AS165" i="60"/>
  <c r="AS166" i="60"/>
  <c r="AS167" i="60"/>
  <c r="AS168" i="60"/>
  <c r="AS170" i="60"/>
  <c r="AS171" i="60"/>
  <c r="AS172" i="60"/>
  <c r="AS173" i="60"/>
  <c r="AS174" i="60"/>
  <c r="AS175" i="60"/>
  <c r="AS176" i="60"/>
  <c r="AS177" i="60"/>
  <c r="AS179" i="60"/>
  <c r="AS180" i="60"/>
  <c r="AS181" i="60"/>
  <c r="AS182" i="60"/>
  <c r="AS183" i="60"/>
  <c r="AS184" i="60"/>
  <c r="AS185" i="60"/>
  <c r="AS186" i="60"/>
  <c r="AS187" i="60"/>
  <c r="AS188" i="60"/>
  <c r="AS189" i="60"/>
  <c r="AS190" i="60"/>
  <c r="AS192" i="60"/>
  <c r="AS193" i="60"/>
  <c r="AS195" i="60"/>
  <c r="AS196" i="60"/>
  <c r="AS197" i="60"/>
  <c r="AS198" i="60"/>
  <c r="AS199" i="60"/>
  <c r="AS200" i="60"/>
  <c r="AS201" i="60"/>
  <c r="AS203" i="60"/>
  <c r="AS204" i="60"/>
  <c r="AS205" i="60"/>
  <c r="AS206" i="60"/>
  <c r="AS208" i="60"/>
  <c r="AS209" i="60"/>
  <c r="AS210" i="60"/>
  <c r="AS211" i="60"/>
  <c r="AS212" i="60"/>
  <c r="AS213" i="60"/>
  <c r="AS214" i="60"/>
  <c r="AS215" i="60"/>
  <c r="AS219" i="60"/>
  <c r="AS220" i="60"/>
  <c r="AS221" i="60"/>
  <c r="AS223" i="60"/>
  <c r="AS224" i="60"/>
  <c r="AS225" i="60"/>
  <c r="AS226" i="60"/>
  <c r="AS227" i="60"/>
  <c r="AS228" i="60"/>
  <c r="AS229" i="60"/>
  <c r="AS230" i="60"/>
  <c r="AS231" i="60"/>
  <c r="AS232" i="60"/>
  <c r="AS234" i="60"/>
  <c r="AS235" i="60"/>
  <c r="AS236" i="60"/>
  <c r="AS237" i="60"/>
  <c r="AS238" i="60"/>
  <c r="AQ126" i="60"/>
  <c r="AQ127" i="60"/>
  <c r="AQ128" i="60"/>
  <c r="AQ129" i="60"/>
  <c r="AQ130" i="60"/>
  <c r="AQ131" i="60"/>
  <c r="AQ132" i="60"/>
  <c r="AQ133" i="60"/>
  <c r="AQ134" i="60"/>
  <c r="AQ135" i="60"/>
  <c r="AQ136" i="60"/>
  <c r="AQ137" i="60"/>
  <c r="AQ138" i="60"/>
  <c r="AQ140" i="60"/>
  <c r="AQ141" i="60"/>
  <c r="AQ142" i="60"/>
  <c r="AQ143" i="60"/>
  <c r="AQ146" i="60"/>
  <c r="AQ147" i="60"/>
  <c r="AQ148" i="60"/>
  <c r="AQ150" i="60"/>
  <c r="AQ151" i="60"/>
  <c r="AQ153" i="60"/>
  <c r="AQ154" i="60"/>
  <c r="AQ155" i="60"/>
  <c r="AQ156" i="60"/>
  <c r="AQ157" i="60"/>
  <c r="AQ158" i="60"/>
  <c r="AQ159" i="60"/>
  <c r="AQ161" i="60"/>
  <c r="AQ162" i="60"/>
  <c r="AQ164" i="60"/>
  <c r="AQ165" i="60"/>
  <c r="AQ166" i="60"/>
  <c r="AQ167" i="60"/>
  <c r="AQ168" i="60"/>
  <c r="AQ170" i="60"/>
  <c r="AQ171" i="60"/>
  <c r="AQ172" i="60"/>
  <c r="AQ173" i="60"/>
  <c r="AQ174" i="60"/>
  <c r="AQ175" i="60"/>
  <c r="AQ176" i="60"/>
  <c r="AQ177" i="60"/>
  <c r="AQ179" i="60"/>
  <c r="AQ180" i="60"/>
  <c r="AQ181" i="60"/>
  <c r="AQ182" i="60"/>
  <c r="AQ183" i="60"/>
  <c r="AQ184" i="60"/>
  <c r="AQ185" i="60"/>
  <c r="AQ186" i="60"/>
  <c r="AQ187" i="60"/>
  <c r="AQ188" i="60"/>
  <c r="AQ189" i="60"/>
  <c r="AQ190" i="60"/>
  <c r="AQ192" i="60"/>
  <c r="AQ193" i="60"/>
  <c r="AQ195" i="60"/>
  <c r="AQ196" i="60"/>
  <c r="AQ197" i="60"/>
  <c r="AQ198" i="60"/>
  <c r="AQ199" i="60"/>
  <c r="AQ200" i="60"/>
  <c r="AQ201" i="60"/>
  <c r="AQ203" i="60"/>
  <c r="AQ204" i="60"/>
  <c r="AQ205" i="60"/>
  <c r="AQ206" i="60"/>
  <c r="AQ208" i="60"/>
  <c r="AQ209" i="60"/>
  <c r="AQ210" i="60"/>
  <c r="AQ211" i="60"/>
  <c r="AQ212" i="60"/>
  <c r="AQ213" i="60"/>
  <c r="AQ214" i="60"/>
  <c r="AQ215" i="60"/>
  <c r="AQ219" i="60"/>
  <c r="AQ220" i="60"/>
  <c r="AQ221" i="60"/>
  <c r="AQ223" i="60"/>
  <c r="AQ224" i="60"/>
  <c r="AQ225" i="60"/>
  <c r="AQ226" i="60"/>
  <c r="AQ227" i="60"/>
  <c r="AQ228" i="60"/>
  <c r="AQ229" i="60"/>
  <c r="AQ230" i="60"/>
  <c r="AQ231" i="60"/>
  <c r="AQ232" i="60"/>
  <c r="AQ234" i="60"/>
  <c r="AQ235" i="60"/>
  <c r="AQ236" i="60"/>
  <c r="AQ237" i="60"/>
  <c r="AQ238" i="60"/>
  <c r="AO126" i="60"/>
  <c r="AO127" i="60"/>
  <c r="AO128" i="60"/>
  <c r="AO129" i="60"/>
  <c r="AO130" i="60"/>
  <c r="AO131" i="60"/>
  <c r="AO132" i="60"/>
  <c r="AO133" i="60"/>
  <c r="AO134" i="60"/>
  <c r="AO135" i="60"/>
  <c r="AO136" i="60"/>
  <c r="AO137" i="60"/>
  <c r="AO138" i="60"/>
  <c r="AO140" i="60"/>
  <c r="AO141" i="60"/>
  <c r="AO142" i="60"/>
  <c r="AO143" i="60"/>
  <c r="AO146" i="60"/>
  <c r="AO147" i="60"/>
  <c r="AO148" i="60"/>
  <c r="AO150" i="60"/>
  <c r="AO151" i="60"/>
  <c r="AO153" i="60"/>
  <c r="AO154" i="60"/>
  <c r="AO155" i="60"/>
  <c r="AO156" i="60"/>
  <c r="AO157" i="60"/>
  <c r="AO158" i="60"/>
  <c r="AO159" i="60"/>
  <c r="AO161" i="60"/>
  <c r="AO162" i="60"/>
  <c r="AO164" i="60"/>
  <c r="AO165" i="60"/>
  <c r="AO166" i="60"/>
  <c r="AO167" i="60"/>
  <c r="AO168" i="60"/>
  <c r="AO170" i="60"/>
  <c r="AO171" i="60"/>
  <c r="AO172" i="60"/>
  <c r="AO173" i="60"/>
  <c r="AO174" i="60"/>
  <c r="AO175" i="60"/>
  <c r="AO176" i="60"/>
  <c r="AO177" i="60"/>
  <c r="AO179" i="60"/>
  <c r="AO180" i="60"/>
  <c r="AO181" i="60"/>
  <c r="AO182" i="60"/>
  <c r="AO183" i="60"/>
  <c r="AO184" i="60"/>
  <c r="AO185" i="60"/>
  <c r="AO186" i="60"/>
  <c r="AO187" i="60"/>
  <c r="AO188" i="60"/>
  <c r="AO189" i="60"/>
  <c r="AO190" i="60"/>
  <c r="AO192" i="60"/>
  <c r="AO193" i="60"/>
  <c r="AO195" i="60"/>
  <c r="AO196" i="60"/>
  <c r="AO197" i="60"/>
  <c r="AO198" i="60"/>
  <c r="AO199" i="60"/>
  <c r="AO200" i="60"/>
  <c r="AO201" i="60"/>
  <c r="AO203" i="60"/>
  <c r="AO204" i="60"/>
  <c r="AO205" i="60"/>
  <c r="AO206" i="60"/>
  <c r="AO208" i="60"/>
  <c r="AO209" i="60"/>
  <c r="AO210" i="60"/>
  <c r="AO211" i="60"/>
  <c r="AO212" i="60"/>
  <c r="AO213" i="60"/>
  <c r="AO214" i="60"/>
  <c r="AO215" i="60"/>
  <c r="AO219" i="60"/>
  <c r="AO220" i="60"/>
  <c r="AO221" i="60"/>
  <c r="AO223" i="60"/>
  <c r="AO224" i="60"/>
  <c r="AO225" i="60"/>
  <c r="AO226" i="60"/>
  <c r="AO227" i="60"/>
  <c r="AO228" i="60"/>
  <c r="AO229" i="60"/>
  <c r="AO230" i="60"/>
  <c r="AO231" i="60"/>
  <c r="AO232" i="60"/>
  <c r="AO234" i="60"/>
  <c r="AO235" i="60"/>
  <c r="AO236" i="60"/>
  <c r="AO237" i="60"/>
  <c r="AO238" i="60"/>
  <c r="AM126" i="60"/>
  <c r="AM127" i="60"/>
  <c r="AM128" i="60"/>
  <c r="AM129" i="60"/>
  <c r="AM130" i="60"/>
  <c r="AM131" i="60"/>
  <c r="AM132" i="60"/>
  <c r="AM133" i="60"/>
  <c r="AM134" i="60"/>
  <c r="AM135" i="60"/>
  <c r="AM136" i="60"/>
  <c r="AM137" i="60"/>
  <c r="AM138" i="60"/>
  <c r="AM140" i="60"/>
  <c r="AM141" i="60"/>
  <c r="AM142" i="60"/>
  <c r="AM143" i="60"/>
  <c r="AM146" i="60"/>
  <c r="AM147" i="60"/>
  <c r="AM148" i="60"/>
  <c r="AM150" i="60"/>
  <c r="AM151" i="60"/>
  <c r="AM153" i="60"/>
  <c r="AM154" i="60"/>
  <c r="AM155" i="60"/>
  <c r="AM156" i="60"/>
  <c r="AM157" i="60"/>
  <c r="AM158" i="60"/>
  <c r="AM159" i="60"/>
  <c r="AM161" i="60"/>
  <c r="AM162" i="60"/>
  <c r="AM164" i="60"/>
  <c r="AM165" i="60"/>
  <c r="AM166" i="60"/>
  <c r="AM167" i="60"/>
  <c r="AM168" i="60"/>
  <c r="AM170" i="60"/>
  <c r="AM171" i="60"/>
  <c r="AM172" i="60"/>
  <c r="AM173" i="60"/>
  <c r="AM174" i="60"/>
  <c r="AM175" i="60"/>
  <c r="AM176" i="60"/>
  <c r="AM177" i="60"/>
  <c r="AM179" i="60"/>
  <c r="AM180" i="60"/>
  <c r="AM181" i="60"/>
  <c r="AM182" i="60"/>
  <c r="AM183" i="60"/>
  <c r="AM184" i="60"/>
  <c r="AM185" i="60"/>
  <c r="AM186" i="60"/>
  <c r="AM187" i="60"/>
  <c r="AM188" i="60"/>
  <c r="AM189" i="60"/>
  <c r="AM190" i="60"/>
  <c r="AM192" i="60"/>
  <c r="AM193" i="60"/>
  <c r="AM195" i="60"/>
  <c r="AM196" i="60"/>
  <c r="AM197" i="60"/>
  <c r="AM198" i="60"/>
  <c r="AM199" i="60"/>
  <c r="AM200" i="60"/>
  <c r="AM201" i="60"/>
  <c r="AM203" i="60"/>
  <c r="AM204" i="60"/>
  <c r="AM205" i="60"/>
  <c r="AM206" i="60"/>
  <c r="AM208" i="60"/>
  <c r="AM209" i="60"/>
  <c r="AM210" i="60"/>
  <c r="AM211" i="60"/>
  <c r="AM212" i="60"/>
  <c r="AM213" i="60"/>
  <c r="AM214" i="60"/>
  <c r="AM215" i="60"/>
  <c r="AM219" i="60"/>
  <c r="AM220" i="60"/>
  <c r="AM221" i="60"/>
  <c r="AM223" i="60"/>
  <c r="AM224" i="60"/>
  <c r="AM225" i="60"/>
  <c r="AM226" i="60"/>
  <c r="AM227" i="60"/>
  <c r="AM228" i="60"/>
  <c r="AM229" i="60"/>
  <c r="AM230" i="60"/>
  <c r="AM231" i="60"/>
  <c r="AM232" i="60"/>
  <c r="AM234" i="60"/>
  <c r="AM235" i="60"/>
  <c r="AM236" i="60"/>
  <c r="AM237" i="60"/>
  <c r="AM238" i="60"/>
  <c r="AK126" i="60"/>
  <c r="AK127" i="60"/>
  <c r="AK128" i="60"/>
  <c r="AK129" i="60"/>
  <c r="AK130" i="60"/>
  <c r="AK131" i="60"/>
  <c r="AK132" i="60"/>
  <c r="AK133" i="60"/>
  <c r="AK134" i="60"/>
  <c r="AK135" i="60"/>
  <c r="AK136" i="60"/>
  <c r="AK137" i="60"/>
  <c r="AK138" i="60"/>
  <c r="AK140" i="60"/>
  <c r="AK141" i="60"/>
  <c r="AK142" i="60"/>
  <c r="AK143" i="60"/>
  <c r="AK146" i="60"/>
  <c r="AK147" i="60"/>
  <c r="AK148" i="60"/>
  <c r="AK150" i="60"/>
  <c r="AK151" i="60"/>
  <c r="AK153" i="60"/>
  <c r="AK154" i="60"/>
  <c r="AK155" i="60"/>
  <c r="AK156" i="60"/>
  <c r="AK157" i="60"/>
  <c r="AK158" i="60"/>
  <c r="AK159" i="60"/>
  <c r="AK161" i="60"/>
  <c r="AK162" i="60"/>
  <c r="AK164" i="60"/>
  <c r="AK165" i="60"/>
  <c r="AK166" i="60"/>
  <c r="AK167" i="60"/>
  <c r="AK168" i="60"/>
  <c r="AK170" i="60"/>
  <c r="AK171" i="60"/>
  <c r="AK172" i="60"/>
  <c r="AK173" i="60"/>
  <c r="AK174" i="60"/>
  <c r="AK175" i="60"/>
  <c r="AK176" i="60"/>
  <c r="AK177" i="60"/>
  <c r="AK179" i="60"/>
  <c r="AK180" i="60"/>
  <c r="AK181" i="60"/>
  <c r="AK182" i="60"/>
  <c r="AK183" i="60"/>
  <c r="AK184" i="60"/>
  <c r="AK185" i="60"/>
  <c r="AK186" i="60"/>
  <c r="AK187" i="60"/>
  <c r="AK188" i="60"/>
  <c r="AK189" i="60"/>
  <c r="AK190" i="60"/>
  <c r="AK192" i="60"/>
  <c r="AK193" i="60"/>
  <c r="AK195" i="60"/>
  <c r="AK196" i="60"/>
  <c r="AK197" i="60"/>
  <c r="AK198" i="60"/>
  <c r="AK199" i="60"/>
  <c r="AK200" i="60"/>
  <c r="AK201" i="60"/>
  <c r="AK203" i="60"/>
  <c r="AK204" i="60"/>
  <c r="AK205" i="60"/>
  <c r="AK206" i="60"/>
  <c r="AK208" i="60"/>
  <c r="AK209" i="60"/>
  <c r="AK210" i="60"/>
  <c r="AK211" i="60"/>
  <c r="AK212" i="60"/>
  <c r="AK213" i="60"/>
  <c r="AK214" i="60"/>
  <c r="AK215" i="60"/>
  <c r="AK219" i="60"/>
  <c r="AK220" i="60"/>
  <c r="AK221" i="60"/>
  <c r="AK223" i="60"/>
  <c r="AK224" i="60"/>
  <c r="AK225" i="60"/>
  <c r="AK226" i="60"/>
  <c r="AK227" i="60"/>
  <c r="AK228" i="60"/>
  <c r="AK229" i="60"/>
  <c r="AK230" i="60"/>
  <c r="AK231" i="60"/>
  <c r="AK232" i="60"/>
  <c r="AK234" i="60"/>
  <c r="AK235" i="60"/>
  <c r="AK236" i="60"/>
  <c r="AK237" i="60"/>
  <c r="AK238" i="60"/>
  <c r="AI126" i="60"/>
  <c r="AI127" i="60"/>
  <c r="AI128" i="60"/>
  <c r="AI129" i="60"/>
  <c r="AI130" i="60"/>
  <c r="AI131" i="60"/>
  <c r="AI132" i="60"/>
  <c r="AI133" i="60"/>
  <c r="AI134" i="60"/>
  <c r="AI135" i="60"/>
  <c r="AI136" i="60"/>
  <c r="AI137" i="60"/>
  <c r="AI138" i="60"/>
  <c r="AI140" i="60"/>
  <c r="AI141" i="60"/>
  <c r="AI142" i="60"/>
  <c r="AI143" i="60"/>
  <c r="AI146" i="60"/>
  <c r="AI147" i="60"/>
  <c r="AI148" i="60"/>
  <c r="AI150" i="60"/>
  <c r="AI151" i="60"/>
  <c r="AI153" i="60"/>
  <c r="AI154" i="60"/>
  <c r="AI155" i="60"/>
  <c r="AI156" i="60"/>
  <c r="AI157" i="60"/>
  <c r="AI158" i="60"/>
  <c r="AI159" i="60"/>
  <c r="AI161" i="60"/>
  <c r="AI162" i="60"/>
  <c r="AI164" i="60"/>
  <c r="AI165" i="60"/>
  <c r="AI166" i="60"/>
  <c r="AI167" i="60"/>
  <c r="AI168" i="60"/>
  <c r="AI170" i="60"/>
  <c r="AI171" i="60"/>
  <c r="AI172" i="60"/>
  <c r="AI173" i="60"/>
  <c r="AI174" i="60"/>
  <c r="AI175" i="60"/>
  <c r="AI176" i="60"/>
  <c r="AI177" i="60"/>
  <c r="AI179" i="60"/>
  <c r="AI180" i="60"/>
  <c r="AI181" i="60"/>
  <c r="AI182" i="60"/>
  <c r="AI183" i="60"/>
  <c r="AI184" i="60"/>
  <c r="AI185" i="60"/>
  <c r="AI186" i="60"/>
  <c r="AI187" i="60"/>
  <c r="AI188" i="60"/>
  <c r="AI189" i="60"/>
  <c r="AI190" i="60"/>
  <c r="AI192" i="60"/>
  <c r="AI193" i="60"/>
  <c r="AI195" i="60"/>
  <c r="AI196" i="60"/>
  <c r="AI197" i="60"/>
  <c r="AI198" i="60"/>
  <c r="AI199" i="60"/>
  <c r="AI200" i="60"/>
  <c r="AI201" i="60"/>
  <c r="AI203" i="60"/>
  <c r="AI204" i="60"/>
  <c r="AI205" i="60"/>
  <c r="AI206" i="60"/>
  <c r="AI208" i="60"/>
  <c r="AI209" i="60"/>
  <c r="AI210" i="60"/>
  <c r="AI211" i="60"/>
  <c r="AI212" i="60"/>
  <c r="AI213" i="60"/>
  <c r="AI214" i="60"/>
  <c r="AI215" i="60"/>
  <c r="AI219" i="60"/>
  <c r="AI220" i="60"/>
  <c r="AI221" i="60"/>
  <c r="AI223" i="60"/>
  <c r="AI224" i="60"/>
  <c r="AI225" i="60"/>
  <c r="AI226" i="60"/>
  <c r="AI227" i="60"/>
  <c r="AI228" i="60"/>
  <c r="AI229" i="60"/>
  <c r="AI230" i="60"/>
  <c r="AI231" i="60"/>
  <c r="AI232" i="60"/>
  <c r="AI234" i="60"/>
  <c r="AI235" i="60"/>
  <c r="AI236" i="60"/>
  <c r="AI237" i="60"/>
  <c r="AI238" i="60"/>
  <c r="AG126" i="60"/>
  <c r="AG127" i="60"/>
  <c r="AG128" i="60"/>
  <c r="AG129" i="60"/>
  <c r="AG130" i="60"/>
  <c r="AG131" i="60"/>
  <c r="AG132" i="60"/>
  <c r="AG133" i="60"/>
  <c r="AG134" i="60"/>
  <c r="AG135" i="60"/>
  <c r="AG136" i="60"/>
  <c r="AG137" i="60"/>
  <c r="AG138" i="60"/>
  <c r="AG140" i="60"/>
  <c r="AG141" i="60"/>
  <c r="AG142" i="60"/>
  <c r="AG143" i="60"/>
  <c r="AG146" i="60"/>
  <c r="AG147" i="60"/>
  <c r="AG148" i="60"/>
  <c r="AG150" i="60"/>
  <c r="AG151" i="60"/>
  <c r="AG153" i="60"/>
  <c r="AG154" i="60"/>
  <c r="AG155" i="60"/>
  <c r="AG156" i="60"/>
  <c r="AG157" i="60"/>
  <c r="AG158" i="60"/>
  <c r="AG159" i="60"/>
  <c r="AG161" i="60"/>
  <c r="AG162" i="60"/>
  <c r="AG164" i="60"/>
  <c r="AG165" i="60"/>
  <c r="AG166" i="60"/>
  <c r="AG167" i="60"/>
  <c r="AG168" i="60"/>
  <c r="AG170" i="60"/>
  <c r="AG171" i="60"/>
  <c r="AG172" i="60"/>
  <c r="AG173" i="60"/>
  <c r="AG174" i="60"/>
  <c r="AG175" i="60"/>
  <c r="AG176" i="60"/>
  <c r="AG177" i="60"/>
  <c r="AG179" i="60"/>
  <c r="AG180" i="60"/>
  <c r="AG181" i="60"/>
  <c r="AG182" i="60"/>
  <c r="AG183" i="60"/>
  <c r="AG184" i="60"/>
  <c r="AG185" i="60"/>
  <c r="AG186" i="60"/>
  <c r="AG187" i="60"/>
  <c r="AG188" i="60"/>
  <c r="AG189" i="60"/>
  <c r="AG190" i="60"/>
  <c r="AG192" i="60"/>
  <c r="AG193" i="60"/>
  <c r="AG195" i="60"/>
  <c r="AG196" i="60"/>
  <c r="AG197" i="60"/>
  <c r="AG198" i="60"/>
  <c r="AG199" i="60"/>
  <c r="AG200" i="60"/>
  <c r="AG201" i="60"/>
  <c r="AG203" i="60"/>
  <c r="AG204" i="60"/>
  <c r="AG205" i="60"/>
  <c r="AG206" i="60"/>
  <c r="AG208" i="60"/>
  <c r="AG209" i="60"/>
  <c r="AG210" i="60"/>
  <c r="AG211" i="60"/>
  <c r="AG212" i="60"/>
  <c r="AG213" i="60"/>
  <c r="AG214" i="60"/>
  <c r="AG215" i="60"/>
  <c r="AG219" i="60"/>
  <c r="AG220" i="60"/>
  <c r="AG221" i="60"/>
  <c r="AG223" i="60"/>
  <c r="AG224" i="60"/>
  <c r="AG225" i="60"/>
  <c r="AG226" i="60"/>
  <c r="AG227" i="60"/>
  <c r="AG228" i="60"/>
  <c r="AG229" i="60"/>
  <c r="AG230" i="60"/>
  <c r="AG231" i="60"/>
  <c r="AG232" i="60"/>
  <c r="AG234" i="60"/>
  <c r="AG235" i="60"/>
  <c r="AG236" i="60"/>
  <c r="AG237" i="60"/>
  <c r="AG238" i="60"/>
  <c r="CX189" i="60"/>
  <c r="CW7" i="60"/>
  <c r="CW8" i="60"/>
  <c r="CW9" i="60"/>
  <c r="CW11" i="60"/>
  <c r="CW12" i="60"/>
  <c r="CW13" i="60"/>
  <c r="CW14" i="60"/>
  <c r="CW15" i="60"/>
  <c r="CW16" i="60"/>
  <c r="CW17" i="60"/>
  <c r="CW18" i="60"/>
  <c r="CW20" i="60"/>
  <c r="CW21" i="60"/>
  <c r="CW22" i="60"/>
  <c r="CW23" i="60"/>
  <c r="CW24" i="60"/>
  <c r="CW27" i="60"/>
  <c r="CW28" i="60"/>
  <c r="CW29" i="60"/>
  <c r="CW30" i="60"/>
  <c r="CW32" i="60"/>
  <c r="CW33" i="60"/>
  <c r="CW36" i="60"/>
  <c r="CW37" i="60"/>
  <c r="CW38" i="60"/>
  <c r="CW39" i="60"/>
  <c r="CW41" i="60"/>
  <c r="CW42" i="60"/>
  <c r="CW43" i="60"/>
  <c r="CW45" i="60"/>
  <c r="CW46" i="60"/>
  <c r="CW48" i="60"/>
  <c r="CW49" i="60"/>
  <c r="CW50" i="60"/>
  <c r="CW51" i="60"/>
  <c r="CW52" i="60"/>
  <c r="CW54" i="60"/>
  <c r="CW55" i="60"/>
  <c r="CW56" i="60"/>
  <c r="CW57" i="60"/>
  <c r="CW58" i="60"/>
  <c r="CW59" i="60"/>
  <c r="CW60" i="60"/>
  <c r="CW61" i="60"/>
  <c r="CW62" i="60"/>
  <c r="CW63" i="60"/>
  <c r="CW64" i="60"/>
  <c r="CW66" i="60"/>
  <c r="CW67" i="60"/>
  <c r="CW68" i="60"/>
  <c r="CW69" i="60"/>
  <c r="CW70" i="60"/>
  <c r="CW72" i="60"/>
  <c r="CW73" i="60"/>
  <c r="CW74" i="60"/>
  <c r="CW76" i="60"/>
  <c r="CW77" i="60"/>
  <c r="CW78" i="60"/>
  <c r="CW82" i="60"/>
  <c r="CW83" i="60"/>
  <c r="CW84" i="60"/>
  <c r="CW86" i="60"/>
  <c r="CW87" i="60"/>
  <c r="CW88" i="60"/>
  <c r="CW89" i="60"/>
  <c r="CW92" i="60"/>
  <c r="CW93" i="60"/>
  <c r="CW94" i="60"/>
  <c r="CW95" i="60"/>
  <c r="CW96" i="60"/>
  <c r="CW97" i="60"/>
  <c r="CW98" i="60"/>
  <c r="CW99" i="60"/>
  <c r="CW100" i="60"/>
  <c r="CW101" i="60"/>
  <c r="CW103" i="60"/>
  <c r="CW104" i="60"/>
  <c r="CW105" i="60"/>
  <c r="CW106" i="60"/>
  <c r="CW107" i="60"/>
  <c r="CU7" i="60"/>
  <c r="CU8" i="60"/>
  <c r="CU9" i="60"/>
  <c r="CU11" i="60"/>
  <c r="CU12" i="60"/>
  <c r="CU13" i="60"/>
  <c r="CU14" i="60"/>
  <c r="CU15" i="60"/>
  <c r="CU16" i="60"/>
  <c r="CU17" i="60"/>
  <c r="CU18" i="60"/>
  <c r="CU20" i="60"/>
  <c r="CU21" i="60"/>
  <c r="CU22" i="60"/>
  <c r="CU23" i="60"/>
  <c r="CU24" i="60"/>
  <c r="CU27" i="60"/>
  <c r="CU28" i="60"/>
  <c r="CU29" i="60"/>
  <c r="CU30" i="60"/>
  <c r="CU32" i="60"/>
  <c r="CU33" i="60"/>
  <c r="CU36" i="60"/>
  <c r="CU37" i="60"/>
  <c r="CU38" i="60"/>
  <c r="CU39" i="60"/>
  <c r="CU41" i="60"/>
  <c r="CU42" i="60"/>
  <c r="CU43" i="60"/>
  <c r="CU45" i="60"/>
  <c r="CU46" i="60"/>
  <c r="CU48" i="60"/>
  <c r="CU49" i="60"/>
  <c r="CU50" i="60"/>
  <c r="CU51" i="60"/>
  <c r="CU52" i="60"/>
  <c r="CU54" i="60"/>
  <c r="CU55" i="60"/>
  <c r="CU56" i="60"/>
  <c r="CU57" i="60"/>
  <c r="CU58" i="60"/>
  <c r="CU59" i="60"/>
  <c r="CU60" i="60"/>
  <c r="CU61" i="60"/>
  <c r="CU62" i="60"/>
  <c r="CU63" i="60"/>
  <c r="CU64" i="60"/>
  <c r="CU66" i="60"/>
  <c r="CU67" i="60"/>
  <c r="CU68" i="60"/>
  <c r="CU69" i="60"/>
  <c r="CU70" i="60"/>
  <c r="CU72" i="60"/>
  <c r="CU73" i="60"/>
  <c r="CU74" i="60"/>
  <c r="CU76" i="60"/>
  <c r="CU77" i="60"/>
  <c r="CU78" i="60"/>
  <c r="CU82" i="60"/>
  <c r="CU83" i="60"/>
  <c r="CU84" i="60"/>
  <c r="CU86" i="60"/>
  <c r="CU87" i="60"/>
  <c r="CU88" i="60"/>
  <c r="CU89" i="60"/>
  <c r="CU92" i="60"/>
  <c r="CU93" i="60"/>
  <c r="CU94" i="60"/>
  <c r="CU95" i="60"/>
  <c r="CU96" i="60"/>
  <c r="CU97" i="60"/>
  <c r="CU98" i="60"/>
  <c r="CU99" i="60"/>
  <c r="CU100" i="60"/>
  <c r="CU101" i="60"/>
  <c r="CU103" i="60"/>
  <c r="CU104" i="60"/>
  <c r="CU105" i="60"/>
  <c r="CU106" i="60"/>
  <c r="CU107" i="60"/>
  <c r="CK7" i="60"/>
  <c r="CK8" i="60"/>
  <c r="CK9" i="60"/>
  <c r="CK11" i="60"/>
  <c r="CK12" i="60"/>
  <c r="CK13" i="60"/>
  <c r="CK14" i="60"/>
  <c r="CK15" i="60"/>
  <c r="CK16" i="60"/>
  <c r="CK17" i="60"/>
  <c r="CK18" i="60"/>
  <c r="CK20" i="60"/>
  <c r="CK21" i="60"/>
  <c r="CK22" i="60"/>
  <c r="CK23" i="60"/>
  <c r="CK24" i="60"/>
  <c r="CK27" i="60"/>
  <c r="CK28" i="60"/>
  <c r="CK29" i="60"/>
  <c r="CK30" i="60"/>
  <c r="CK32" i="60"/>
  <c r="CK33" i="60"/>
  <c r="CK36" i="60"/>
  <c r="CK37" i="60"/>
  <c r="CK38" i="60"/>
  <c r="CK39" i="60"/>
  <c r="CK41" i="60"/>
  <c r="CK42" i="60"/>
  <c r="CK43" i="60"/>
  <c r="CK45" i="60"/>
  <c r="CK46" i="60"/>
  <c r="CK48" i="60"/>
  <c r="CK49" i="60"/>
  <c r="CK50" i="60"/>
  <c r="CK51" i="60"/>
  <c r="CK52" i="60"/>
  <c r="CK54" i="60"/>
  <c r="CK55" i="60"/>
  <c r="CK56" i="60"/>
  <c r="CK57" i="60"/>
  <c r="CK58" i="60"/>
  <c r="CK59" i="60"/>
  <c r="CK60" i="60"/>
  <c r="CK61" i="60"/>
  <c r="CK62" i="60"/>
  <c r="CK63" i="60"/>
  <c r="CK64" i="60"/>
  <c r="CK66" i="60"/>
  <c r="CK67" i="60"/>
  <c r="CK68" i="60"/>
  <c r="CK69" i="60"/>
  <c r="CK70" i="60"/>
  <c r="CK72" i="60"/>
  <c r="CK73" i="60"/>
  <c r="CK74" i="60"/>
  <c r="CK76" i="60"/>
  <c r="CK77" i="60"/>
  <c r="CK78" i="60"/>
  <c r="CK82" i="60"/>
  <c r="CK83" i="60"/>
  <c r="CK84" i="60"/>
  <c r="CK86" i="60"/>
  <c r="CK87" i="60"/>
  <c r="CK88" i="60"/>
  <c r="CK89" i="60"/>
  <c r="CK92" i="60"/>
  <c r="CK93" i="60"/>
  <c r="CK94" i="60"/>
  <c r="CK95" i="60"/>
  <c r="CK96" i="60"/>
  <c r="CK97" i="60"/>
  <c r="CK98" i="60"/>
  <c r="CK99" i="60"/>
  <c r="CK100" i="60"/>
  <c r="CK101" i="60"/>
  <c r="CK103" i="60"/>
  <c r="CK104" i="60"/>
  <c r="CK105" i="60"/>
  <c r="CK106" i="60"/>
  <c r="CK107" i="60"/>
  <c r="CI7" i="60"/>
  <c r="CI8" i="60"/>
  <c r="CI9" i="60"/>
  <c r="CI11" i="60"/>
  <c r="CI12" i="60"/>
  <c r="CI13" i="60"/>
  <c r="CI14" i="60"/>
  <c r="CI15" i="60"/>
  <c r="CI16" i="60"/>
  <c r="CI17" i="60"/>
  <c r="CI18" i="60"/>
  <c r="CI20" i="60"/>
  <c r="CI21" i="60"/>
  <c r="CI22" i="60"/>
  <c r="CI23" i="60"/>
  <c r="CI24" i="60"/>
  <c r="CI27" i="60"/>
  <c r="CI28" i="60"/>
  <c r="CI29" i="60"/>
  <c r="CI30" i="60"/>
  <c r="CI32" i="60"/>
  <c r="CI33" i="60"/>
  <c r="CI36" i="60"/>
  <c r="CI37" i="60"/>
  <c r="CI38" i="60"/>
  <c r="CI39" i="60"/>
  <c r="CI41" i="60"/>
  <c r="CI42" i="60"/>
  <c r="CI43" i="60"/>
  <c r="CI45" i="60"/>
  <c r="CI46" i="60"/>
  <c r="CI48" i="60"/>
  <c r="CI49" i="60"/>
  <c r="CI50" i="60"/>
  <c r="CI51" i="60"/>
  <c r="CI52" i="60"/>
  <c r="CI54" i="60"/>
  <c r="CI55" i="60"/>
  <c r="CI56" i="60"/>
  <c r="CI57" i="60"/>
  <c r="CI58" i="60"/>
  <c r="CI59" i="60"/>
  <c r="CI60" i="60"/>
  <c r="CI61" i="60"/>
  <c r="CI62" i="60"/>
  <c r="CI63" i="60"/>
  <c r="CI64" i="60"/>
  <c r="CI66" i="60"/>
  <c r="CI67" i="60"/>
  <c r="CI68" i="60"/>
  <c r="CI69" i="60"/>
  <c r="CI70" i="60"/>
  <c r="CI72" i="60"/>
  <c r="CI73" i="60"/>
  <c r="CI74" i="60"/>
  <c r="CI76" i="60"/>
  <c r="CI77" i="60"/>
  <c r="CI78" i="60"/>
  <c r="CI82" i="60"/>
  <c r="CI83" i="60"/>
  <c r="CI84" i="60"/>
  <c r="CI86" i="60"/>
  <c r="CI87" i="60"/>
  <c r="CI88" i="60"/>
  <c r="CI89" i="60"/>
  <c r="CI92" i="60"/>
  <c r="CI93" i="60"/>
  <c r="CI94" i="60"/>
  <c r="CI95" i="60"/>
  <c r="CI96" i="60"/>
  <c r="CI97" i="60"/>
  <c r="CI98" i="60"/>
  <c r="CI99" i="60"/>
  <c r="CI100" i="60"/>
  <c r="CI101" i="60"/>
  <c r="CI103" i="60"/>
  <c r="CI104" i="60"/>
  <c r="CI105" i="60"/>
  <c r="CI106" i="60"/>
  <c r="CI107" i="60"/>
  <c r="CG7" i="60"/>
  <c r="CG8" i="60"/>
  <c r="CG9" i="60"/>
  <c r="CG11" i="60"/>
  <c r="CG12" i="60"/>
  <c r="CG13" i="60"/>
  <c r="CG14" i="60"/>
  <c r="CG15" i="60"/>
  <c r="CG16" i="60"/>
  <c r="CG17" i="60"/>
  <c r="CG18" i="60"/>
  <c r="CG20" i="60"/>
  <c r="CG21" i="60"/>
  <c r="CG22" i="60"/>
  <c r="CG23" i="60"/>
  <c r="CG24" i="60"/>
  <c r="CG27" i="60"/>
  <c r="CG28" i="60"/>
  <c r="CG29" i="60"/>
  <c r="CG30" i="60"/>
  <c r="CG32" i="60"/>
  <c r="CG33" i="60"/>
  <c r="CG36" i="60"/>
  <c r="CG37" i="60"/>
  <c r="CG38" i="60"/>
  <c r="CG39" i="60"/>
  <c r="CG41" i="60"/>
  <c r="CG42" i="60"/>
  <c r="CG43" i="60"/>
  <c r="CG45" i="60"/>
  <c r="CG46" i="60"/>
  <c r="CG48" i="60"/>
  <c r="CG49" i="60"/>
  <c r="CG50" i="60"/>
  <c r="CG51" i="60"/>
  <c r="CG52" i="60"/>
  <c r="CG54" i="60"/>
  <c r="CG55" i="60"/>
  <c r="CG56" i="60"/>
  <c r="CG57" i="60"/>
  <c r="CG58" i="60"/>
  <c r="CG59" i="60"/>
  <c r="CG60" i="60"/>
  <c r="CG61" i="60"/>
  <c r="CG62" i="60"/>
  <c r="CG63" i="60"/>
  <c r="CG64" i="60"/>
  <c r="CG66" i="60"/>
  <c r="CG67" i="60"/>
  <c r="CG68" i="60"/>
  <c r="CG69" i="60"/>
  <c r="CG70" i="60"/>
  <c r="CG72" i="60"/>
  <c r="CG73" i="60"/>
  <c r="CG74" i="60"/>
  <c r="CG76" i="60"/>
  <c r="CG77" i="60"/>
  <c r="CG78" i="60"/>
  <c r="CG82" i="60"/>
  <c r="CG83" i="60"/>
  <c r="CG84" i="60"/>
  <c r="CG86" i="60"/>
  <c r="CG87" i="60"/>
  <c r="CG88" i="60"/>
  <c r="CG89" i="60"/>
  <c r="CG92" i="60"/>
  <c r="CG93" i="60"/>
  <c r="CG94" i="60"/>
  <c r="CG95" i="60"/>
  <c r="CG96" i="60"/>
  <c r="CG97" i="60"/>
  <c r="CG98" i="60"/>
  <c r="CG99" i="60"/>
  <c r="CG100" i="60"/>
  <c r="CG101" i="60"/>
  <c r="CG103" i="60"/>
  <c r="CG104" i="60"/>
  <c r="CG105" i="60"/>
  <c r="CG106" i="60"/>
  <c r="CG107" i="60"/>
  <c r="CE7" i="60"/>
  <c r="CE8" i="60"/>
  <c r="CE9" i="60"/>
  <c r="CE11" i="60"/>
  <c r="CE12" i="60"/>
  <c r="CE13" i="60"/>
  <c r="CE14" i="60"/>
  <c r="CE15" i="60"/>
  <c r="CE16" i="60"/>
  <c r="CE17" i="60"/>
  <c r="CE18" i="60"/>
  <c r="CE20" i="60"/>
  <c r="CE21" i="60"/>
  <c r="CE22" i="60"/>
  <c r="CE23" i="60"/>
  <c r="CE24" i="60"/>
  <c r="CE27" i="60"/>
  <c r="CE28" i="60"/>
  <c r="CE29" i="60"/>
  <c r="CE30" i="60"/>
  <c r="CE32" i="60"/>
  <c r="CE33" i="60"/>
  <c r="CE36" i="60"/>
  <c r="CE37" i="60"/>
  <c r="CE38" i="60"/>
  <c r="CE39" i="60"/>
  <c r="CE41" i="60"/>
  <c r="CE42" i="60"/>
  <c r="CE43" i="60"/>
  <c r="CE45" i="60"/>
  <c r="CE46" i="60"/>
  <c r="CE48" i="60"/>
  <c r="CE49" i="60"/>
  <c r="CE50" i="60"/>
  <c r="CE51" i="60"/>
  <c r="CE52" i="60"/>
  <c r="CE54" i="60"/>
  <c r="CE55" i="60"/>
  <c r="CE56" i="60"/>
  <c r="CE57" i="60"/>
  <c r="CE58" i="60"/>
  <c r="CE59" i="60"/>
  <c r="CE60" i="60"/>
  <c r="CE61" i="60"/>
  <c r="CE62" i="60"/>
  <c r="CE63" i="60"/>
  <c r="CE64" i="60"/>
  <c r="CE66" i="60"/>
  <c r="CE67" i="60"/>
  <c r="CE68" i="60"/>
  <c r="CE69" i="60"/>
  <c r="CE70" i="60"/>
  <c r="CE72" i="60"/>
  <c r="CE73" i="60"/>
  <c r="CE74" i="60"/>
  <c r="CE76" i="60"/>
  <c r="CE77" i="60"/>
  <c r="CE78" i="60"/>
  <c r="CE82" i="60"/>
  <c r="CE83" i="60"/>
  <c r="CE84" i="60"/>
  <c r="CE86" i="60"/>
  <c r="CE87" i="60"/>
  <c r="CE88" i="60"/>
  <c r="CE89" i="60"/>
  <c r="CE92" i="60"/>
  <c r="CE93" i="60"/>
  <c r="CE94" i="60"/>
  <c r="CE95" i="60"/>
  <c r="CE96" i="60"/>
  <c r="CE97" i="60"/>
  <c r="CE98" i="60"/>
  <c r="CE99" i="60"/>
  <c r="CE100" i="60"/>
  <c r="CE101" i="60"/>
  <c r="CE103" i="60"/>
  <c r="CE104" i="60"/>
  <c r="CE105" i="60"/>
  <c r="CE106" i="60"/>
  <c r="CE107" i="60"/>
  <c r="CC7" i="60"/>
  <c r="CC8" i="60"/>
  <c r="CC9" i="60"/>
  <c r="CC11" i="60"/>
  <c r="CC12" i="60"/>
  <c r="CC13" i="60"/>
  <c r="CC14" i="60"/>
  <c r="CC15" i="60"/>
  <c r="CC16" i="60"/>
  <c r="CC17" i="60"/>
  <c r="CC18" i="60"/>
  <c r="CC20" i="60"/>
  <c r="CC21" i="60"/>
  <c r="CC22" i="60"/>
  <c r="CC23" i="60"/>
  <c r="CC24" i="60"/>
  <c r="CC27" i="60"/>
  <c r="CC28" i="60"/>
  <c r="CC29" i="60"/>
  <c r="CC30" i="60"/>
  <c r="CC32" i="60"/>
  <c r="CC33" i="60"/>
  <c r="CC36" i="60"/>
  <c r="CC37" i="60"/>
  <c r="CC38" i="60"/>
  <c r="CC39" i="60"/>
  <c r="CC41" i="60"/>
  <c r="CC42" i="60"/>
  <c r="CC43" i="60"/>
  <c r="CC45" i="60"/>
  <c r="CC46" i="60"/>
  <c r="CC48" i="60"/>
  <c r="CC49" i="60"/>
  <c r="CC50" i="60"/>
  <c r="CC51" i="60"/>
  <c r="CC52" i="60"/>
  <c r="CC54" i="60"/>
  <c r="CC55" i="60"/>
  <c r="CC56" i="60"/>
  <c r="CC57" i="60"/>
  <c r="CC58" i="60"/>
  <c r="CC59" i="60"/>
  <c r="CC60" i="60"/>
  <c r="CC61" i="60"/>
  <c r="CC62" i="60"/>
  <c r="CC63" i="60"/>
  <c r="CC64" i="60"/>
  <c r="CC66" i="60"/>
  <c r="CC67" i="60"/>
  <c r="CC68" i="60"/>
  <c r="CC69" i="60"/>
  <c r="CC70" i="60"/>
  <c r="CC72" i="60"/>
  <c r="CC73" i="60"/>
  <c r="CC74" i="60"/>
  <c r="CC76" i="60"/>
  <c r="CC77" i="60"/>
  <c r="CC78" i="60"/>
  <c r="CC82" i="60"/>
  <c r="CC83" i="60"/>
  <c r="CC84" i="60"/>
  <c r="CC86" i="60"/>
  <c r="CC87" i="60"/>
  <c r="CC88" i="60"/>
  <c r="CC89" i="60"/>
  <c r="CC92" i="60"/>
  <c r="CC93" i="60"/>
  <c r="CC94" i="60"/>
  <c r="CC95" i="60"/>
  <c r="CC96" i="60"/>
  <c r="CC97" i="60"/>
  <c r="CC98" i="60"/>
  <c r="CC99" i="60"/>
  <c r="CC100" i="60"/>
  <c r="CC101" i="60"/>
  <c r="CC103" i="60"/>
  <c r="CC104" i="60"/>
  <c r="CC105" i="60"/>
  <c r="CC106" i="60"/>
  <c r="CC107" i="60"/>
  <c r="CA7" i="60"/>
  <c r="CA8" i="60"/>
  <c r="CA9" i="60"/>
  <c r="CA11" i="60"/>
  <c r="CA12" i="60"/>
  <c r="CA13" i="60"/>
  <c r="CA14" i="60"/>
  <c r="CA15" i="60"/>
  <c r="CA16" i="60"/>
  <c r="CA17" i="60"/>
  <c r="CA18" i="60"/>
  <c r="CA20" i="60"/>
  <c r="CA21" i="60"/>
  <c r="CA22" i="60"/>
  <c r="CA23" i="60"/>
  <c r="CA24" i="60"/>
  <c r="CA27" i="60"/>
  <c r="CA28" i="60"/>
  <c r="CA29" i="60"/>
  <c r="CA30" i="60"/>
  <c r="CA32" i="60"/>
  <c r="CA33" i="60"/>
  <c r="CA36" i="60"/>
  <c r="CA37" i="60"/>
  <c r="CA38" i="60"/>
  <c r="CA39" i="60"/>
  <c r="CA41" i="60"/>
  <c r="CA42" i="60"/>
  <c r="CA43" i="60"/>
  <c r="CA45" i="60"/>
  <c r="CA46" i="60"/>
  <c r="CA48" i="60"/>
  <c r="CA49" i="60"/>
  <c r="CA50" i="60"/>
  <c r="CA51" i="60"/>
  <c r="CA52" i="60"/>
  <c r="CA54" i="60"/>
  <c r="CA55" i="60"/>
  <c r="CA56" i="60"/>
  <c r="CA57" i="60"/>
  <c r="CA58" i="60"/>
  <c r="CA59" i="60"/>
  <c r="CA60" i="60"/>
  <c r="CA61" i="60"/>
  <c r="CA62" i="60"/>
  <c r="CA63" i="60"/>
  <c r="CA64" i="60"/>
  <c r="CA66" i="60"/>
  <c r="CA67" i="60"/>
  <c r="CA68" i="60"/>
  <c r="CA69" i="60"/>
  <c r="CA70" i="60"/>
  <c r="CA72" i="60"/>
  <c r="CA73" i="60"/>
  <c r="CA74" i="60"/>
  <c r="CA76" i="60"/>
  <c r="CA77" i="60"/>
  <c r="CA78" i="60"/>
  <c r="CA82" i="60"/>
  <c r="CA83" i="60"/>
  <c r="CA84" i="60"/>
  <c r="CA86" i="60"/>
  <c r="CA87" i="60"/>
  <c r="CA88" i="60"/>
  <c r="CA89" i="60"/>
  <c r="CA92" i="60"/>
  <c r="CA93" i="60"/>
  <c r="CA94" i="60"/>
  <c r="CA95" i="60"/>
  <c r="CA96" i="60"/>
  <c r="CA97" i="60"/>
  <c r="CA98" i="60"/>
  <c r="CA99" i="60"/>
  <c r="CA100" i="60"/>
  <c r="CA101" i="60"/>
  <c r="CA103" i="60"/>
  <c r="CA104" i="60"/>
  <c r="CA105" i="60"/>
  <c r="CA106" i="60"/>
  <c r="CA107" i="60"/>
  <c r="BY7" i="60"/>
  <c r="BY8" i="60"/>
  <c r="BY9" i="60"/>
  <c r="BY11" i="60"/>
  <c r="BY12" i="60"/>
  <c r="BY13" i="60"/>
  <c r="BY14" i="60"/>
  <c r="BY15" i="60"/>
  <c r="BY16" i="60"/>
  <c r="BY17" i="60"/>
  <c r="BY18" i="60"/>
  <c r="BY20" i="60"/>
  <c r="BY21" i="60"/>
  <c r="BY22" i="60"/>
  <c r="BY23" i="60"/>
  <c r="BY24" i="60"/>
  <c r="BY27" i="60"/>
  <c r="BY28" i="60"/>
  <c r="BY29" i="60"/>
  <c r="BY30" i="60"/>
  <c r="BY32" i="60"/>
  <c r="BY33" i="60"/>
  <c r="BY36" i="60"/>
  <c r="BY37" i="60"/>
  <c r="BY38" i="60"/>
  <c r="BY39" i="60"/>
  <c r="BY41" i="60"/>
  <c r="BY42" i="60"/>
  <c r="BY43" i="60"/>
  <c r="BY45" i="60"/>
  <c r="BY46" i="60"/>
  <c r="BY48" i="60"/>
  <c r="BY49" i="60"/>
  <c r="BY50" i="60"/>
  <c r="BY51" i="60"/>
  <c r="BY52" i="60"/>
  <c r="BY54" i="60"/>
  <c r="BY55" i="60"/>
  <c r="BY56" i="60"/>
  <c r="BY57" i="60"/>
  <c r="BY58" i="60"/>
  <c r="BY59" i="60"/>
  <c r="BY60" i="60"/>
  <c r="BY61" i="60"/>
  <c r="BY62" i="60"/>
  <c r="BY63" i="60"/>
  <c r="BY64" i="60"/>
  <c r="BY66" i="60"/>
  <c r="BY67" i="60"/>
  <c r="BY68" i="60"/>
  <c r="BY69" i="60"/>
  <c r="BY70" i="60"/>
  <c r="BY72" i="60"/>
  <c r="BY73" i="60"/>
  <c r="BY74" i="60"/>
  <c r="BY76" i="60"/>
  <c r="BY77" i="60"/>
  <c r="BY78" i="60"/>
  <c r="BY82" i="60"/>
  <c r="BY83" i="60"/>
  <c r="BY84" i="60"/>
  <c r="BY86" i="60"/>
  <c r="BY87" i="60"/>
  <c r="BY88" i="60"/>
  <c r="BY89" i="60"/>
  <c r="BY92" i="60"/>
  <c r="BY93" i="60"/>
  <c r="BY94" i="60"/>
  <c r="BY95" i="60"/>
  <c r="BY96" i="60"/>
  <c r="BY97" i="60"/>
  <c r="BY98" i="60"/>
  <c r="BY99" i="60"/>
  <c r="BY100" i="60"/>
  <c r="BY101" i="60"/>
  <c r="BY103" i="60"/>
  <c r="BY104" i="60"/>
  <c r="BY105" i="60"/>
  <c r="BY106" i="60"/>
  <c r="BY107" i="60"/>
  <c r="BW7" i="60"/>
  <c r="BW8" i="60"/>
  <c r="BW9" i="60"/>
  <c r="BW11" i="60"/>
  <c r="BW12" i="60"/>
  <c r="BW13" i="60"/>
  <c r="BW14" i="60"/>
  <c r="BW15" i="60"/>
  <c r="BW16" i="60"/>
  <c r="BW17" i="60"/>
  <c r="BW18" i="60"/>
  <c r="BW20" i="60"/>
  <c r="BW21" i="60"/>
  <c r="BW22" i="60"/>
  <c r="BW23" i="60"/>
  <c r="BW24" i="60"/>
  <c r="BW27" i="60"/>
  <c r="BW28" i="60"/>
  <c r="BW29" i="60"/>
  <c r="BW30" i="60"/>
  <c r="BW32" i="60"/>
  <c r="BW33" i="60"/>
  <c r="BW36" i="60"/>
  <c r="BW37" i="60"/>
  <c r="BW38" i="60"/>
  <c r="BW39" i="60"/>
  <c r="BW41" i="60"/>
  <c r="BW42" i="60"/>
  <c r="BW43" i="60"/>
  <c r="BW45" i="60"/>
  <c r="BW46" i="60"/>
  <c r="BW48" i="60"/>
  <c r="BW49" i="60"/>
  <c r="BW50" i="60"/>
  <c r="BW51" i="60"/>
  <c r="BW52" i="60"/>
  <c r="BW54" i="60"/>
  <c r="BW55" i="60"/>
  <c r="BW56" i="60"/>
  <c r="BW57" i="60"/>
  <c r="BW58" i="60"/>
  <c r="BW59" i="60"/>
  <c r="BW60" i="60"/>
  <c r="BW61" i="60"/>
  <c r="BW62" i="60"/>
  <c r="BW63" i="60"/>
  <c r="BW64" i="60"/>
  <c r="BW66" i="60"/>
  <c r="BW67" i="60"/>
  <c r="BW68" i="60"/>
  <c r="BW69" i="60"/>
  <c r="BW70" i="60"/>
  <c r="BW72" i="60"/>
  <c r="BW73" i="60"/>
  <c r="BW74" i="60"/>
  <c r="BW76" i="60"/>
  <c r="BW77" i="60"/>
  <c r="BW78" i="60"/>
  <c r="BW82" i="60"/>
  <c r="BW83" i="60"/>
  <c r="BW84" i="60"/>
  <c r="BW86" i="60"/>
  <c r="BW87" i="60"/>
  <c r="BW88" i="60"/>
  <c r="BW89" i="60"/>
  <c r="BW92" i="60"/>
  <c r="BW93" i="60"/>
  <c r="BW94" i="60"/>
  <c r="BW95" i="60"/>
  <c r="BW96" i="60"/>
  <c r="BW97" i="60"/>
  <c r="BW98" i="60"/>
  <c r="BW99" i="60"/>
  <c r="BW100" i="60"/>
  <c r="BW101" i="60"/>
  <c r="BW103" i="60"/>
  <c r="BW104" i="60"/>
  <c r="BW105" i="60"/>
  <c r="BW106" i="60"/>
  <c r="BW107" i="60"/>
  <c r="BU7" i="60"/>
  <c r="BU8" i="60"/>
  <c r="BU9" i="60"/>
  <c r="BU11" i="60"/>
  <c r="BU12" i="60"/>
  <c r="BU13" i="60"/>
  <c r="BU14" i="60"/>
  <c r="BU15" i="60"/>
  <c r="BU16" i="60"/>
  <c r="BU17" i="60"/>
  <c r="BU18" i="60"/>
  <c r="BU20" i="60"/>
  <c r="BU21" i="60"/>
  <c r="BU22" i="60"/>
  <c r="BU23" i="60"/>
  <c r="BU24" i="60"/>
  <c r="BU27" i="60"/>
  <c r="BU28" i="60"/>
  <c r="BU29" i="60"/>
  <c r="BU30" i="60"/>
  <c r="BU32" i="60"/>
  <c r="BU33" i="60"/>
  <c r="BU36" i="60"/>
  <c r="BU37" i="60"/>
  <c r="BU38" i="60"/>
  <c r="BU39" i="60"/>
  <c r="BU41" i="60"/>
  <c r="BU42" i="60"/>
  <c r="BU43" i="60"/>
  <c r="BU45" i="60"/>
  <c r="BU46" i="60"/>
  <c r="BU48" i="60"/>
  <c r="BU49" i="60"/>
  <c r="BU50" i="60"/>
  <c r="BU51" i="60"/>
  <c r="BU52" i="60"/>
  <c r="BU54" i="60"/>
  <c r="BU55" i="60"/>
  <c r="BU56" i="60"/>
  <c r="BU57" i="60"/>
  <c r="BU58" i="60"/>
  <c r="BU59" i="60"/>
  <c r="BU60" i="60"/>
  <c r="BU61" i="60"/>
  <c r="BU62" i="60"/>
  <c r="BU63" i="60"/>
  <c r="BU64" i="60"/>
  <c r="BU66" i="60"/>
  <c r="BU67" i="60"/>
  <c r="BU68" i="60"/>
  <c r="BU69" i="60"/>
  <c r="BU70" i="60"/>
  <c r="BU72" i="60"/>
  <c r="BU73" i="60"/>
  <c r="BU74" i="60"/>
  <c r="BU76" i="60"/>
  <c r="BU77" i="60"/>
  <c r="BU78" i="60"/>
  <c r="BU82" i="60"/>
  <c r="BU83" i="60"/>
  <c r="BU84" i="60"/>
  <c r="BU86" i="60"/>
  <c r="BU87" i="60"/>
  <c r="BU88" i="60"/>
  <c r="BU89" i="60"/>
  <c r="BU92" i="60"/>
  <c r="BU93" i="60"/>
  <c r="BU94" i="60"/>
  <c r="BU95" i="60"/>
  <c r="BU96" i="60"/>
  <c r="BU97" i="60"/>
  <c r="BU98" i="60"/>
  <c r="BU99" i="60"/>
  <c r="BU100" i="60"/>
  <c r="BU101" i="60"/>
  <c r="BU103" i="60"/>
  <c r="BU104" i="60"/>
  <c r="BU105" i="60"/>
  <c r="BU106" i="60"/>
  <c r="BU107" i="60"/>
  <c r="BS7" i="60"/>
  <c r="BS8" i="60"/>
  <c r="BS9" i="60"/>
  <c r="BS11" i="60"/>
  <c r="BS12" i="60"/>
  <c r="BS13" i="60"/>
  <c r="BS14" i="60"/>
  <c r="BS15" i="60"/>
  <c r="BS16" i="60"/>
  <c r="BS17" i="60"/>
  <c r="BS18" i="60"/>
  <c r="BS20" i="60"/>
  <c r="BS21" i="60"/>
  <c r="BS22" i="60"/>
  <c r="BS23" i="60"/>
  <c r="BS24" i="60"/>
  <c r="BS27" i="60"/>
  <c r="BS28" i="60"/>
  <c r="BS29" i="60"/>
  <c r="BS30" i="60"/>
  <c r="BS32" i="60"/>
  <c r="BS33" i="60"/>
  <c r="BS36" i="60"/>
  <c r="BS37" i="60"/>
  <c r="BS38" i="60"/>
  <c r="BS39" i="60"/>
  <c r="BS41" i="60"/>
  <c r="BS42" i="60"/>
  <c r="BS43" i="60"/>
  <c r="BS45" i="60"/>
  <c r="BS46" i="60"/>
  <c r="BS48" i="60"/>
  <c r="BS49" i="60"/>
  <c r="BS50" i="60"/>
  <c r="BS51" i="60"/>
  <c r="BS52" i="60"/>
  <c r="BS54" i="60"/>
  <c r="BS55" i="60"/>
  <c r="BS56" i="60"/>
  <c r="BS57" i="60"/>
  <c r="BS58" i="60"/>
  <c r="BS59" i="60"/>
  <c r="BS60" i="60"/>
  <c r="BS61" i="60"/>
  <c r="BS62" i="60"/>
  <c r="BS63" i="60"/>
  <c r="BS64" i="60"/>
  <c r="BS66" i="60"/>
  <c r="BS67" i="60"/>
  <c r="BS68" i="60"/>
  <c r="BS69" i="60"/>
  <c r="BS70" i="60"/>
  <c r="BS72" i="60"/>
  <c r="BS73" i="60"/>
  <c r="BS74" i="60"/>
  <c r="BS76" i="60"/>
  <c r="BS77" i="60"/>
  <c r="BS78" i="60"/>
  <c r="BS82" i="60"/>
  <c r="BS83" i="60"/>
  <c r="BS84" i="60"/>
  <c r="BS86" i="60"/>
  <c r="BS87" i="60"/>
  <c r="BS88" i="60"/>
  <c r="BS89" i="60"/>
  <c r="BS92" i="60"/>
  <c r="BS93" i="60"/>
  <c r="BS94" i="60"/>
  <c r="BS95" i="60"/>
  <c r="BS96" i="60"/>
  <c r="BS97" i="60"/>
  <c r="BS98" i="60"/>
  <c r="BS99" i="60"/>
  <c r="BS100" i="60"/>
  <c r="BS101" i="60"/>
  <c r="BS103" i="60"/>
  <c r="BS104" i="60"/>
  <c r="BS105" i="60"/>
  <c r="BS106" i="60"/>
  <c r="BS107" i="60"/>
  <c r="BQ7" i="60"/>
  <c r="BQ8" i="60"/>
  <c r="BQ9" i="60"/>
  <c r="BQ11" i="60"/>
  <c r="BQ12" i="60"/>
  <c r="BQ13" i="60"/>
  <c r="BQ14" i="60"/>
  <c r="BQ15" i="60"/>
  <c r="BQ16" i="60"/>
  <c r="BQ17" i="60"/>
  <c r="BQ18" i="60"/>
  <c r="BQ20" i="60"/>
  <c r="BQ21" i="60"/>
  <c r="BQ22" i="60"/>
  <c r="BQ23" i="60"/>
  <c r="BQ24" i="60"/>
  <c r="BQ27" i="60"/>
  <c r="BQ28" i="60"/>
  <c r="BQ29" i="60"/>
  <c r="BQ30" i="60"/>
  <c r="BQ32" i="60"/>
  <c r="BQ33" i="60"/>
  <c r="BQ36" i="60"/>
  <c r="BQ37" i="60"/>
  <c r="BQ38" i="60"/>
  <c r="BQ39" i="60"/>
  <c r="BQ41" i="60"/>
  <c r="BQ42" i="60"/>
  <c r="BQ43" i="60"/>
  <c r="BQ45" i="60"/>
  <c r="BQ46" i="60"/>
  <c r="BQ48" i="60"/>
  <c r="BQ49" i="60"/>
  <c r="BQ50" i="60"/>
  <c r="BQ51" i="60"/>
  <c r="BQ52" i="60"/>
  <c r="BQ54" i="60"/>
  <c r="BQ55" i="60"/>
  <c r="BQ56" i="60"/>
  <c r="BQ57" i="60"/>
  <c r="BQ58" i="60"/>
  <c r="BQ59" i="60"/>
  <c r="BQ60" i="60"/>
  <c r="BQ61" i="60"/>
  <c r="BQ62" i="60"/>
  <c r="BQ63" i="60"/>
  <c r="BQ64" i="60"/>
  <c r="BQ66" i="60"/>
  <c r="BQ67" i="60"/>
  <c r="BQ68" i="60"/>
  <c r="BQ69" i="60"/>
  <c r="BQ70" i="60"/>
  <c r="BQ72" i="60"/>
  <c r="BQ73" i="60"/>
  <c r="BQ74" i="60"/>
  <c r="BQ76" i="60"/>
  <c r="BQ77" i="60"/>
  <c r="BQ78" i="60"/>
  <c r="BQ82" i="60"/>
  <c r="BQ83" i="60"/>
  <c r="BQ84" i="60"/>
  <c r="BQ86" i="60"/>
  <c r="BQ87" i="60"/>
  <c r="BQ88" i="60"/>
  <c r="BQ89" i="60"/>
  <c r="BQ92" i="60"/>
  <c r="BQ93" i="60"/>
  <c r="BQ94" i="60"/>
  <c r="BQ95" i="60"/>
  <c r="BQ96" i="60"/>
  <c r="BQ97" i="60"/>
  <c r="BQ98" i="60"/>
  <c r="BQ99" i="60"/>
  <c r="BQ100" i="60"/>
  <c r="BQ101" i="60"/>
  <c r="BQ103" i="60"/>
  <c r="BQ104" i="60"/>
  <c r="BQ105" i="60"/>
  <c r="BQ106" i="60"/>
  <c r="BQ107" i="60"/>
  <c r="BO7" i="60"/>
  <c r="BO8" i="60"/>
  <c r="BO9" i="60"/>
  <c r="BO11" i="60"/>
  <c r="BO12" i="60"/>
  <c r="BO13" i="60"/>
  <c r="BO14" i="60"/>
  <c r="BO15" i="60"/>
  <c r="BO16" i="60"/>
  <c r="BO17" i="60"/>
  <c r="BO18" i="60"/>
  <c r="BO20" i="60"/>
  <c r="BO21" i="60"/>
  <c r="BO22" i="60"/>
  <c r="BO23" i="60"/>
  <c r="BO24" i="60"/>
  <c r="BO27" i="60"/>
  <c r="BO28" i="60"/>
  <c r="BO29" i="60"/>
  <c r="BO30" i="60"/>
  <c r="BO32" i="60"/>
  <c r="BO33" i="60"/>
  <c r="BO36" i="60"/>
  <c r="BO37" i="60"/>
  <c r="BO38" i="60"/>
  <c r="BO39" i="60"/>
  <c r="BO41" i="60"/>
  <c r="BO42" i="60"/>
  <c r="BO43" i="60"/>
  <c r="BO45" i="60"/>
  <c r="BO46" i="60"/>
  <c r="BO48" i="60"/>
  <c r="BO49" i="60"/>
  <c r="BO50" i="60"/>
  <c r="BO51" i="60"/>
  <c r="BO52" i="60"/>
  <c r="BO54" i="60"/>
  <c r="BO55" i="60"/>
  <c r="BO56" i="60"/>
  <c r="BO57" i="60"/>
  <c r="BO58" i="60"/>
  <c r="BO59" i="60"/>
  <c r="BO60" i="60"/>
  <c r="BO61" i="60"/>
  <c r="BO62" i="60"/>
  <c r="BO63" i="60"/>
  <c r="BO64" i="60"/>
  <c r="BO66" i="60"/>
  <c r="BO67" i="60"/>
  <c r="BO68" i="60"/>
  <c r="BO69" i="60"/>
  <c r="BO70" i="60"/>
  <c r="BO72" i="60"/>
  <c r="BO73" i="60"/>
  <c r="BO74" i="60"/>
  <c r="BO76" i="60"/>
  <c r="BO77" i="60"/>
  <c r="BO78" i="60"/>
  <c r="BO82" i="60"/>
  <c r="BO83" i="60"/>
  <c r="BO84" i="60"/>
  <c r="BO86" i="60"/>
  <c r="BO87" i="60"/>
  <c r="BO88" i="60"/>
  <c r="BO89" i="60"/>
  <c r="BO92" i="60"/>
  <c r="BO93" i="60"/>
  <c r="BO94" i="60"/>
  <c r="BO95" i="60"/>
  <c r="BO96" i="60"/>
  <c r="BO97" i="60"/>
  <c r="BO98" i="60"/>
  <c r="BO99" i="60"/>
  <c r="BO100" i="60"/>
  <c r="BO101" i="60"/>
  <c r="BO103" i="60"/>
  <c r="BO104" i="60"/>
  <c r="BO105" i="60"/>
  <c r="BO106" i="60"/>
  <c r="BO107" i="60"/>
  <c r="BM7" i="60"/>
  <c r="BM8" i="60"/>
  <c r="BM9" i="60"/>
  <c r="BM11" i="60"/>
  <c r="BM12" i="60"/>
  <c r="BM13" i="60"/>
  <c r="BM14" i="60"/>
  <c r="BM15" i="60"/>
  <c r="BM16" i="60"/>
  <c r="BM17" i="60"/>
  <c r="BM18" i="60"/>
  <c r="BM20" i="60"/>
  <c r="BM21" i="60"/>
  <c r="BM22" i="60"/>
  <c r="BM23" i="60"/>
  <c r="BM24" i="60"/>
  <c r="BM27" i="60"/>
  <c r="BM28" i="60"/>
  <c r="BM29" i="60"/>
  <c r="BM30" i="60"/>
  <c r="BM32" i="60"/>
  <c r="BM33" i="60"/>
  <c r="BM36" i="60"/>
  <c r="BM37" i="60"/>
  <c r="BM38" i="60"/>
  <c r="BM39" i="60"/>
  <c r="BM41" i="60"/>
  <c r="BM42" i="60"/>
  <c r="BM43" i="60"/>
  <c r="BM45" i="60"/>
  <c r="BM46" i="60"/>
  <c r="BM48" i="60"/>
  <c r="BM49" i="60"/>
  <c r="BM50" i="60"/>
  <c r="BM51" i="60"/>
  <c r="BM52" i="60"/>
  <c r="BM54" i="60"/>
  <c r="BM55" i="60"/>
  <c r="BM56" i="60"/>
  <c r="BM57" i="60"/>
  <c r="BM58" i="60"/>
  <c r="BM59" i="60"/>
  <c r="BM60" i="60"/>
  <c r="BM61" i="60"/>
  <c r="BM62" i="60"/>
  <c r="BM63" i="60"/>
  <c r="BM64" i="60"/>
  <c r="BM66" i="60"/>
  <c r="BM67" i="60"/>
  <c r="BM68" i="60"/>
  <c r="BM69" i="60"/>
  <c r="BM70" i="60"/>
  <c r="BM72" i="60"/>
  <c r="BM73" i="60"/>
  <c r="BM74" i="60"/>
  <c r="BM76" i="60"/>
  <c r="BM77" i="60"/>
  <c r="BM78" i="60"/>
  <c r="BM82" i="60"/>
  <c r="BM83" i="60"/>
  <c r="BM84" i="60"/>
  <c r="BM86" i="60"/>
  <c r="BM87" i="60"/>
  <c r="BM88" i="60"/>
  <c r="BM89" i="60"/>
  <c r="BM92" i="60"/>
  <c r="BM93" i="60"/>
  <c r="BM94" i="60"/>
  <c r="BM95" i="60"/>
  <c r="BM96" i="60"/>
  <c r="BM97" i="60"/>
  <c r="BM98" i="60"/>
  <c r="BM99" i="60"/>
  <c r="BM100" i="60"/>
  <c r="BM101" i="60"/>
  <c r="BM103" i="60"/>
  <c r="BM104" i="60"/>
  <c r="BM105" i="60"/>
  <c r="BM106" i="60"/>
  <c r="BM107" i="60"/>
  <c r="BK7" i="60"/>
  <c r="BK8" i="60"/>
  <c r="BK9" i="60"/>
  <c r="BK11" i="60"/>
  <c r="BK12" i="60"/>
  <c r="BK13" i="60"/>
  <c r="BK14" i="60"/>
  <c r="BK15" i="60"/>
  <c r="BK16" i="60"/>
  <c r="BK17" i="60"/>
  <c r="BK18" i="60"/>
  <c r="BK20" i="60"/>
  <c r="BK21" i="60"/>
  <c r="BK22" i="60"/>
  <c r="BK23" i="60"/>
  <c r="BK24" i="60"/>
  <c r="BK27" i="60"/>
  <c r="BK28" i="60"/>
  <c r="BK29" i="60"/>
  <c r="BK30" i="60"/>
  <c r="BK32" i="60"/>
  <c r="BK33" i="60"/>
  <c r="BK36" i="60"/>
  <c r="BK37" i="60"/>
  <c r="BK38" i="60"/>
  <c r="BK39" i="60"/>
  <c r="BK41" i="60"/>
  <c r="BK42" i="60"/>
  <c r="BK43" i="60"/>
  <c r="BK45" i="60"/>
  <c r="BK46" i="60"/>
  <c r="BK48" i="60"/>
  <c r="BK49" i="60"/>
  <c r="BK50" i="60"/>
  <c r="BK51" i="60"/>
  <c r="BK52" i="60"/>
  <c r="BK54" i="60"/>
  <c r="BK55" i="60"/>
  <c r="BK56" i="60"/>
  <c r="BK57" i="60"/>
  <c r="BK58" i="60"/>
  <c r="BK59" i="60"/>
  <c r="BK60" i="60"/>
  <c r="BK61" i="60"/>
  <c r="BK62" i="60"/>
  <c r="BK63" i="60"/>
  <c r="BK64" i="60"/>
  <c r="BK66" i="60"/>
  <c r="BK67" i="60"/>
  <c r="BK68" i="60"/>
  <c r="BK69" i="60"/>
  <c r="BK70" i="60"/>
  <c r="BK72" i="60"/>
  <c r="BK73" i="60"/>
  <c r="BK74" i="60"/>
  <c r="BK76" i="60"/>
  <c r="BK77" i="60"/>
  <c r="BK78" i="60"/>
  <c r="BK82" i="60"/>
  <c r="BK83" i="60"/>
  <c r="BK84" i="60"/>
  <c r="BK86" i="60"/>
  <c r="BK87" i="60"/>
  <c r="BK88" i="60"/>
  <c r="BK89" i="60"/>
  <c r="BK92" i="60"/>
  <c r="BK93" i="60"/>
  <c r="BK94" i="60"/>
  <c r="BK95" i="60"/>
  <c r="BK96" i="60"/>
  <c r="BK97" i="60"/>
  <c r="BK98" i="60"/>
  <c r="BK99" i="60"/>
  <c r="BK100" i="60"/>
  <c r="BK101" i="60"/>
  <c r="BK103" i="60"/>
  <c r="BK104" i="60"/>
  <c r="BK105" i="60"/>
  <c r="BK106" i="60"/>
  <c r="BK107" i="60"/>
  <c r="BI7" i="60"/>
  <c r="BI8" i="60"/>
  <c r="BI9" i="60"/>
  <c r="BI11" i="60"/>
  <c r="BI12" i="60"/>
  <c r="BI13" i="60"/>
  <c r="BI14" i="60"/>
  <c r="BI15" i="60"/>
  <c r="BI16" i="60"/>
  <c r="BI17" i="60"/>
  <c r="BI18" i="60"/>
  <c r="BI20" i="60"/>
  <c r="BI21" i="60"/>
  <c r="BI22" i="60"/>
  <c r="BI23" i="60"/>
  <c r="BI24" i="60"/>
  <c r="BI27" i="60"/>
  <c r="BI28" i="60"/>
  <c r="BI29" i="60"/>
  <c r="BI30" i="60"/>
  <c r="BI32" i="60"/>
  <c r="BI33" i="60"/>
  <c r="BI36" i="60"/>
  <c r="BI37" i="60"/>
  <c r="BI38" i="60"/>
  <c r="BI39" i="60"/>
  <c r="BI41" i="60"/>
  <c r="BI42" i="60"/>
  <c r="BI43" i="60"/>
  <c r="BI45" i="60"/>
  <c r="BI46" i="60"/>
  <c r="BI48" i="60"/>
  <c r="BI49" i="60"/>
  <c r="BI50" i="60"/>
  <c r="BI51" i="60"/>
  <c r="BI52" i="60"/>
  <c r="BI54" i="60"/>
  <c r="BI55" i="60"/>
  <c r="BI56" i="60"/>
  <c r="BI57" i="60"/>
  <c r="BI58" i="60"/>
  <c r="BI59" i="60"/>
  <c r="BI60" i="60"/>
  <c r="BI61" i="60"/>
  <c r="BI62" i="60"/>
  <c r="BI63" i="60"/>
  <c r="BI64" i="60"/>
  <c r="BI66" i="60"/>
  <c r="BI67" i="60"/>
  <c r="BI68" i="60"/>
  <c r="BI69" i="60"/>
  <c r="BI70" i="60"/>
  <c r="BI72" i="60"/>
  <c r="BI73" i="60"/>
  <c r="BI74" i="60"/>
  <c r="BI76" i="60"/>
  <c r="BI77" i="60"/>
  <c r="BI78" i="60"/>
  <c r="BI82" i="60"/>
  <c r="BI83" i="60"/>
  <c r="BI84" i="60"/>
  <c r="BI86" i="60"/>
  <c r="BI87" i="60"/>
  <c r="BI88" i="60"/>
  <c r="BI89" i="60"/>
  <c r="BI92" i="60"/>
  <c r="BI93" i="60"/>
  <c r="BI94" i="60"/>
  <c r="BI95" i="60"/>
  <c r="BI96" i="60"/>
  <c r="BI97" i="60"/>
  <c r="BI98" i="60"/>
  <c r="BI99" i="60"/>
  <c r="BI100" i="60"/>
  <c r="BI101" i="60"/>
  <c r="BI103" i="60"/>
  <c r="BI104" i="60"/>
  <c r="BI105" i="60"/>
  <c r="BI106" i="60"/>
  <c r="BI107" i="60"/>
  <c r="BG7" i="60"/>
  <c r="BG8" i="60"/>
  <c r="BG9" i="60"/>
  <c r="BG11" i="60"/>
  <c r="BG12" i="60"/>
  <c r="BG13" i="60"/>
  <c r="BG14" i="60"/>
  <c r="BG15" i="60"/>
  <c r="BG16" i="60"/>
  <c r="BG17" i="60"/>
  <c r="BG18" i="60"/>
  <c r="BG20" i="60"/>
  <c r="BG21" i="60"/>
  <c r="BG22" i="60"/>
  <c r="BG23" i="60"/>
  <c r="BG24" i="60"/>
  <c r="BG27" i="60"/>
  <c r="BG28" i="60"/>
  <c r="BG29" i="60"/>
  <c r="BG30" i="60"/>
  <c r="BG32" i="60"/>
  <c r="BG33" i="60"/>
  <c r="BG36" i="60"/>
  <c r="BG37" i="60"/>
  <c r="BG38" i="60"/>
  <c r="BG39" i="60"/>
  <c r="BG41" i="60"/>
  <c r="BG42" i="60"/>
  <c r="BG43" i="60"/>
  <c r="BG45" i="60"/>
  <c r="BG46" i="60"/>
  <c r="BG48" i="60"/>
  <c r="BG49" i="60"/>
  <c r="BG50" i="60"/>
  <c r="BG51" i="60"/>
  <c r="BG52" i="60"/>
  <c r="BG54" i="60"/>
  <c r="BG55" i="60"/>
  <c r="BG56" i="60"/>
  <c r="BG57" i="60"/>
  <c r="BG58" i="60"/>
  <c r="BG59" i="60"/>
  <c r="BG60" i="60"/>
  <c r="BG61" i="60"/>
  <c r="BG62" i="60"/>
  <c r="BG63" i="60"/>
  <c r="BG64" i="60"/>
  <c r="BG66" i="60"/>
  <c r="BG67" i="60"/>
  <c r="BG68" i="60"/>
  <c r="BG69" i="60"/>
  <c r="BG70" i="60"/>
  <c r="BG72" i="60"/>
  <c r="BG73" i="60"/>
  <c r="BG74" i="60"/>
  <c r="BG76" i="60"/>
  <c r="BG77" i="60"/>
  <c r="BG78" i="60"/>
  <c r="BG82" i="60"/>
  <c r="BG83" i="60"/>
  <c r="BG84" i="60"/>
  <c r="BG86" i="60"/>
  <c r="BG87" i="60"/>
  <c r="BG88" i="60"/>
  <c r="BG89" i="60"/>
  <c r="BG92" i="60"/>
  <c r="BG93" i="60"/>
  <c r="BG94" i="60"/>
  <c r="BG95" i="60"/>
  <c r="BG96" i="60"/>
  <c r="BG97" i="60"/>
  <c r="BG98" i="60"/>
  <c r="BG99" i="60"/>
  <c r="BG100" i="60"/>
  <c r="BG101" i="60"/>
  <c r="BG103" i="60"/>
  <c r="BG104" i="60"/>
  <c r="BG105" i="60"/>
  <c r="BG106" i="60"/>
  <c r="BG107" i="60"/>
  <c r="BE7" i="60"/>
  <c r="BE8" i="60"/>
  <c r="BE9" i="60"/>
  <c r="BE11" i="60"/>
  <c r="BE12" i="60"/>
  <c r="BE13" i="60"/>
  <c r="BE14" i="60"/>
  <c r="BE15" i="60"/>
  <c r="BE16" i="60"/>
  <c r="BE17" i="60"/>
  <c r="BE18" i="60"/>
  <c r="BE20" i="60"/>
  <c r="BE21" i="60"/>
  <c r="BE22" i="60"/>
  <c r="BE23" i="60"/>
  <c r="BE24" i="60"/>
  <c r="BE27" i="60"/>
  <c r="BE28" i="60"/>
  <c r="BE29" i="60"/>
  <c r="BE30" i="60"/>
  <c r="BE32" i="60"/>
  <c r="BE33" i="60"/>
  <c r="BE36" i="60"/>
  <c r="BE37" i="60"/>
  <c r="BE38" i="60"/>
  <c r="BE39" i="60"/>
  <c r="BE41" i="60"/>
  <c r="BE42" i="60"/>
  <c r="BE43" i="60"/>
  <c r="BE45" i="60"/>
  <c r="BE46" i="60"/>
  <c r="BE48" i="60"/>
  <c r="BE49" i="60"/>
  <c r="BE50" i="60"/>
  <c r="BE51" i="60"/>
  <c r="BE52" i="60"/>
  <c r="BE54" i="60"/>
  <c r="BE55" i="60"/>
  <c r="BE56" i="60"/>
  <c r="BE57" i="60"/>
  <c r="BE58" i="60"/>
  <c r="BE59" i="60"/>
  <c r="BE60" i="60"/>
  <c r="BE61" i="60"/>
  <c r="BE62" i="60"/>
  <c r="BE63" i="60"/>
  <c r="BE64" i="60"/>
  <c r="BE66" i="60"/>
  <c r="BE67" i="60"/>
  <c r="BE68" i="60"/>
  <c r="BE69" i="60"/>
  <c r="BE70" i="60"/>
  <c r="BE72" i="60"/>
  <c r="BE73" i="60"/>
  <c r="BE74" i="60"/>
  <c r="BE76" i="60"/>
  <c r="BE77" i="60"/>
  <c r="BE78" i="60"/>
  <c r="BE82" i="60"/>
  <c r="BE83" i="60"/>
  <c r="BE84" i="60"/>
  <c r="BE86" i="60"/>
  <c r="BE87" i="60"/>
  <c r="BE88" i="60"/>
  <c r="BE89" i="60"/>
  <c r="BE92" i="60"/>
  <c r="BE93" i="60"/>
  <c r="BE94" i="60"/>
  <c r="BE95" i="60"/>
  <c r="BE96" i="60"/>
  <c r="BE97" i="60"/>
  <c r="BE98" i="60"/>
  <c r="BE99" i="60"/>
  <c r="BE100" i="60"/>
  <c r="BE101" i="60"/>
  <c r="BE103" i="60"/>
  <c r="BE104" i="60"/>
  <c r="BE105" i="60"/>
  <c r="BE106" i="60"/>
  <c r="BE107" i="60"/>
  <c r="BC7" i="60"/>
  <c r="BC8" i="60"/>
  <c r="BC9" i="60"/>
  <c r="BC11" i="60"/>
  <c r="BC12" i="60"/>
  <c r="BC13" i="60"/>
  <c r="BC14" i="60"/>
  <c r="BC15" i="60"/>
  <c r="BC16" i="60"/>
  <c r="BC17" i="60"/>
  <c r="BC18" i="60"/>
  <c r="BC20" i="60"/>
  <c r="BC21" i="60"/>
  <c r="BC22" i="60"/>
  <c r="BC23" i="60"/>
  <c r="BC24" i="60"/>
  <c r="BC27" i="60"/>
  <c r="BC28" i="60"/>
  <c r="BC29" i="60"/>
  <c r="BC30" i="60"/>
  <c r="BC32" i="60"/>
  <c r="BC33" i="60"/>
  <c r="BC36" i="60"/>
  <c r="BC37" i="60"/>
  <c r="BC38" i="60"/>
  <c r="BC39" i="60"/>
  <c r="BC41" i="60"/>
  <c r="BC42" i="60"/>
  <c r="BC43" i="60"/>
  <c r="BC45" i="60"/>
  <c r="BC46" i="60"/>
  <c r="BC48" i="60"/>
  <c r="BC49" i="60"/>
  <c r="BC50" i="60"/>
  <c r="BC51" i="60"/>
  <c r="BC52" i="60"/>
  <c r="BC54" i="60"/>
  <c r="BC55" i="60"/>
  <c r="BC56" i="60"/>
  <c r="BC57" i="60"/>
  <c r="BC58" i="60"/>
  <c r="BC59" i="60"/>
  <c r="BC60" i="60"/>
  <c r="BC61" i="60"/>
  <c r="BC62" i="60"/>
  <c r="BC63" i="60"/>
  <c r="BC64" i="60"/>
  <c r="BC66" i="60"/>
  <c r="BC67" i="60"/>
  <c r="BC68" i="60"/>
  <c r="BC69" i="60"/>
  <c r="BC70" i="60"/>
  <c r="BC72" i="60"/>
  <c r="BC73" i="60"/>
  <c r="BC74" i="60"/>
  <c r="BC76" i="60"/>
  <c r="BC77" i="60"/>
  <c r="BC78" i="60"/>
  <c r="BC82" i="60"/>
  <c r="BC83" i="60"/>
  <c r="BC84" i="60"/>
  <c r="BC86" i="60"/>
  <c r="BC87" i="60"/>
  <c r="BC88" i="60"/>
  <c r="BC89" i="60"/>
  <c r="BC92" i="60"/>
  <c r="BC93" i="60"/>
  <c r="BC94" i="60"/>
  <c r="BC95" i="60"/>
  <c r="BC96" i="60"/>
  <c r="BC97" i="60"/>
  <c r="BC98" i="60"/>
  <c r="BC99" i="60"/>
  <c r="BC100" i="60"/>
  <c r="BC101" i="60"/>
  <c r="BC103" i="60"/>
  <c r="BC104" i="60"/>
  <c r="BC105" i="60"/>
  <c r="BC106" i="60"/>
  <c r="BC107" i="60"/>
  <c r="BA7" i="60"/>
  <c r="BA8" i="60"/>
  <c r="BA9" i="60"/>
  <c r="BA11" i="60"/>
  <c r="BA12" i="60"/>
  <c r="BA13" i="60"/>
  <c r="BA14" i="60"/>
  <c r="BA15" i="60"/>
  <c r="BA16" i="60"/>
  <c r="BA17" i="60"/>
  <c r="BA18" i="60"/>
  <c r="BA20" i="60"/>
  <c r="BA21" i="60"/>
  <c r="BA22" i="60"/>
  <c r="BA23" i="60"/>
  <c r="BA24" i="60"/>
  <c r="BA27" i="60"/>
  <c r="BA28" i="60"/>
  <c r="BA29" i="60"/>
  <c r="BA30" i="60"/>
  <c r="BA32" i="60"/>
  <c r="BA33" i="60"/>
  <c r="BA36" i="60"/>
  <c r="BA37" i="60"/>
  <c r="BA38" i="60"/>
  <c r="BA39" i="60"/>
  <c r="BA41" i="60"/>
  <c r="BA42" i="60"/>
  <c r="BA43" i="60"/>
  <c r="BA45" i="60"/>
  <c r="BA46" i="60"/>
  <c r="BA48" i="60"/>
  <c r="BA49" i="60"/>
  <c r="BA50" i="60"/>
  <c r="BA51" i="60"/>
  <c r="BA52" i="60"/>
  <c r="BA54" i="60"/>
  <c r="BA55" i="60"/>
  <c r="BA56" i="60"/>
  <c r="BA57" i="60"/>
  <c r="BA58" i="60"/>
  <c r="BA59" i="60"/>
  <c r="BA60" i="60"/>
  <c r="BA61" i="60"/>
  <c r="BA62" i="60"/>
  <c r="BA63" i="60"/>
  <c r="BA64" i="60"/>
  <c r="BA66" i="60"/>
  <c r="BA67" i="60"/>
  <c r="BA68" i="60"/>
  <c r="BA69" i="60"/>
  <c r="BA70" i="60"/>
  <c r="BA72" i="60"/>
  <c r="BA73" i="60"/>
  <c r="BA74" i="60"/>
  <c r="BA76" i="60"/>
  <c r="BA77" i="60"/>
  <c r="BA78" i="60"/>
  <c r="BA82" i="60"/>
  <c r="BA83" i="60"/>
  <c r="BA84" i="60"/>
  <c r="BA86" i="60"/>
  <c r="BA87" i="60"/>
  <c r="BA88" i="60"/>
  <c r="BA89" i="60"/>
  <c r="BA92" i="60"/>
  <c r="BA93" i="60"/>
  <c r="BA94" i="60"/>
  <c r="BA95" i="60"/>
  <c r="BA96" i="60"/>
  <c r="BA97" i="60"/>
  <c r="BA98" i="60"/>
  <c r="BA99" i="60"/>
  <c r="BA100" i="60"/>
  <c r="BA101" i="60"/>
  <c r="BA103" i="60"/>
  <c r="BA104" i="60"/>
  <c r="BA105" i="60"/>
  <c r="BA106" i="60"/>
  <c r="BA107" i="60"/>
  <c r="AY7" i="60"/>
  <c r="AY8" i="60"/>
  <c r="AY9" i="60"/>
  <c r="AY11" i="60"/>
  <c r="AY12" i="60"/>
  <c r="AY13" i="60"/>
  <c r="AY14" i="60"/>
  <c r="AY15" i="60"/>
  <c r="AY16" i="60"/>
  <c r="AY17" i="60"/>
  <c r="AY18" i="60"/>
  <c r="AY20" i="60"/>
  <c r="AY21" i="60"/>
  <c r="AY22" i="60"/>
  <c r="AY23" i="60"/>
  <c r="AY24" i="60"/>
  <c r="AY27" i="60"/>
  <c r="AY28" i="60"/>
  <c r="AY29" i="60"/>
  <c r="AY30" i="60"/>
  <c r="AY32" i="60"/>
  <c r="AY33" i="60"/>
  <c r="AY36" i="60"/>
  <c r="AY37" i="60"/>
  <c r="AY38" i="60"/>
  <c r="AY39" i="60"/>
  <c r="AY41" i="60"/>
  <c r="AY42" i="60"/>
  <c r="AY43" i="60"/>
  <c r="AY45" i="60"/>
  <c r="AY46" i="60"/>
  <c r="AY48" i="60"/>
  <c r="AY49" i="60"/>
  <c r="AY50" i="60"/>
  <c r="AY51" i="60"/>
  <c r="AY52" i="60"/>
  <c r="AY54" i="60"/>
  <c r="AY55" i="60"/>
  <c r="AY56" i="60"/>
  <c r="AY57" i="60"/>
  <c r="AY58" i="60"/>
  <c r="AY59" i="60"/>
  <c r="AY60" i="60"/>
  <c r="AY61" i="60"/>
  <c r="AY62" i="60"/>
  <c r="AY63" i="60"/>
  <c r="AY64" i="60"/>
  <c r="AY66" i="60"/>
  <c r="AY67" i="60"/>
  <c r="AY68" i="60"/>
  <c r="AY69" i="60"/>
  <c r="AY70" i="60"/>
  <c r="AY72" i="60"/>
  <c r="AY73" i="60"/>
  <c r="AY74" i="60"/>
  <c r="AY76" i="60"/>
  <c r="AY77" i="60"/>
  <c r="AY78" i="60"/>
  <c r="AY82" i="60"/>
  <c r="AY83" i="60"/>
  <c r="AY84" i="60"/>
  <c r="AY86" i="60"/>
  <c r="AY87" i="60"/>
  <c r="AY88" i="60"/>
  <c r="AY89" i="60"/>
  <c r="AY92" i="60"/>
  <c r="AY93" i="60"/>
  <c r="AY94" i="60"/>
  <c r="AY95" i="60"/>
  <c r="AY96" i="60"/>
  <c r="AY97" i="60"/>
  <c r="AY98" i="60"/>
  <c r="AY99" i="60"/>
  <c r="AY100" i="60"/>
  <c r="AY101" i="60"/>
  <c r="AY103" i="60"/>
  <c r="AY104" i="60"/>
  <c r="AY105" i="60"/>
  <c r="AY106" i="60"/>
  <c r="AY107" i="60"/>
  <c r="AW7" i="60"/>
  <c r="AW8" i="60"/>
  <c r="AW9" i="60"/>
  <c r="AW11" i="60"/>
  <c r="AW12" i="60"/>
  <c r="AW13" i="60"/>
  <c r="AW14" i="60"/>
  <c r="AW15" i="60"/>
  <c r="AW16" i="60"/>
  <c r="AW17" i="60"/>
  <c r="AW18" i="60"/>
  <c r="AW20" i="60"/>
  <c r="AW21" i="60"/>
  <c r="AW22" i="60"/>
  <c r="AW23" i="60"/>
  <c r="AW24" i="60"/>
  <c r="AW27" i="60"/>
  <c r="AW28" i="60"/>
  <c r="AW29" i="60"/>
  <c r="AW30" i="60"/>
  <c r="AW32" i="60"/>
  <c r="AW33" i="60"/>
  <c r="AW36" i="60"/>
  <c r="AW37" i="60"/>
  <c r="AW38" i="60"/>
  <c r="AW39" i="60"/>
  <c r="AW41" i="60"/>
  <c r="AW42" i="60"/>
  <c r="AW43" i="60"/>
  <c r="AW45" i="60"/>
  <c r="AW46" i="60"/>
  <c r="AW48" i="60"/>
  <c r="AW49" i="60"/>
  <c r="AW50" i="60"/>
  <c r="AW51" i="60"/>
  <c r="AW52" i="60"/>
  <c r="AW54" i="60"/>
  <c r="AW55" i="60"/>
  <c r="AW56" i="60"/>
  <c r="AW57" i="60"/>
  <c r="AW58" i="60"/>
  <c r="AW59" i="60"/>
  <c r="AW60" i="60"/>
  <c r="AW61" i="60"/>
  <c r="AW62" i="60"/>
  <c r="AW63" i="60"/>
  <c r="AW64" i="60"/>
  <c r="AW66" i="60"/>
  <c r="AW67" i="60"/>
  <c r="AW68" i="60"/>
  <c r="AW69" i="60"/>
  <c r="AW70" i="60"/>
  <c r="AW72" i="60"/>
  <c r="AW73" i="60"/>
  <c r="AW74" i="60"/>
  <c r="AW76" i="60"/>
  <c r="AW77" i="60"/>
  <c r="AW78" i="60"/>
  <c r="AW82" i="60"/>
  <c r="AW83" i="60"/>
  <c r="AW84" i="60"/>
  <c r="AW86" i="60"/>
  <c r="AW87" i="60"/>
  <c r="AW88" i="60"/>
  <c r="AW89" i="60"/>
  <c r="AW92" i="60"/>
  <c r="AW93" i="60"/>
  <c r="AW94" i="60"/>
  <c r="AW95" i="60"/>
  <c r="AW96" i="60"/>
  <c r="AW97" i="60"/>
  <c r="AW98" i="60"/>
  <c r="AW99" i="60"/>
  <c r="AW100" i="60"/>
  <c r="AW101" i="60"/>
  <c r="AW103" i="60"/>
  <c r="AW104" i="60"/>
  <c r="AW105" i="60"/>
  <c r="AW106" i="60"/>
  <c r="AW107" i="60"/>
  <c r="AU7" i="60"/>
  <c r="AU8" i="60"/>
  <c r="AU9" i="60"/>
  <c r="AU11" i="60"/>
  <c r="AU12" i="60"/>
  <c r="AU13" i="60"/>
  <c r="AU14" i="60"/>
  <c r="AU15" i="60"/>
  <c r="AU16" i="60"/>
  <c r="AU17" i="60"/>
  <c r="AU18" i="60"/>
  <c r="AU20" i="60"/>
  <c r="AU21" i="60"/>
  <c r="AU22" i="60"/>
  <c r="AU23" i="60"/>
  <c r="AU24" i="60"/>
  <c r="AU27" i="60"/>
  <c r="AU28" i="60"/>
  <c r="AU29" i="60"/>
  <c r="AU30" i="60"/>
  <c r="AU32" i="60"/>
  <c r="AU33" i="60"/>
  <c r="AU36" i="60"/>
  <c r="AU37" i="60"/>
  <c r="AU38" i="60"/>
  <c r="AU39" i="60"/>
  <c r="AU41" i="60"/>
  <c r="AU42" i="60"/>
  <c r="AU43" i="60"/>
  <c r="AU45" i="60"/>
  <c r="AU46" i="60"/>
  <c r="AU48" i="60"/>
  <c r="AU49" i="60"/>
  <c r="AU50" i="60"/>
  <c r="AU51" i="60"/>
  <c r="AU52" i="60"/>
  <c r="AU54" i="60"/>
  <c r="AU55" i="60"/>
  <c r="AU56" i="60"/>
  <c r="AU57" i="60"/>
  <c r="AU58" i="60"/>
  <c r="AU59" i="60"/>
  <c r="AU60" i="60"/>
  <c r="AU61" i="60"/>
  <c r="AU62" i="60"/>
  <c r="AU63" i="60"/>
  <c r="AU64" i="60"/>
  <c r="AU66" i="60"/>
  <c r="AU67" i="60"/>
  <c r="AU68" i="60"/>
  <c r="AU69" i="60"/>
  <c r="AU70" i="60"/>
  <c r="AU72" i="60"/>
  <c r="AU73" i="60"/>
  <c r="AU74" i="60"/>
  <c r="AU76" i="60"/>
  <c r="AU77" i="60"/>
  <c r="AU78" i="60"/>
  <c r="AU82" i="60"/>
  <c r="AU83" i="60"/>
  <c r="AU84" i="60"/>
  <c r="AU86" i="60"/>
  <c r="AU87" i="60"/>
  <c r="AU88" i="60"/>
  <c r="AU89" i="60"/>
  <c r="AU92" i="60"/>
  <c r="AU93" i="60"/>
  <c r="AU94" i="60"/>
  <c r="AU95" i="60"/>
  <c r="AU96" i="60"/>
  <c r="AU97" i="60"/>
  <c r="AU98" i="60"/>
  <c r="AU99" i="60"/>
  <c r="AU100" i="60"/>
  <c r="AU101" i="60"/>
  <c r="AU103" i="60"/>
  <c r="AU104" i="60"/>
  <c r="AU105" i="60"/>
  <c r="AU106" i="60"/>
  <c r="AU107" i="60"/>
  <c r="AS7" i="60"/>
  <c r="AS8" i="60"/>
  <c r="AS9" i="60"/>
  <c r="AS11" i="60"/>
  <c r="AS12" i="60"/>
  <c r="AS13" i="60"/>
  <c r="AS14" i="60"/>
  <c r="AS15" i="60"/>
  <c r="AS16" i="60"/>
  <c r="AS17" i="60"/>
  <c r="AS18" i="60"/>
  <c r="AS20" i="60"/>
  <c r="AS21" i="60"/>
  <c r="AS22" i="60"/>
  <c r="AS23" i="60"/>
  <c r="AS24" i="60"/>
  <c r="AS27" i="60"/>
  <c r="AS28" i="60"/>
  <c r="AS29" i="60"/>
  <c r="AS30" i="60"/>
  <c r="AS32" i="60"/>
  <c r="AS33" i="60"/>
  <c r="AS36" i="60"/>
  <c r="AS37" i="60"/>
  <c r="AS38" i="60"/>
  <c r="AS39" i="60"/>
  <c r="AS41" i="60"/>
  <c r="AS42" i="60"/>
  <c r="AS43" i="60"/>
  <c r="AS45" i="60"/>
  <c r="AS46" i="60"/>
  <c r="AS48" i="60"/>
  <c r="AS49" i="60"/>
  <c r="AS50" i="60"/>
  <c r="AS51" i="60"/>
  <c r="AS52" i="60"/>
  <c r="AS54" i="60"/>
  <c r="AS55" i="60"/>
  <c r="AS56" i="60"/>
  <c r="AS57" i="60"/>
  <c r="AS58" i="60"/>
  <c r="AS59" i="60"/>
  <c r="AS60" i="60"/>
  <c r="AS61" i="60"/>
  <c r="AS62" i="60"/>
  <c r="AS63" i="60"/>
  <c r="AS64" i="60"/>
  <c r="AS66" i="60"/>
  <c r="AS67" i="60"/>
  <c r="AS68" i="60"/>
  <c r="AS69" i="60"/>
  <c r="AS70" i="60"/>
  <c r="AS72" i="60"/>
  <c r="AS73" i="60"/>
  <c r="AS74" i="60"/>
  <c r="AS76" i="60"/>
  <c r="AS77" i="60"/>
  <c r="AS78" i="60"/>
  <c r="AS82" i="60"/>
  <c r="AS83" i="60"/>
  <c r="AS84" i="60"/>
  <c r="AS86" i="60"/>
  <c r="AS87" i="60"/>
  <c r="AS88" i="60"/>
  <c r="AS89" i="60"/>
  <c r="AS92" i="60"/>
  <c r="AS93" i="60"/>
  <c r="AS94" i="60"/>
  <c r="AS95" i="60"/>
  <c r="AS96" i="60"/>
  <c r="AS97" i="60"/>
  <c r="AS98" i="60"/>
  <c r="AS99" i="60"/>
  <c r="AS100" i="60"/>
  <c r="AS101" i="60"/>
  <c r="AS103" i="60"/>
  <c r="AS104" i="60"/>
  <c r="AS105" i="60"/>
  <c r="AS106" i="60"/>
  <c r="AS107" i="60"/>
  <c r="AQ7" i="60"/>
  <c r="AQ8" i="60"/>
  <c r="AQ9" i="60"/>
  <c r="AQ11" i="60"/>
  <c r="AQ12" i="60"/>
  <c r="AQ13" i="60"/>
  <c r="AQ14" i="60"/>
  <c r="AQ15" i="60"/>
  <c r="AQ16" i="60"/>
  <c r="AQ17" i="60"/>
  <c r="AQ18" i="60"/>
  <c r="AQ20" i="60"/>
  <c r="AQ21" i="60"/>
  <c r="AQ22" i="60"/>
  <c r="AQ23" i="60"/>
  <c r="AQ24" i="60"/>
  <c r="AQ27" i="60"/>
  <c r="AQ28" i="60"/>
  <c r="AQ29" i="60"/>
  <c r="AQ30" i="60"/>
  <c r="AQ32" i="60"/>
  <c r="AQ33" i="60"/>
  <c r="AQ36" i="60"/>
  <c r="AQ37" i="60"/>
  <c r="AQ38" i="60"/>
  <c r="AQ39" i="60"/>
  <c r="AQ41" i="60"/>
  <c r="AQ42" i="60"/>
  <c r="AQ43" i="60"/>
  <c r="AQ45" i="60"/>
  <c r="AQ46" i="60"/>
  <c r="AQ48" i="60"/>
  <c r="AQ49" i="60"/>
  <c r="AQ50" i="60"/>
  <c r="AQ51" i="60"/>
  <c r="AQ52" i="60"/>
  <c r="AQ54" i="60"/>
  <c r="AQ55" i="60"/>
  <c r="AQ56" i="60"/>
  <c r="AQ57" i="60"/>
  <c r="AQ58" i="60"/>
  <c r="AQ59" i="60"/>
  <c r="AQ60" i="60"/>
  <c r="AQ61" i="60"/>
  <c r="AQ62" i="60"/>
  <c r="AQ63" i="60"/>
  <c r="AQ64" i="60"/>
  <c r="AQ66" i="60"/>
  <c r="AQ67" i="60"/>
  <c r="AQ68" i="60"/>
  <c r="AQ69" i="60"/>
  <c r="AQ70" i="60"/>
  <c r="AQ72" i="60"/>
  <c r="AQ73" i="60"/>
  <c r="AQ74" i="60"/>
  <c r="AQ76" i="60"/>
  <c r="AQ77" i="60"/>
  <c r="AQ78" i="60"/>
  <c r="AQ82" i="60"/>
  <c r="AQ83" i="60"/>
  <c r="AQ84" i="60"/>
  <c r="AQ86" i="60"/>
  <c r="AQ87" i="60"/>
  <c r="AQ88" i="60"/>
  <c r="AQ89" i="60"/>
  <c r="AQ92" i="60"/>
  <c r="AQ93" i="60"/>
  <c r="AQ94" i="60"/>
  <c r="AQ95" i="60"/>
  <c r="AQ96" i="60"/>
  <c r="AQ97" i="60"/>
  <c r="AQ98" i="60"/>
  <c r="AQ99" i="60"/>
  <c r="AQ100" i="60"/>
  <c r="AQ101" i="60"/>
  <c r="AQ103" i="60"/>
  <c r="AQ104" i="60"/>
  <c r="AQ105" i="60"/>
  <c r="AQ106" i="60"/>
  <c r="AQ107" i="60"/>
  <c r="AO7" i="60"/>
  <c r="AO8" i="60"/>
  <c r="AO9" i="60"/>
  <c r="AO11" i="60"/>
  <c r="AO12" i="60"/>
  <c r="AO13" i="60"/>
  <c r="AO14" i="60"/>
  <c r="AO15" i="60"/>
  <c r="AO16" i="60"/>
  <c r="AO17" i="60"/>
  <c r="AO18" i="60"/>
  <c r="AO20" i="60"/>
  <c r="AO21" i="60"/>
  <c r="AO22" i="60"/>
  <c r="AO23" i="60"/>
  <c r="AO24" i="60"/>
  <c r="AO27" i="60"/>
  <c r="AO28" i="60"/>
  <c r="AO29" i="60"/>
  <c r="AO30" i="60"/>
  <c r="AO32" i="60"/>
  <c r="AO33" i="60"/>
  <c r="AO36" i="60"/>
  <c r="AO37" i="60"/>
  <c r="AO38" i="60"/>
  <c r="AO39" i="60"/>
  <c r="AO41" i="60"/>
  <c r="AO42" i="60"/>
  <c r="AO43" i="60"/>
  <c r="AO45" i="60"/>
  <c r="AO46" i="60"/>
  <c r="AO48" i="60"/>
  <c r="AO49" i="60"/>
  <c r="AO50" i="60"/>
  <c r="AO51" i="60"/>
  <c r="AO52" i="60"/>
  <c r="AO54" i="60"/>
  <c r="AO55" i="60"/>
  <c r="AO56" i="60"/>
  <c r="AO57" i="60"/>
  <c r="AO58" i="60"/>
  <c r="AO59" i="60"/>
  <c r="AO60" i="60"/>
  <c r="AO61" i="60"/>
  <c r="AO62" i="60"/>
  <c r="AO63" i="60"/>
  <c r="AO64" i="60"/>
  <c r="AO66" i="60"/>
  <c r="AO67" i="60"/>
  <c r="AO68" i="60"/>
  <c r="AO69" i="60"/>
  <c r="AO70" i="60"/>
  <c r="AO72" i="60"/>
  <c r="AO73" i="60"/>
  <c r="AO74" i="60"/>
  <c r="AO76" i="60"/>
  <c r="AO77" i="60"/>
  <c r="AO78" i="60"/>
  <c r="AO82" i="60"/>
  <c r="AO83" i="60"/>
  <c r="AO84" i="60"/>
  <c r="AO86" i="60"/>
  <c r="AO87" i="60"/>
  <c r="AO88" i="60"/>
  <c r="AO89" i="60"/>
  <c r="AO92" i="60"/>
  <c r="AO93" i="60"/>
  <c r="AO94" i="60"/>
  <c r="AO95" i="60"/>
  <c r="AO96" i="60"/>
  <c r="AO97" i="60"/>
  <c r="AO98" i="60"/>
  <c r="AO99" i="60"/>
  <c r="AO100" i="60"/>
  <c r="AO101" i="60"/>
  <c r="AO103" i="60"/>
  <c r="AO104" i="60"/>
  <c r="AO105" i="60"/>
  <c r="AO106" i="60"/>
  <c r="AO107" i="60"/>
  <c r="AM7" i="60"/>
  <c r="AM8" i="60"/>
  <c r="AM9" i="60"/>
  <c r="AM11" i="60"/>
  <c r="AM12" i="60"/>
  <c r="AM13" i="60"/>
  <c r="AM14" i="60"/>
  <c r="AM15" i="60"/>
  <c r="AM16" i="60"/>
  <c r="AM17" i="60"/>
  <c r="AM18" i="60"/>
  <c r="AM20" i="60"/>
  <c r="AM21" i="60"/>
  <c r="AM22" i="60"/>
  <c r="AM23" i="60"/>
  <c r="AM24" i="60"/>
  <c r="AM27" i="60"/>
  <c r="AM28" i="60"/>
  <c r="AM29" i="60"/>
  <c r="AM30" i="60"/>
  <c r="AM32" i="60"/>
  <c r="AM33" i="60"/>
  <c r="AM36" i="60"/>
  <c r="AM37" i="60"/>
  <c r="AM38" i="60"/>
  <c r="AM39" i="60"/>
  <c r="AM41" i="60"/>
  <c r="AM42" i="60"/>
  <c r="AM43" i="60"/>
  <c r="AM45" i="60"/>
  <c r="AM46" i="60"/>
  <c r="AM48" i="60"/>
  <c r="AM49" i="60"/>
  <c r="AM50" i="60"/>
  <c r="AM51" i="60"/>
  <c r="AM52" i="60"/>
  <c r="AM54" i="60"/>
  <c r="AM55" i="60"/>
  <c r="AM56" i="60"/>
  <c r="AM57" i="60"/>
  <c r="AM58" i="60"/>
  <c r="AM59" i="60"/>
  <c r="AM60" i="60"/>
  <c r="AM61" i="60"/>
  <c r="AM62" i="60"/>
  <c r="AM63" i="60"/>
  <c r="AM64" i="60"/>
  <c r="AM66" i="60"/>
  <c r="AM67" i="60"/>
  <c r="AM68" i="60"/>
  <c r="AM69" i="60"/>
  <c r="AM70" i="60"/>
  <c r="AM72" i="60"/>
  <c r="AM73" i="60"/>
  <c r="AM74" i="60"/>
  <c r="AM76" i="60"/>
  <c r="AM77" i="60"/>
  <c r="AM78" i="60"/>
  <c r="AM82" i="60"/>
  <c r="AM83" i="60"/>
  <c r="AM84" i="60"/>
  <c r="AM86" i="60"/>
  <c r="AM87" i="60"/>
  <c r="AM88" i="60"/>
  <c r="AM89" i="60"/>
  <c r="AM92" i="60"/>
  <c r="AM93" i="60"/>
  <c r="AM94" i="60"/>
  <c r="AM95" i="60"/>
  <c r="AM96" i="60"/>
  <c r="AM97" i="60"/>
  <c r="AM98" i="60"/>
  <c r="AM99" i="60"/>
  <c r="AM100" i="60"/>
  <c r="AM101" i="60"/>
  <c r="AM103" i="60"/>
  <c r="AM104" i="60"/>
  <c r="AM105" i="60"/>
  <c r="AM106" i="60"/>
  <c r="AM107" i="60"/>
  <c r="AK7" i="60"/>
  <c r="AK8" i="60"/>
  <c r="AK9" i="60"/>
  <c r="AK11" i="60"/>
  <c r="AK12" i="60"/>
  <c r="AK13" i="60"/>
  <c r="AK14" i="60"/>
  <c r="AK15" i="60"/>
  <c r="AK16" i="60"/>
  <c r="AK17" i="60"/>
  <c r="AK18" i="60"/>
  <c r="AK20" i="60"/>
  <c r="AK21" i="60"/>
  <c r="AK22" i="60"/>
  <c r="AK23" i="60"/>
  <c r="AK24" i="60"/>
  <c r="AK27" i="60"/>
  <c r="AK28" i="60"/>
  <c r="AK29" i="60"/>
  <c r="AK30" i="60"/>
  <c r="AK32" i="60"/>
  <c r="AK33" i="60"/>
  <c r="AK36" i="60"/>
  <c r="AK37" i="60"/>
  <c r="AK38" i="60"/>
  <c r="AK39" i="60"/>
  <c r="AK41" i="60"/>
  <c r="AK42" i="60"/>
  <c r="AK43" i="60"/>
  <c r="AK45" i="60"/>
  <c r="AK46" i="60"/>
  <c r="AK48" i="60"/>
  <c r="AK49" i="60"/>
  <c r="AK50" i="60"/>
  <c r="AK51" i="60"/>
  <c r="AK52" i="60"/>
  <c r="AK54" i="60"/>
  <c r="AK55" i="60"/>
  <c r="AK56" i="60"/>
  <c r="AK57" i="60"/>
  <c r="AK58" i="60"/>
  <c r="AK59" i="60"/>
  <c r="AK60" i="60"/>
  <c r="AK61" i="60"/>
  <c r="AK62" i="60"/>
  <c r="AK63" i="60"/>
  <c r="AK64" i="60"/>
  <c r="AK66" i="60"/>
  <c r="AK67" i="60"/>
  <c r="AK68" i="60"/>
  <c r="AK69" i="60"/>
  <c r="AK70" i="60"/>
  <c r="AK72" i="60"/>
  <c r="AK73" i="60"/>
  <c r="AK74" i="60"/>
  <c r="AK76" i="60"/>
  <c r="AK77" i="60"/>
  <c r="AK78" i="60"/>
  <c r="AK82" i="60"/>
  <c r="AK83" i="60"/>
  <c r="AK84" i="60"/>
  <c r="AK86" i="60"/>
  <c r="AK87" i="60"/>
  <c r="AK88" i="60"/>
  <c r="AK89" i="60"/>
  <c r="AK92" i="60"/>
  <c r="AK93" i="60"/>
  <c r="AK94" i="60"/>
  <c r="AK95" i="60"/>
  <c r="AK96" i="60"/>
  <c r="AK97" i="60"/>
  <c r="AK98" i="60"/>
  <c r="AK99" i="60"/>
  <c r="AK100" i="60"/>
  <c r="AK101" i="60"/>
  <c r="AK103" i="60"/>
  <c r="AK104" i="60"/>
  <c r="AK105" i="60"/>
  <c r="AK106" i="60"/>
  <c r="AK107" i="60"/>
  <c r="AI7" i="60"/>
  <c r="AI8" i="60"/>
  <c r="AI9" i="60"/>
  <c r="AI11" i="60"/>
  <c r="AI12" i="60"/>
  <c r="AI13" i="60"/>
  <c r="AI14" i="60"/>
  <c r="AI15" i="60"/>
  <c r="AI16" i="60"/>
  <c r="AI17" i="60"/>
  <c r="AI18" i="60"/>
  <c r="AI20" i="60"/>
  <c r="AI21" i="60"/>
  <c r="AI22" i="60"/>
  <c r="AI23" i="60"/>
  <c r="AI24" i="60"/>
  <c r="AI27" i="60"/>
  <c r="AI28" i="60"/>
  <c r="AI29" i="60"/>
  <c r="AI30" i="60"/>
  <c r="AI32" i="60"/>
  <c r="AI33" i="60"/>
  <c r="AI36" i="60"/>
  <c r="AI37" i="60"/>
  <c r="AI38" i="60"/>
  <c r="AI39" i="60"/>
  <c r="AI41" i="60"/>
  <c r="AI42" i="60"/>
  <c r="AI43" i="60"/>
  <c r="AI45" i="60"/>
  <c r="AI46" i="60"/>
  <c r="AI48" i="60"/>
  <c r="AI49" i="60"/>
  <c r="AI50" i="60"/>
  <c r="AI51" i="60"/>
  <c r="AI52" i="60"/>
  <c r="AI54" i="60"/>
  <c r="AI55" i="60"/>
  <c r="AI56" i="60"/>
  <c r="AI57" i="60"/>
  <c r="AI58" i="60"/>
  <c r="AI59" i="60"/>
  <c r="AI60" i="60"/>
  <c r="AI61" i="60"/>
  <c r="AI62" i="60"/>
  <c r="AI63" i="60"/>
  <c r="AI64" i="60"/>
  <c r="AI66" i="60"/>
  <c r="AI67" i="60"/>
  <c r="AI68" i="60"/>
  <c r="AI69" i="60"/>
  <c r="AI70" i="60"/>
  <c r="AI72" i="60"/>
  <c r="AI73" i="60"/>
  <c r="AI74" i="60"/>
  <c r="AI76" i="60"/>
  <c r="AI77" i="60"/>
  <c r="AI78" i="60"/>
  <c r="AI82" i="60"/>
  <c r="AI83" i="60"/>
  <c r="AI84" i="60"/>
  <c r="AI86" i="60"/>
  <c r="AI87" i="60"/>
  <c r="AI88" i="60"/>
  <c r="AI89" i="60"/>
  <c r="AI92" i="60"/>
  <c r="AI93" i="60"/>
  <c r="AI94" i="60"/>
  <c r="AI95" i="60"/>
  <c r="AI96" i="60"/>
  <c r="AI97" i="60"/>
  <c r="AI98" i="60"/>
  <c r="AI99" i="60"/>
  <c r="AI100" i="60"/>
  <c r="AI101" i="60"/>
  <c r="AI103" i="60"/>
  <c r="AI104" i="60"/>
  <c r="AI105" i="60"/>
  <c r="AI106" i="60"/>
  <c r="AI107" i="60"/>
  <c r="AG7" i="60"/>
  <c r="AG8" i="60"/>
  <c r="AG9" i="60"/>
  <c r="AG11" i="60"/>
  <c r="AG12" i="60"/>
  <c r="AG13" i="60"/>
  <c r="AG14" i="60"/>
  <c r="AG15" i="60"/>
  <c r="AG16" i="60"/>
  <c r="AG17" i="60"/>
  <c r="AG18" i="60"/>
  <c r="AG20" i="60"/>
  <c r="AG21" i="60"/>
  <c r="AG22" i="60"/>
  <c r="AG23" i="60"/>
  <c r="AG24" i="60"/>
  <c r="AG27" i="60"/>
  <c r="AG28" i="60"/>
  <c r="AG29" i="60"/>
  <c r="AG30" i="60"/>
  <c r="AG32" i="60"/>
  <c r="AG33" i="60"/>
  <c r="AG36" i="60"/>
  <c r="AG37" i="60"/>
  <c r="AG38" i="60"/>
  <c r="AG39" i="60"/>
  <c r="AG41" i="60"/>
  <c r="AG42" i="60"/>
  <c r="AG43" i="60"/>
  <c r="AG45" i="60"/>
  <c r="AG46" i="60"/>
  <c r="AG48" i="60"/>
  <c r="AG49" i="60"/>
  <c r="AG50" i="60"/>
  <c r="AG51" i="60"/>
  <c r="AG52" i="60"/>
  <c r="AG54" i="60"/>
  <c r="AG55" i="60"/>
  <c r="AG56" i="60"/>
  <c r="AG57" i="60"/>
  <c r="AG58" i="60"/>
  <c r="AG59" i="60"/>
  <c r="AG60" i="60"/>
  <c r="AG61" i="60"/>
  <c r="AG62" i="60"/>
  <c r="AG63" i="60"/>
  <c r="AG64" i="60"/>
  <c r="AG66" i="60"/>
  <c r="AG67" i="60"/>
  <c r="AG68" i="60"/>
  <c r="AG69" i="60"/>
  <c r="AG70" i="60"/>
  <c r="AG72" i="60"/>
  <c r="AG73" i="60"/>
  <c r="AG74" i="60"/>
  <c r="AG76" i="60"/>
  <c r="AG77" i="60"/>
  <c r="AG78" i="60"/>
  <c r="AG82" i="60"/>
  <c r="AG83" i="60"/>
  <c r="AG84" i="60"/>
  <c r="AG86" i="60"/>
  <c r="AG87" i="60"/>
  <c r="AG88" i="60"/>
  <c r="AG89" i="60"/>
  <c r="AG92" i="60"/>
  <c r="AG93" i="60"/>
  <c r="AG94" i="60"/>
  <c r="AG95" i="60"/>
  <c r="AG96" i="60"/>
  <c r="AG97" i="60"/>
  <c r="AG98" i="60"/>
  <c r="AG99" i="60"/>
  <c r="AG100" i="60"/>
  <c r="AG101" i="60"/>
  <c r="AG103" i="60"/>
  <c r="AG104" i="60"/>
  <c r="AG105" i="60"/>
  <c r="AG106" i="60"/>
  <c r="AG107" i="60"/>
  <c r="AE189" i="60"/>
  <c r="AC126" i="60"/>
  <c r="AC127" i="60"/>
  <c r="AC128" i="60"/>
  <c r="AC129" i="60"/>
  <c r="AC130" i="60"/>
  <c r="AC131" i="60"/>
  <c r="AC132" i="60"/>
  <c r="AC133" i="60"/>
  <c r="AC134" i="60"/>
  <c r="AC135" i="60"/>
  <c r="AC136" i="60"/>
  <c r="AC137" i="60"/>
  <c r="AC138" i="60"/>
  <c r="AC140" i="60"/>
  <c r="AC141" i="60"/>
  <c r="AC142" i="60"/>
  <c r="AC143" i="60"/>
  <c r="AC146" i="60"/>
  <c r="AC147" i="60"/>
  <c r="AC148" i="60"/>
  <c r="AC150" i="60"/>
  <c r="AC151" i="60"/>
  <c r="AC153" i="60"/>
  <c r="AC154" i="60"/>
  <c r="AC155" i="60"/>
  <c r="AC156" i="60"/>
  <c r="AC157" i="60"/>
  <c r="AC158" i="60"/>
  <c r="AC159" i="60"/>
  <c r="AC161" i="60"/>
  <c r="AC162" i="60"/>
  <c r="AC164" i="60"/>
  <c r="AC165" i="60"/>
  <c r="AC166" i="60"/>
  <c r="AC167" i="60"/>
  <c r="AC168" i="60"/>
  <c r="AC170" i="60"/>
  <c r="AC171" i="60"/>
  <c r="AC172" i="60"/>
  <c r="AC173" i="60"/>
  <c r="AC174" i="60"/>
  <c r="AC175" i="60"/>
  <c r="AC176" i="60"/>
  <c r="AC177" i="60"/>
  <c r="AC179" i="60"/>
  <c r="AC180" i="60"/>
  <c r="AC181" i="60"/>
  <c r="AC182" i="60"/>
  <c r="AC183" i="60"/>
  <c r="AC184" i="60"/>
  <c r="AC185" i="60"/>
  <c r="AC186" i="60"/>
  <c r="AC187" i="60"/>
  <c r="AC188" i="60"/>
  <c r="AC189" i="60"/>
  <c r="AC190" i="60"/>
  <c r="AC191" i="60"/>
  <c r="AC192" i="60"/>
  <c r="AC193" i="60"/>
  <c r="AC195" i="60"/>
  <c r="AC196" i="60"/>
  <c r="AC197" i="60"/>
  <c r="AC198" i="60"/>
  <c r="AC199" i="60"/>
  <c r="AC200" i="60"/>
  <c r="AC201" i="60"/>
  <c r="AC203" i="60"/>
  <c r="AC204" i="60"/>
  <c r="AC205" i="60"/>
  <c r="AC206" i="60"/>
  <c r="AC208" i="60"/>
  <c r="AC209" i="60"/>
  <c r="AC210" i="60"/>
  <c r="AC211" i="60"/>
  <c r="AC212" i="60"/>
  <c r="AC213" i="60"/>
  <c r="AC214" i="60"/>
  <c r="AC215" i="60"/>
  <c r="AC219" i="60"/>
  <c r="AC220" i="60"/>
  <c r="AC221" i="60"/>
  <c r="AC223" i="60"/>
  <c r="AC224" i="60"/>
  <c r="AC225" i="60"/>
  <c r="AC226" i="60"/>
  <c r="AC227" i="60"/>
  <c r="AC228" i="60"/>
  <c r="AC229" i="60"/>
  <c r="AC230" i="60"/>
  <c r="AC231" i="60"/>
  <c r="AC232" i="60"/>
  <c r="AC234" i="60"/>
  <c r="AC235" i="60"/>
  <c r="AC236" i="60"/>
  <c r="AC237" i="60"/>
  <c r="AC238" i="60"/>
  <c r="AA126" i="60"/>
  <c r="AA127" i="60"/>
  <c r="AA128" i="60"/>
  <c r="AA129" i="60"/>
  <c r="AA130" i="60"/>
  <c r="AA131" i="60"/>
  <c r="AA132" i="60"/>
  <c r="AA133" i="60"/>
  <c r="AA134" i="60"/>
  <c r="AA135" i="60"/>
  <c r="AA136" i="60"/>
  <c r="AA137" i="60"/>
  <c r="AA138" i="60"/>
  <c r="AA140" i="60"/>
  <c r="AA141" i="60"/>
  <c r="AA142" i="60"/>
  <c r="AA143" i="60"/>
  <c r="AA146" i="60"/>
  <c r="AA147" i="60"/>
  <c r="AA148" i="60"/>
  <c r="AA150" i="60"/>
  <c r="AA151" i="60"/>
  <c r="AA153" i="60"/>
  <c r="AA154" i="60"/>
  <c r="AA155" i="60"/>
  <c r="AA156" i="60"/>
  <c r="AA157" i="60"/>
  <c r="AA158" i="60"/>
  <c r="AA159" i="60"/>
  <c r="AA161" i="60"/>
  <c r="AA162" i="60"/>
  <c r="AA164" i="60"/>
  <c r="AA165" i="60"/>
  <c r="AA166" i="60"/>
  <c r="AA167" i="60"/>
  <c r="AA168" i="60"/>
  <c r="AA170" i="60"/>
  <c r="AA171" i="60"/>
  <c r="AA172" i="60"/>
  <c r="AA173" i="60"/>
  <c r="AA174" i="60"/>
  <c r="AA175" i="60"/>
  <c r="AA176" i="60"/>
  <c r="AA177" i="60"/>
  <c r="AA179" i="60"/>
  <c r="AA180" i="60"/>
  <c r="AA181" i="60"/>
  <c r="AA182" i="60"/>
  <c r="AA183" i="60"/>
  <c r="AA184" i="60"/>
  <c r="AA185" i="60"/>
  <c r="AA186" i="60"/>
  <c r="AA187" i="60"/>
  <c r="AA188" i="60"/>
  <c r="AA189" i="60"/>
  <c r="AA190" i="60"/>
  <c r="AA191" i="60"/>
  <c r="AA192" i="60"/>
  <c r="AA193" i="60"/>
  <c r="AA195" i="60"/>
  <c r="AA196" i="60"/>
  <c r="AA197" i="60"/>
  <c r="AA198" i="60"/>
  <c r="AA199" i="60"/>
  <c r="AA200" i="60"/>
  <c r="AA201" i="60"/>
  <c r="AA203" i="60"/>
  <c r="AA204" i="60"/>
  <c r="AA205" i="60"/>
  <c r="AA206" i="60"/>
  <c r="AA208" i="60"/>
  <c r="AA209" i="60"/>
  <c r="AA210" i="60"/>
  <c r="AA211" i="60"/>
  <c r="AA212" i="60"/>
  <c r="AA213" i="60"/>
  <c r="AA214" i="60"/>
  <c r="AA215" i="60"/>
  <c r="AA219" i="60"/>
  <c r="AA220" i="60"/>
  <c r="AA221" i="60"/>
  <c r="AA223" i="60"/>
  <c r="AA224" i="60"/>
  <c r="AA225" i="60"/>
  <c r="AA226" i="60"/>
  <c r="AA227" i="60"/>
  <c r="AA228" i="60"/>
  <c r="AA229" i="60"/>
  <c r="AA230" i="60"/>
  <c r="AA231" i="60"/>
  <c r="AA232" i="60"/>
  <c r="AA234" i="60"/>
  <c r="AA235" i="60"/>
  <c r="AA236" i="60"/>
  <c r="AA237" i="60"/>
  <c r="AA238" i="60"/>
  <c r="Y126" i="60"/>
  <c r="Y127" i="60"/>
  <c r="Y128" i="60"/>
  <c r="Y129" i="60"/>
  <c r="Y130" i="60"/>
  <c r="Y131" i="60"/>
  <c r="Y132" i="60"/>
  <c r="Y133" i="60"/>
  <c r="Y134" i="60"/>
  <c r="Y135" i="60"/>
  <c r="Y136" i="60"/>
  <c r="Y137" i="60"/>
  <c r="Y138" i="60"/>
  <c r="Y140" i="60"/>
  <c r="Y141" i="60"/>
  <c r="Y142" i="60"/>
  <c r="Y143" i="60"/>
  <c r="Y146" i="60"/>
  <c r="Y147" i="60"/>
  <c r="Y148" i="60"/>
  <c r="Y150" i="60"/>
  <c r="Y151" i="60"/>
  <c r="Y153" i="60"/>
  <c r="Y154" i="60"/>
  <c r="Y155" i="60"/>
  <c r="Y156" i="60"/>
  <c r="Y157" i="60"/>
  <c r="Y158" i="60"/>
  <c r="Y159" i="60"/>
  <c r="Y161" i="60"/>
  <c r="Y162" i="60"/>
  <c r="Y164" i="60"/>
  <c r="Y165" i="60"/>
  <c r="Y166" i="60"/>
  <c r="Y167" i="60"/>
  <c r="Y168" i="60"/>
  <c r="Y170" i="60"/>
  <c r="Y171" i="60"/>
  <c r="Y172" i="60"/>
  <c r="Y173" i="60"/>
  <c r="Y174" i="60"/>
  <c r="Y175" i="60"/>
  <c r="Y176" i="60"/>
  <c r="Y177" i="60"/>
  <c r="Y179" i="60"/>
  <c r="Y180" i="60"/>
  <c r="Y181" i="60"/>
  <c r="Y182" i="60"/>
  <c r="Y183" i="60"/>
  <c r="Y184" i="60"/>
  <c r="Y185" i="60"/>
  <c r="Y186" i="60"/>
  <c r="Y187" i="60"/>
  <c r="Y188" i="60"/>
  <c r="Y189" i="60"/>
  <c r="Y190" i="60"/>
  <c r="Y192" i="60"/>
  <c r="Y193" i="60"/>
  <c r="Y195" i="60"/>
  <c r="Y196" i="60"/>
  <c r="Y197" i="60"/>
  <c r="Y198" i="60"/>
  <c r="Y199" i="60"/>
  <c r="Y200" i="60"/>
  <c r="Y201" i="60"/>
  <c r="Y203" i="60"/>
  <c r="Y204" i="60"/>
  <c r="Y205" i="60"/>
  <c r="Y206" i="60"/>
  <c r="Y208" i="60"/>
  <c r="Y209" i="60"/>
  <c r="Y210" i="60"/>
  <c r="Y211" i="60"/>
  <c r="Y212" i="60"/>
  <c r="Y213" i="60"/>
  <c r="Y214" i="60"/>
  <c r="Y215" i="60"/>
  <c r="Y219" i="60"/>
  <c r="Y220" i="60"/>
  <c r="Y221" i="60"/>
  <c r="Y223" i="60"/>
  <c r="Y224" i="60"/>
  <c r="Y225" i="60"/>
  <c r="Y226" i="60"/>
  <c r="Y227" i="60"/>
  <c r="Y228" i="60"/>
  <c r="Y229" i="60"/>
  <c r="Y230" i="60"/>
  <c r="Y231" i="60"/>
  <c r="Y232" i="60"/>
  <c r="Y234" i="60"/>
  <c r="Y235" i="60"/>
  <c r="Y236" i="60"/>
  <c r="Y237" i="60"/>
  <c r="Y238" i="60"/>
  <c r="AE51" i="60"/>
  <c r="AE63" i="60"/>
  <c r="AC7" i="60"/>
  <c r="AC8" i="60"/>
  <c r="AC9" i="60"/>
  <c r="AC11" i="60"/>
  <c r="AC12" i="60"/>
  <c r="AC13" i="60"/>
  <c r="AC14" i="60"/>
  <c r="AC15" i="60"/>
  <c r="AC16" i="60"/>
  <c r="AC17" i="60"/>
  <c r="AC18" i="60"/>
  <c r="AC20" i="60"/>
  <c r="AC21" i="60"/>
  <c r="AC22" i="60"/>
  <c r="AC23" i="60"/>
  <c r="AC24" i="60"/>
  <c r="AC27" i="60"/>
  <c r="AC28" i="60"/>
  <c r="AC29" i="60"/>
  <c r="AC30" i="60"/>
  <c r="AC32" i="60"/>
  <c r="AC33" i="60"/>
  <c r="AC36" i="60"/>
  <c r="AC37" i="60"/>
  <c r="AC38" i="60"/>
  <c r="AC39" i="60"/>
  <c r="AC41" i="60"/>
  <c r="AC42" i="60"/>
  <c r="AC43" i="60"/>
  <c r="AC45" i="60"/>
  <c r="AC46" i="60"/>
  <c r="AC48" i="60"/>
  <c r="AC49" i="60"/>
  <c r="AC50" i="60"/>
  <c r="AC51" i="60"/>
  <c r="AC52" i="60"/>
  <c r="AC54" i="60"/>
  <c r="AC55" i="60"/>
  <c r="AC56" i="60"/>
  <c r="AC57" i="60"/>
  <c r="AC58" i="60"/>
  <c r="AC59" i="60"/>
  <c r="AC60" i="60"/>
  <c r="AC61" i="60"/>
  <c r="AC62" i="60"/>
  <c r="AC63" i="60"/>
  <c r="AC64" i="60"/>
  <c r="AC66" i="60"/>
  <c r="AC67" i="60"/>
  <c r="AC68" i="60"/>
  <c r="AC69" i="60"/>
  <c r="AC70" i="60"/>
  <c r="AC72" i="60"/>
  <c r="AC73" i="60"/>
  <c r="AC74" i="60"/>
  <c r="AC76" i="60"/>
  <c r="AC77" i="60"/>
  <c r="AC78" i="60"/>
  <c r="AC82" i="60"/>
  <c r="AC83" i="60"/>
  <c r="AC84" i="60"/>
  <c r="AC86" i="60"/>
  <c r="AC87" i="60"/>
  <c r="AC88" i="60"/>
  <c r="AC89" i="60"/>
  <c r="AC92" i="60"/>
  <c r="AC93" i="60"/>
  <c r="AC94" i="60"/>
  <c r="AC95" i="60"/>
  <c r="AC96" i="60"/>
  <c r="AC97" i="60"/>
  <c r="AC98" i="60"/>
  <c r="AC99" i="60"/>
  <c r="AC100" i="60"/>
  <c r="AC101" i="60"/>
  <c r="AC103" i="60"/>
  <c r="AC104" i="60"/>
  <c r="AC105" i="60"/>
  <c r="AC106" i="60"/>
  <c r="AC107" i="60"/>
  <c r="AA7" i="60"/>
  <c r="AA8" i="60"/>
  <c r="AA9"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4" i="60"/>
  <c r="AA55" i="60"/>
  <c r="AA56" i="60"/>
  <c r="AA57" i="60"/>
  <c r="AA58" i="60"/>
  <c r="AA59" i="60"/>
  <c r="AA60" i="60"/>
  <c r="AA61" i="60"/>
  <c r="AA62" i="60"/>
  <c r="AA63" i="60"/>
  <c r="AA64" i="60"/>
  <c r="AA65" i="60"/>
  <c r="AA66" i="60"/>
  <c r="AA67" i="60"/>
  <c r="AA68" i="60"/>
  <c r="AA69" i="60"/>
  <c r="AA70" i="60"/>
  <c r="AA71" i="60"/>
  <c r="AA72" i="60"/>
  <c r="AA73" i="60"/>
  <c r="AA74" i="60"/>
  <c r="AA75" i="60"/>
  <c r="AA76" i="60"/>
  <c r="AA77" i="60"/>
  <c r="AA78" i="60"/>
  <c r="AA79" i="60"/>
  <c r="AA113" i="60" s="1"/>
  <c r="AA80" i="60"/>
  <c r="AA81" i="60"/>
  <c r="AA82" i="60"/>
  <c r="AA83" i="60"/>
  <c r="AA84" i="60"/>
  <c r="AA85" i="60"/>
  <c r="AA86" i="60"/>
  <c r="AA87" i="60"/>
  <c r="AA88" i="60"/>
  <c r="AA89" i="60"/>
  <c r="AA90" i="60"/>
  <c r="AA91" i="60"/>
  <c r="AA92" i="60"/>
  <c r="AA93" i="60"/>
  <c r="AA94" i="60"/>
  <c r="AA95" i="60"/>
  <c r="AA96" i="60"/>
  <c r="AA97" i="60"/>
  <c r="AA98" i="60"/>
  <c r="AA99" i="60"/>
  <c r="AA100" i="60"/>
  <c r="AA101" i="60"/>
  <c r="AA102" i="60"/>
  <c r="AA103" i="60"/>
  <c r="AA104" i="60"/>
  <c r="AA105" i="60"/>
  <c r="AA106" i="60"/>
  <c r="AA107" i="60"/>
  <c r="Y7" i="60"/>
  <c r="Y8" i="60"/>
  <c r="Y9" i="60"/>
  <c r="Y11" i="60"/>
  <c r="Y12" i="60"/>
  <c r="Y13" i="60"/>
  <c r="Y14" i="60"/>
  <c r="Y15" i="60"/>
  <c r="Y16" i="60"/>
  <c r="Y17" i="60"/>
  <c r="Y18" i="60"/>
  <c r="Y20" i="60"/>
  <c r="Y21" i="60"/>
  <c r="Y22" i="60"/>
  <c r="Y23" i="60"/>
  <c r="Y24" i="60"/>
  <c r="Y27" i="60"/>
  <c r="Y28" i="60"/>
  <c r="Y29" i="60"/>
  <c r="Y30" i="60"/>
  <c r="Y32" i="60"/>
  <c r="Y33" i="60"/>
  <c r="Y36" i="60"/>
  <c r="Y37" i="60"/>
  <c r="Y38" i="60"/>
  <c r="Y39" i="60"/>
  <c r="Y41" i="60"/>
  <c r="Y42" i="60"/>
  <c r="Y43" i="60"/>
  <c r="Y45" i="60"/>
  <c r="Y46" i="60"/>
  <c r="Y48" i="60"/>
  <c r="Y49" i="60"/>
  <c r="Y50" i="60"/>
  <c r="Y51" i="60"/>
  <c r="Y52" i="60"/>
  <c r="Y54" i="60"/>
  <c r="Y55" i="60"/>
  <c r="Y56" i="60"/>
  <c r="Y57" i="60"/>
  <c r="Y58" i="60"/>
  <c r="Y59" i="60"/>
  <c r="Y60" i="60"/>
  <c r="Y61" i="60"/>
  <c r="Y62" i="60"/>
  <c r="Y63" i="60"/>
  <c r="Y64" i="60"/>
  <c r="Y66" i="60"/>
  <c r="Y67" i="60"/>
  <c r="Y68" i="60"/>
  <c r="Y69" i="60"/>
  <c r="Y70" i="60"/>
  <c r="Y72" i="60"/>
  <c r="Y73" i="60"/>
  <c r="Y74" i="60"/>
  <c r="Y76" i="60"/>
  <c r="Y77" i="60"/>
  <c r="Y78" i="60"/>
  <c r="Y82" i="60"/>
  <c r="Y83" i="60"/>
  <c r="Y84" i="60"/>
  <c r="Y86" i="60"/>
  <c r="Y87" i="60"/>
  <c r="Y88" i="60"/>
  <c r="Y89" i="60"/>
  <c r="Y92" i="60"/>
  <c r="Y93" i="60"/>
  <c r="Y94" i="60"/>
  <c r="Y95" i="60"/>
  <c r="Y96" i="60"/>
  <c r="Y97" i="60"/>
  <c r="Y98" i="60"/>
  <c r="Y99" i="60"/>
  <c r="Y100" i="60"/>
  <c r="Y101" i="60"/>
  <c r="Y103" i="60"/>
  <c r="Y104" i="60"/>
  <c r="Y105" i="60"/>
  <c r="Y106" i="60"/>
  <c r="Y107" i="60"/>
  <c r="W189" i="60"/>
  <c r="U126" i="60"/>
  <c r="U127" i="60"/>
  <c r="U128" i="60"/>
  <c r="U129" i="60"/>
  <c r="U130" i="60"/>
  <c r="U131" i="60"/>
  <c r="U132" i="60"/>
  <c r="U133" i="60"/>
  <c r="U134" i="60"/>
  <c r="U135" i="60"/>
  <c r="U136" i="60"/>
  <c r="U137" i="60"/>
  <c r="U138" i="60"/>
  <c r="U140" i="60"/>
  <c r="U141" i="60"/>
  <c r="U142" i="60"/>
  <c r="U143" i="60"/>
  <c r="U146" i="60"/>
  <c r="U147" i="60"/>
  <c r="U148" i="60"/>
  <c r="U150" i="60"/>
  <c r="U151" i="60"/>
  <c r="U153" i="60"/>
  <c r="U154" i="60"/>
  <c r="U155" i="60"/>
  <c r="U156" i="60"/>
  <c r="U157" i="60"/>
  <c r="U158" i="60"/>
  <c r="U159" i="60"/>
  <c r="U161" i="60"/>
  <c r="U162" i="60"/>
  <c r="U164" i="60"/>
  <c r="U165" i="60"/>
  <c r="U166" i="60"/>
  <c r="U167" i="60"/>
  <c r="U168" i="60"/>
  <c r="U170" i="60"/>
  <c r="U171" i="60"/>
  <c r="U172" i="60"/>
  <c r="U173" i="60"/>
  <c r="U174" i="60"/>
  <c r="U175" i="60"/>
  <c r="U176" i="60"/>
  <c r="U177" i="60"/>
  <c r="U179" i="60"/>
  <c r="U180" i="60"/>
  <c r="U181" i="60"/>
  <c r="U182" i="60"/>
  <c r="U183" i="60"/>
  <c r="U184" i="60"/>
  <c r="U185" i="60"/>
  <c r="U186" i="60"/>
  <c r="U187" i="60"/>
  <c r="U188" i="60"/>
  <c r="U189" i="60"/>
  <c r="U190" i="60"/>
  <c r="U192" i="60"/>
  <c r="U193" i="60"/>
  <c r="U195" i="60"/>
  <c r="U196" i="60"/>
  <c r="U197" i="60"/>
  <c r="U198" i="60"/>
  <c r="U199" i="60"/>
  <c r="U200" i="60"/>
  <c r="U201" i="60"/>
  <c r="U203" i="60"/>
  <c r="U204" i="60"/>
  <c r="U205" i="60"/>
  <c r="U206" i="60"/>
  <c r="U208" i="60"/>
  <c r="U209" i="60"/>
  <c r="U210" i="60"/>
  <c r="U211" i="60"/>
  <c r="U212" i="60"/>
  <c r="U213" i="60"/>
  <c r="U214" i="60"/>
  <c r="U215" i="60"/>
  <c r="U219" i="60"/>
  <c r="U220" i="60"/>
  <c r="U221" i="60"/>
  <c r="U223" i="60"/>
  <c r="U224" i="60"/>
  <c r="U225" i="60"/>
  <c r="U226" i="60"/>
  <c r="U227" i="60"/>
  <c r="U228" i="60"/>
  <c r="U229" i="60"/>
  <c r="U230" i="60"/>
  <c r="U231" i="60"/>
  <c r="U232" i="60"/>
  <c r="U234" i="60"/>
  <c r="U235" i="60"/>
  <c r="U236" i="60"/>
  <c r="U237" i="60"/>
  <c r="U238" i="60"/>
  <c r="S126" i="60"/>
  <c r="S127" i="60"/>
  <c r="S128" i="60"/>
  <c r="S129" i="60"/>
  <c r="S130" i="60"/>
  <c r="S131" i="60"/>
  <c r="S132" i="60"/>
  <c r="S133" i="60"/>
  <c r="S134" i="60"/>
  <c r="S135" i="60"/>
  <c r="S136" i="60"/>
  <c r="S137" i="60"/>
  <c r="S138" i="60"/>
  <c r="S140" i="60"/>
  <c r="S141" i="60"/>
  <c r="S142" i="60"/>
  <c r="S143" i="60"/>
  <c r="S146" i="60"/>
  <c r="S147" i="60"/>
  <c r="S148" i="60"/>
  <c r="S150" i="60"/>
  <c r="S151" i="60"/>
  <c r="S153" i="60"/>
  <c r="S154" i="60"/>
  <c r="S155" i="60"/>
  <c r="S156" i="60"/>
  <c r="S157" i="60"/>
  <c r="S158" i="60"/>
  <c r="S159" i="60"/>
  <c r="S161" i="60"/>
  <c r="S162" i="60"/>
  <c r="S164" i="60"/>
  <c r="S165" i="60"/>
  <c r="S166" i="60"/>
  <c r="S167" i="60"/>
  <c r="S168" i="60"/>
  <c r="S170" i="60"/>
  <c r="S171" i="60"/>
  <c r="S172" i="60"/>
  <c r="S173" i="60"/>
  <c r="S174" i="60"/>
  <c r="S175" i="60"/>
  <c r="S176" i="60"/>
  <c r="S177" i="60"/>
  <c r="S179" i="60"/>
  <c r="S180" i="60"/>
  <c r="S181" i="60"/>
  <c r="S182" i="60"/>
  <c r="S183" i="60"/>
  <c r="S184" i="60"/>
  <c r="S185" i="60"/>
  <c r="S186" i="60"/>
  <c r="S187" i="60"/>
  <c r="S188" i="60"/>
  <c r="S189" i="60"/>
  <c r="S190" i="60"/>
  <c r="S192" i="60"/>
  <c r="S193" i="60"/>
  <c r="S195" i="60"/>
  <c r="S196" i="60"/>
  <c r="S197" i="60"/>
  <c r="S198" i="60"/>
  <c r="S199" i="60"/>
  <c r="S200" i="60"/>
  <c r="S201" i="60"/>
  <c r="S203" i="60"/>
  <c r="S204" i="60"/>
  <c r="S205" i="60"/>
  <c r="S206" i="60"/>
  <c r="S208" i="60"/>
  <c r="S209" i="60"/>
  <c r="S210" i="60"/>
  <c r="S211" i="60"/>
  <c r="S212" i="60"/>
  <c r="S213" i="60"/>
  <c r="S214" i="60"/>
  <c r="S215" i="60"/>
  <c r="S219" i="60"/>
  <c r="S220" i="60"/>
  <c r="S221" i="60"/>
  <c r="S223" i="60"/>
  <c r="S224" i="60"/>
  <c r="S225" i="60"/>
  <c r="S226" i="60"/>
  <c r="S227" i="60"/>
  <c r="S228" i="60"/>
  <c r="S229" i="60"/>
  <c r="S230" i="60"/>
  <c r="S231" i="60"/>
  <c r="S232" i="60"/>
  <c r="S234" i="60"/>
  <c r="S235" i="60"/>
  <c r="S236" i="60"/>
  <c r="S237" i="60"/>
  <c r="S238" i="60"/>
  <c r="Q126" i="60"/>
  <c r="Q127" i="60"/>
  <c r="Q128" i="60"/>
  <c r="Q129" i="60"/>
  <c r="Q130" i="60"/>
  <c r="Q131" i="60"/>
  <c r="Q132" i="60"/>
  <c r="Q133" i="60"/>
  <c r="Q134" i="60"/>
  <c r="Q135" i="60"/>
  <c r="Q136" i="60"/>
  <c r="Q137" i="60"/>
  <c r="Q138" i="60"/>
  <c r="Q140" i="60"/>
  <c r="Q141" i="60"/>
  <c r="Q142" i="60"/>
  <c r="Q143" i="60"/>
  <c r="Q146" i="60"/>
  <c r="Q147" i="60"/>
  <c r="Q148" i="60"/>
  <c r="Q150" i="60"/>
  <c r="Q151" i="60"/>
  <c r="Q153" i="60"/>
  <c r="Q154" i="60"/>
  <c r="Q155" i="60"/>
  <c r="Q156" i="60"/>
  <c r="Q157" i="60"/>
  <c r="Q158" i="60"/>
  <c r="Q159" i="60"/>
  <c r="Q161" i="60"/>
  <c r="Q162" i="60"/>
  <c r="Q164" i="60"/>
  <c r="Q165" i="60"/>
  <c r="Q166" i="60"/>
  <c r="Q167" i="60"/>
  <c r="Q168" i="60"/>
  <c r="Q170" i="60"/>
  <c r="Q171" i="60"/>
  <c r="Q172" i="60"/>
  <c r="Q173" i="60"/>
  <c r="Q174" i="60"/>
  <c r="Q175" i="60"/>
  <c r="Q176" i="60"/>
  <c r="Q177" i="60"/>
  <c r="Q179" i="60"/>
  <c r="Q180" i="60"/>
  <c r="Q181" i="60"/>
  <c r="Q182" i="60"/>
  <c r="Q183" i="60"/>
  <c r="Q184" i="60"/>
  <c r="Q185" i="60"/>
  <c r="Q186" i="60"/>
  <c r="Q187" i="60"/>
  <c r="Q188" i="60"/>
  <c r="Q189" i="60"/>
  <c r="Q190" i="60"/>
  <c r="Q192" i="60"/>
  <c r="Q193" i="60"/>
  <c r="Q195" i="60"/>
  <c r="Q196" i="60"/>
  <c r="Q197" i="60"/>
  <c r="Q198" i="60"/>
  <c r="Q199" i="60"/>
  <c r="Q200" i="60"/>
  <c r="Q201" i="60"/>
  <c r="Q203" i="60"/>
  <c r="Q204" i="60"/>
  <c r="Q205" i="60"/>
  <c r="Q206" i="60"/>
  <c r="Q208" i="60"/>
  <c r="Q209" i="60"/>
  <c r="Q210" i="60"/>
  <c r="Q211" i="60"/>
  <c r="Q212" i="60"/>
  <c r="Q213" i="60"/>
  <c r="Q214" i="60"/>
  <c r="Q215" i="60"/>
  <c r="Q219" i="60"/>
  <c r="Q220" i="60"/>
  <c r="Q221" i="60"/>
  <c r="Q223" i="60"/>
  <c r="Q224" i="60"/>
  <c r="Q225" i="60"/>
  <c r="Q226" i="60"/>
  <c r="Q227" i="60"/>
  <c r="Q228" i="60"/>
  <c r="Q229" i="60"/>
  <c r="Q230" i="60"/>
  <c r="Q231" i="60"/>
  <c r="Q232" i="60"/>
  <c r="Q234" i="60"/>
  <c r="Q235" i="60"/>
  <c r="Q236" i="60"/>
  <c r="Q237" i="60"/>
  <c r="Q238" i="60"/>
  <c r="O126" i="60"/>
  <c r="O127" i="60"/>
  <c r="O128" i="60"/>
  <c r="O129" i="60"/>
  <c r="O130" i="60"/>
  <c r="O131" i="60"/>
  <c r="O132" i="60"/>
  <c r="O133" i="60"/>
  <c r="O134" i="60"/>
  <c r="O135" i="60"/>
  <c r="O136" i="60"/>
  <c r="O137" i="60"/>
  <c r="O138" i="60"/>
  <c r="O140" i="60"/>
  <c r="O141" i="60"/>
  <c r="O142" i="60"/>
  <c r="O143" i="60"/>
  <c r="O146" i="60"/>
  <c r="O147" i="60"/>
  <c r="O148" i="60"/>
  <c r="O150" i="60"/>
  <c r="O151" i="60"/>
  <c r="O153" i="60"/>
  <c r="O154" i="60"/>
  <c r="O155" i="60"/>
  <c r="O156" i="60"/>
  <c r="O157" i="60"/>
  <c r="O158" i="60"/>
  <c r="O159" i="60"/>
  <c r="O161" i="60"/>
  <c r="O162" i="60"/>
  <c r="O164" i="60"/>
  <c r="O165" i="60"/>
  <c r="O166" i="60"/>
  <c r="O167" i="60"/>
  <c r="O168" i="60"/>
  <c r="O170" i="60"/>
  <c r="O171" i="60"/>
  <c r="O172" i="60"/>
  <c r="O173" i="60"/>
  <c r="O174" i="60"/>
  <c r="O175" i="60"/>
  <c r="O176" i="60"/>
  <c r="O177" i="60"/>
  <c r="O179" i="60"/>
  <c r="O180" i="60"/>
  <c r="O181" i="60"/>
  <c r="O182" i="60"/>
  <c r="O183" i="60"/>
  <c r="O184" i="60"/>
  <c r="O185" i="60"/>
  <c r="O186" i="60"/>
  <c r="O187" i="60"/>
  <c r="O188" i="60"/>
  <c r="O189" i="60"/>
  <c r="O190" i="60"/>
  <c r="O192" i="60"/>
  <c r="O193" i="60"/>
  <c r="O195" i="60"/>
  <c r="O196" i="60"/>
  <c r="O197" i="60"/>
  <c r="O198" i="60"/>
  <c r="O199" i="60"/>
  <c r="O200" i="60"/>
  <c r="O201" i="60"/>
  <c r="O203" i="60"/>
  <c r="O204" i="60"/>
  <c r="O205" i="60"/>
  <c r="O206" i="60"/>
  <c r="O208" i="60"/>
  <c r="O209" i="60"/>
  <c r="O210" i="60"/>
  <c r="O211" i="60"/>
  <c r="O212" i="60"/>
  <c r="O213" i="60"/>
  <c r="O214" i="60"/>
  <c r="O215" i="60"/>
  <c r="O219" i="60"/>
  <c r="O220" i="60"/>
  <c r="O221" i="60"/>
  <c r="O223" i="60"/>
  <c r="O224" i="60"/>
  <c r="O225" i="60"/>
  <c r="O226" i="60"/>
  <c r="O227" i="60"/>
  <c r="O228" i="60"/>
  <c r="O229" i="60"/>
  <c r="O230" i="60"/>
  <c r="O231" i="60"/>
  <c r="O232" i="60"/>
  <c r="O234" i="60"/>
  <c r="O235" i="60"/>
  <c r="O236" i="60"/>
  <c r="O237" i="60"/>
  <c r="O238" i="60"/>
  <c r="W51" i="60"/>
  <c r="W63" i="60"/>
  <c r="U7" i="60"/>
  <c r="U8" i="60"/>
  <c r="U9" i="60"/>
  <c r="U11" i="60"/>
  <c r="U12" i="60"/>
  <c r="U13" i="60"/>
  <c r="U14" i="60"/>
  <c r="U15" i="60"/>
  <c r="U16" i="60"/>
  <c r="U17" i="60"/>
  <c r="U18" i="60"/>
  <c r="U20" i="60"/>
  <c r="U21" i="60"/>
  <c r="U22" i="60"/>
  <c r="U23" i="60"/>
  <c r="U24" i="60"/>
  <c r="U27" i="60"/>
  <c r="U28" i="60"/>
  <c r="U29" i="60"/>
  <c r="U30" i="60"/>
  <c r="U32" i="60"/>
  <c r="U33" i="60"/>
  <c r="U36" i="60"/>
  <c r="U37" i="60"/>
  <c r="U38" i="60"/>
  <c r="U39" i="60"/>
  <c r="U41" i="60"/>
  <c r="U42" i="60"/>
  <c r="U43" i="60"/>
  <c r="U45" i="60"/>
  <c r="U46" i="60"/>
  <c r="U48" i="60"/>
  <c r="U49" i="60"/>
  <c r="U50" i="60"/>
  <c r="U51" i="60"/>
  <c r="U52" i="60"/>
  <c r="U54" i="60"/>
  <c r="U55" i="60"/>
  <c r="U56" i="60"/>
  <c r="U57" i="60"/>
  <c r="U58" i="60"/>
  <c r="U59" i="60"/>
  <c r="U60" i="60"/>
  <c r="U61" i="60"/>
  <c r="U62" i="60"/>
  <c r="U63" i="60"/>
  <c r="U64" i="60"/>
  <c r="U66" i="60"/>
  <c r="U67" i="60"/>
  <c r="U68" i="60"/>
  <c r="U69" i="60"/>
  <c r="U70" i="60"/>
  <c r="U72" i="60"/>
  <c r="U73" i="60"/>
  <c r="U74" i="60"/>
  <c r="U76" i="60"/>
  <c r="U77" i="60"/>
  <c r="U78" i="60"/>
  <c r="U82" i="60"/>
  <c r="U83" i="60"/>
  <c r="U84" i="60"/>
  <c r="U86" i="60"/>
  <c r="U87" i="60"/>
  <c r="U88" i="60"/>
  <c r="U89" i="60"/>
  <c r="U92" i="60"/>
  <c r="U93" i="60"/>
  <c r="U94" i="60"/>
  <c r="U95" i="60"/>
  <c r="U96" i="60"/>
  <c r="U97" i="60"/>
  <c r="U98" i="60"/>
  <c r="U99" i="60"/>
  <c r="U100" i="60"/>
  <c r="U101" i="60"/>
  <c r="U103" i="60"/>
  <c r="U104" i="60"/>
  <c r="U105" i="60"/>
  <c r="U106" i="60"/>
  <c r="U107" i="60"/>
  <c r="S7" i="60"/>
  <c r="S8" i="60"/>
  <c r="S9" i="60"/>
  <c r="S11" i="60"/>
  <c r="S12" i="60"/>
  <c r="S13" i="60"/>
  <c r="S14" i="60"/>
  <c r="S15" i="60"/>
  <c r="S16" i="60"/>
  <c r="S17" i="60"/>
  <c r="S18" i="60"/>
  <c r="S20" i="60"/>
  <c r="S21" i="60"/>
  <c r="S22" i="60"/>
  <c r="S23" i="60"/>
  <c r="S24" i="60"/>
  <c r="S27" i="60"/>
  <c r="S28" i="60"/>
  <c r="S29" i="60"/>
  <c r="S30" i="60"/>
  <c r="S32" i="60"/>
  <c r="S33" i="60"/>
  <c r="S36" i="60"/>
  <c r="S37" i="60"/>
  <c r="S38" i="60"/>
  <c r="S39" i="60"/>
  <c r="S41" i="60"/>
  <c r="S42" i="60"/>
  <c r="S43" i="60"/>
  <c r="S45" i="60"/>
  <c r="S46" i="60"/>
  <c r="S48" i="60"/>
  <c r="S49" i="60"/>
  <c r="S50" i="60"/>
  <c r="S51" i="60"/>
  <c r="S52" i="60"/>
  <c r="S54" i="60"/>
  <c r="S55" i="60"/>
  <c r="S56" i="60"/>
  <c r="S57" i="60"/>
  <c r="S58" i="60"/>
  <c r="S59" i="60"/>
  <c r="S60" i="60"/>
  <c r="S61" i="60"/>
  <c r="S62" i="60"/>
  <c r="S63" i="60"/>
  <c r="S64" i="60"/>
  <c r="S66" i="60"/>
  <c r="S67" i="60"/>
  <c r="S68" i="60"/>
  <c r="S69" i="60"/>
  <c r="S70" i="60"/>
  <c r="S72" i="60"/>
  <c r="S73" i="60"/>
  <c r="S74" i="60"/>
  <c r="S76" i="60"/>
  <c r="S77" i="60"/>
  <c r="S78" i="60"/>
  <c r="S82" i="60"/>
  <c r="S83" i="60"/>
  <c r="S84" i="60"/>
  <c r="S86" i="60"/>
  <c r="S87" i="60"/>
  <c r="S88" i="60"/>
  <c r="S89" i="60"/>
  <c r="S92" i="60"/>
  <c r="S93" i="60"/>
  <c r="S94" i="60"/>
  <c r="S95" i="60"/>
  <c r="S96" i="60"/>
  <c r="S97" i="60"/>
  <c r="S98" i="60"/>
  <c r="S99" i="60"/>
  <c r="S100" i="60"/>
  <c r="S101" i="60"/>
  <c r="S103" i="60"/>
  <c r="S104" i="60"/>
  <c r="S105" i="60"/>
  <c r="S106" i="60"/>
  <c r="S107" i="60"/>
  <c r="Q7" i="60"/>
  <c r="Q8" i="60"/>
  <c r="Q9" i="60"/>
  <c r="Q11" i="60"/>
  <c r="Q12" i="60"/>
  <c r="Q13" i="60"/>
  <c r="Q14" i="60"/>
  <c r="Q15" i="60"/>
  <c r="Q16" i="60"/>
  <c r="Q17" i="60"/>
  <c r="Q18" i="60"/>
  <c r="Q20" i="60"/>
  <c r="Q21" i="60"/>
  <c r="Q22" i="60"/>
  <c r="Q23" i="60"/>
  <c r="Q24" i="60"/>
  <c r="Q27" i="60"/>
  <c r="Q28" i="60"/>
  <c r="Q29" i="60"/>
  <c r="Q30" i="60"/>
  <c r="Q32" i="60"/>
  <c r="Q33" i="60"/>
  <c r="Q36" i="60"/>
  <c r="Q37" i="60"/>
  <c r="Q38" i="60"/>
  <c r="Q39" i="60"/>
  <c r="Q41" i="60"/>
  <c r="Q42" i="60"/>
  <c r="Q43" i="60"/>
  <c r="Q45" i="60"/>
  <c r="Q46" i="60"/>
  <c r="Q48" i="60"/>
  <c r="Q49" i="60"/>
  <c r="Q50" i="60"/>
  <c r="Q51" i="60"/>
  <c r="Q52" i="60"/>
  <c r="Q54" i="60"/>
  <c r="Q55" i="60"/>
  <c r="Q56" i="60"/>
  <c r="Q57" i="60"/>
  <c r="Q58" i="60"/>
  <c r="Q59" i="60"/>
  <c r="Q60" i="60"/>
  <c r="Q61" i="60"/>
  <c r="Q62" i="60"/>
  <c r="Q63" i="60"/>
  <c r="Q64" i="60"/>
  <c r="Q66" i="60"/>
  <c r="Q67" i="60"/>
  <c r="Q68" i="60"/>
  <c r="Q69" i="60"/>
  <c r="Q70" i="60"/>
  <c r="Q72" i="60"/>
  <c r="Q73" i="60"/>
  <c r="Q74" i="60"/>
  <c r="Q76" i="60"/>
  <c r="Q77" i="60"/>
  <c r="Q78" i="60"/>
  <c r="Q82" i="60"/>
  <c r="Q83" i="60"/>
  <c r="Q84" i="60"/>
  <c r="Q86" i="60"/>
  <c r="Q87" i="60"/>
  <c r="Q88" i="60"/>
  <c r="Q89" i="60"/>
  <c r="Q92" i="60"/>
  <c r="Q93" i="60"/>
  <c r="Q94" i="60"/>
  <c r="Q95" i="60"/>
  <c r="Q96" i="60"/>
  <c r="Q97" i="60"/>
  <c r="Q98" i="60"/>
  <c r="Q99" i="60"/>
  <c r="Q100" i="60"/>
  <c r="Q101" i="60"/>
  <c r="Q103" i="60"/>
  <c r="Q104" i="60"/>
  <c r="Q105" i="60"/>
  <c r="Q106" i="60"/>
  <c r="Q107" i="60"/>
  <c r="O7" i="60"/>
  <c r="O8" i="60"/>
  <c r="O9" i="60"/>
  <c r="O11" i="60"/>
  <c r="O12" i="60"/>
  <c r="O13" i="60"/>
  <c r="O14" i="60"/>
  <c r="O15" i="60"/>
  <c r="O16" i="60"/>
  <c r="O17" i="60"/>
  <c r="O18" i="60"/>
  <c r="O20" i="60"/>
  <c r="O21" i="60"/>
  <c r="O22" i="60"/>
  <c r="O23" i="60"/>
  <c r="O24" i="60"/>
  <c r="O27" i="60"/>
  <c r="O28" i="60"/>
  <c r="O29" i="60"/>
  <c r="O30" i="60"/>
  <c r="O32" i="60"/>
  <c r="O33" i="60"/>
  <c r="O36" i="60"/>
  <c r="O37" i="60"/>
  <c r="O38" i="60"/>
  <c r="O39" i="60"/>
  <c r="O41" i="60"/>
  <c r="O42" i="60"/>
  <c r="O43" i="60"/>
  <c r="O45" i="60"/>
  <c r="O46" i="60"/>
  <c r="O48" i="60"/>
  <c r="O49" i="60"/>
  <c r="O50" i="60"/>
  <c r="O51" i="60"/>
  <c r="O52" i="60"/>
  <c r="O54" i="60"/>
  <c r="O55" i="60"/>
  <c r="O56" i="60"/>
  <c r="O57" i="60"/>
  <c r="O58" i="60"/>
  <c r="O59" i="60"/>
  <c r="O60" i="60"/>
  <c r="O61" i="60"/>
  <c r="O62" i="60"/>
  <c r="O63" i="60"/>
  <c r="O64" i="60"/>
  <c r="O66" i="60"/>
  <c r="O67" i="60"/>
  <c r="O68" i="60"/>
  <c r="O69" i="60"/>
  <c r="O70" i="60"/>
  <c r="O72" i="60"/>
  <c r="O73" i="60"/>
  <c r="O74" i="60"/>
  <c r="O76" i="60"/>
  <c r="O77" i="60"/>
  <c r="O78" i="60"/>
  <c r="O82" i="60"/>
  <c r="O83" i="60"/>
  <c r="O84" i="60"/>
  <c r="O86" i="60"/>
  <c r="O87" i="60"/>
  <c r="O88" i="60"/>
  <c r="O89" i="60"/>
  <c r="O92" i="60"/>
  <c r="O93" i="60"/>
  <c r="O94" i="60"/>
  <c r="O95" i="60"/>
  <c r="O96" i="60"/>
  <c r="O97" i="60"/>
  <c r="O98" i="60"/>
  <c r="O99" i="60"/>
  <c r="O100" i="60"/>
  <c r="O101" i="60"/>
  <c r="O103" i="60"/>
  <c r="O104" i="60"/>
  <c r="O105" i="60"/>
  <c r="O106" i="60"/>
  <c r="O107" i="60"/>
  <c r="M189" i="60"/>
  <c r="M51" i="60"/>
  <c r="M63" i="60"/>
  <c r="J126" i="60"/>
  <c r="J127" i="60"/>
  <c r="J128" i="60"/>
  <c r="J129" i="60"/>
  <c r="J130" i="60"/>
  <c r="J131" i="60"/>
  <c r="J132" i="60"/>
  <c r="J133" i="60"/>
  <c r="J134" i="60"/>
  <c r="J135" i="60"/>
  <c r="J136" i="60"/>
  <c r="J137" i="60"/>
  <c r="J138" i="60"/>
  <c r="J140" i="60"/>
  <c r="J141" i="60"/>
  <c r="J142" i="60"/>
  <c r="J143" i="60"/>
  <c r="J146" i="60"/>
  <c r="J147" i="60"/>
  <c r="J148" i="60"/>
  <c r="J150" i="60"/>
  <c r="J151" i="60"/>
  <c r="J153" i="60"/>
  <c r="J154" i="60"/>
  <c r="J155" i="60"/>
  <c r="J156" i="60"/>
  <c r="J157" i="60"/>
  <c r="J158" i="60"/>
  <c r="J159" i="60"/>
  <c r="J161" i="60"/>
  <c r="J162" i="60"/>
  <c r="J164" i="60"/>
  <c r="J165" i="60"/>
  <c r="J166" i="60"/>
  <c r="J167" i="60"/>
  <c r="J168" i="60"/>
  <c r="J170" i="60"/>
  <c r="J171" i="60"/>
  <c r="J172" i="60"/>
  <c r="J173" i="60"/>
  <c r="J174" i="60"/>
  <c r="J175" i="60"/>
  <c r="J176" i="60"/>
  <c r="J177" i="60"/>
  <c r="J179" i="60"/>
  <c r="J180" i="60"/>
  <c r="J181" i="60"/>
  <c r="J182" i="60"/>
  <c r="J183" i="60"/>
  <c r="J184" i="60"/>
  <c r="J185" i="60"/>
  <c r="J186" i="60"/>
  <c r="J187" i="60"/>
  <c r="J188" i="60"/>
  <c r="J189" i="60"/>
  <c r="J190" i="60"/>
  <c r="J192" i="60"/>
  <c r="J193" i="60"/>
  <c r="J195" i="60"/>
  <c r="J196" i="60"/>
  <c r="J197" i="60"/>
  <c r="J198" i="60"/>
  <c r="J199" i="60"/>
  <c r="J200" i="60"/>
  <c r="J201" i="60"/>
  <c r="J203" i="60"/>
  <c r="J204" i="60"/>
  <c r="J205" i="60"/>
  <c r="J206" i="60"/>
  <c r="J208" i="60"/>
  <c r="J209" i="60"/>
  <c r="J210" i="60"/>
  <c r="J211" i="60"/>
  <c r="J212" i="60"/>
  <c r="J213" i="60"/>
  <c r="J214" i="60"/>
  <c r="J215" i="60"/>
  <c r="J219" i="60"/>
  <c r="J220" i="60"/>
  <c r="J221" i="60"/>
  <c r="J223" i="60"/>
  <c r="J224" i="60"/>
  <c r="J225" i="60"/>
  <c r="J226" i="60"/>
  <c r="J227" i="60"/>
  <c r="J228" i="60"/>
  <c r="J229" i="60"/>
  <c r="J230" i="60"/>
  <c r="J231" i="60"/>
  <c r="J232" i="60"/>
  <c r="J234" i="60"/>
  <c r="J235" i="60"/>
  <c r="J236" i="60"/>
  <c r="J237" i="60"/>
  <c r="J238" i="60"/>
  <c r="J7" i="60"/>
  <c r="J8" i="60"/>
  <c r="J9" i="60"/>
  <c r="J11" i="60"/>
  <c r="J12" i="60"/>
  <c r="J13" i="60"/>
  <c r="J14" i="60"/>
  <c r="J15" i="60"/>
  <c r="J16" i="60"/>
  <c r="J17" i="60"/>
  <c r="J18" i="60"/>
  <c r="J20" i="60"/>
  <c r="J21" i="60"/>
  <c r="J22" i="60"/>
  <c r="J23" i="60"/>
  <c r="J24" i="60"/>
  <c r="J27" i="60"/>
  <c r="J28" i="60"/>
  <c r="J29" i="60"/>
  <c r="J30" i="60"/>
  <c r="J32" i="60"/>
  <c r="J33" i="60"/>
  <c r="J36" i="60"/>
  <c r="J37" i="60"/>
  <c r="J38" i="60"/>
  <c r="J39" i="60"/>
  <c r="J41" i="60"/>
  <c r="J42" i="60"/>
  <c r="J43" i="60"/>
  <c r="J45" i="60"/>
  <c r="J46" i="60"/>
  <c r="J48" i="60"/>
  <c r="J49" i="60"/>
  <c r="J50" i="60"/>
  <c r="J51" i="60"/>
  <c r="J52" i="60"/>
  <c r="J54" i="60"/>
  <c r="J55" i="60"/>
  <c r="J56" i="60"/>
  <c r="J57" i="60"/>
  <c r="J58" i="60"/>
  <c r="J59" i="60"/>
  <c r="J60" i="60"/>
  <c r="J61" i="60"/>
  <c r="J62" i="60"/>
  <c r="J63" i="60"/>
  <c r="J64" i="60"/>
  <c r="J66" i="60"/>
  <c r="J67" i="60"/>
  <c r="J68" i="60"/>
  <c r="J69" i="60"/>
  <c r="J70" i="60"/>
  <c r="J72" i="60"/>
  <c r="J73" i="60"/>
  <c r="J74" i="60"/>
  <c r="J76" i="60"/>
  <c r="J77" i="60"/>
  <c r="J78" i="60"/>
  <c r="J82" i="60"/>
  <c r="J83" i="60"/>
  <c r="J84" i="60"/>
  <c r="J86" i="60"/>
  <c r="J87" i="60"/>
  <c r="J88" i="60"/>
  <c r="J89" i="60"/>
  <c r="J92" i="60"/>
  <c r="J93" i="60"/>
  <c r="J94" i="60"/>
  <c r="J95" i="60"/>
  <c r="J96" i="60"/>
  <c r="J97" i="60"/>
  <c r="J98" i="60"/>
  <c r="J99" i="60"/>
  <c r="J100" i="60"/>
  <c r="J101" i="60"/>
  <c r="J103" i="60"/>
  <c r="J104" i="60"/>
  <c r="J105" i="60"/>
  <c r="J106" i="60"/>
  <c r="J107" i="60"/>
  <c r="H126" i="60"/>
  <c r="H127" i="60"/>
  <c r="H128" i="60"/>
  <c r="H129" i="60"/>
  <c r="H130" i="60"/>
  <c r="H131" i="60"/>
  <c r="H132" i="60"/>
  <c r="H133" i="60"/>
  <c r="H134" i="60"/>
  <c r="H135" i="60"/>
  <c r="H136" i="60"/>
  <c r="H137" i="60"/>
  <c r="H138" i="60"/>
  <c r="H140" i="60"/>
  <c r="H141" i="60"/>
  <c r="H142" i="60"/>
  <c r="H143" i="60"/>
  <c r="H146" i="60"/>
  <c r="H147" i="60"/>
  <c r="H148" i="60"/>
  <c r="H150" i="60"/>
  <c r="H151" i="60"/>
  <c r="H153" i="60"/>
  <c r="H154" i="60"/>
  <c r="H155" i="60"/>
  <c r="H156" i="60"/>
  <c r="H157" i="60"/>
  <c r="H158" i="60"/>
  <c r="H159" i="60"/>
  <c r="H161" i="60"/>
  <c r="H162" i="60"/>
  <c r="H164" i="60"/>
  <c r="H165" i="60"/>
  <c r="H166" i="60"/>
  <c r="H167" i="60"/>
  <c r="H168" i="60"/>
  <c r="H170" i="60"/>
  <c r="H171" i="60"/>
  <c r="H172" i="60"/>
  <c r="H173" i="60"/>
  <c r="H174" i="60"/>
  <c r="H175" i="60"/>
  <c r="H176" i="60"/>
  <c r="H177" i="60"/>
  <c r="H179" i="60"/>
  <c r="H180" i="60"/>
  <c r="H181" i="60"/>
  <c r="H182" i="60"/>
  <c r="H183" i="60"/>
  <c r="H184" i="60"/>
  <c r="H185" i="60"/>
  <c r="H186" i="60"/>
  <c r="H187" i="60"/>
  <c r="H188" i="60"/>
  <c r="H189" i="60"/>
  <c r="H190" i="60"/>
  <c r="H192" i="60"/>
  <c r="H193" i="60"/>
  <c r="H195" i="60"/>
  <c r="H196" i="60"/>
  <c r="H197" i="60"/>
  <c r="H198" i="60"/>
  <c r="H199" i="60"/>
  <c r="H200" i="60"/>
  <c r="H201" i="60"/>
  <c r="H203" i="60"/>
  <c r="H204" i="60"/>
  <c r="H205" i="60"/>
  <c r="H206" i="60"/>
  <c r="H208" i="60"/>
  <c r="H209" i="60"/>
  <c r="H210" i="60"/>
  <c r="H211" i="60"/>
  <c r="H212" i="60"/>
  <c r="H213" i="60"/>
  <c r="H214" i="60"/>
  <c r="H215" i="60"/>
  <c r="H219" i="60"/>
  <c r="H220" i="60"/>
  <c r="H221" i="60"/>
  <c r="H223" i="60"/>
  <c r="H224" i="60"/>
  <c r="H225" i="60"/>
  <c r="H226" i="60"/>
  <c r="H227" i="60"/>
  <c r="H228" i="60"/>
  <c r="H229" i="60"/>
  <c r="H230" i="60"/>
  <c r="H231" i="60"/>
  <c r="H232" i="60"/>
  <c r="H234" i="60"/>
  <c r="H235" i="60"/>
  <c r="H236" i="60"/>
  <c r="H237" i="60"/>
  <c r="H238" i="60"/>
  <c r="H7" i="60"/>
  <c r="H8" i="60"/>
  <c r="H9" i="60"/>
  <c r="H11" i="60"/>
  <c r="H12" i="60"/>
  <c r="H13" i="60"/>
  <c r="H14" i="60"/>
  <c r="H15" i="60"/>
  <c r="H16" i="60"/>
  <c r="H17" i="60"/>
  <c r="H18" i="60"/>
  <c r="H20" i="60"/>
  <c r="H21" i="60"/>
  <c r="H22" i="60"/>
  <c r="H23" i="60"/>
  <c r="H24" i="60"/>
  <c r="H27" i="60"/>
  <c r="H28" i="60"/>
  <c r="H29" i="60"/>
  <c r="H30" i="60"/>
  <c r="H32" i="60"/>
  <c r="H33" i="60"/>
  <c r="H36" i="60"/>
  <c r="H37" i="60"/>
  <c r="H38" i="60"/>
  <c r="H39" i="60"/>
  <c r="H41" i="60"/>
  <c r="H42" i="60"/>
  <c r="H43" i="60"/>
  <c r="H45" i="60"/>
  <c r="H46" i="60"/>
  <c r="H48" i="60"/>
  <c r="H49" i="60"/>
  <c r="H50" i="60"/>
  <c r="H51" i="60"/>
  <c r="H52" i="60"/>
  <c r="H54" i="60"/>
  <c r="H55" i="60"/>
  <c r="H56" i="60"/>
  <c r="H57" i="60"/>
  <c r="H58" i="60"/>
  <c r="H59" i="60"/>
  <c r="H60" i="60"/>
  <c r="H61" i="60"/>
  <c r="H62" i="60"/>
  <c r="H63" i="60"/>
  <c r="H64" i="60"/>
  <c r="H66" i="60"/>
  <c r="H67" i="60"/>
  <c r="H68" i="60"/>
  <c r="H69" i="60"/>
  <c r="H70" i="60"/>
  <c r="H72" i="60"/>
  <c r="H73" i="60"/>
  <c r="H74" i="60"/>
  <c r="H76" i="60"/>
  <c r="H77" i="60"/>
  <c r="H78" i="60"/>
  <c r="H82" i="60"/>
  <c r="H83" i="60"/>
  <c r="H84" i="60"/>
  <c r="H86" i="60"/>
  <c r="H87" i="60"/>
  <c r="H88" i="60"/>
  <c r="H89" i="60"/>
  <c r="H92" i="60"/>
  <c r="H93" i="60"/>
  <c r="H94" i="60"/>
  <c r="H95" i="60"/>
  <c r="H96" i="60"/>
  <c r="H97" i="60"/>
  <c r="H98" i="60"/>
  <c r="H99" i="60"/>
  <c r="H100" i="60"/>
  <c r="H101" i="60"/>
  <c r="H103" i="60"/>
  <c r="H104" i="60"/>
  <c r="H105" i="60"/>
  <c r="H106" i="60"/>
  <c r="H107" i="60"/>
  <c r="F126" i="60"/>
  <c r="F127" i="60"/>
  <c r="F128" i="60"/>
  <c r="F129" i="60"/>
  <c r="F130" i="60"/>
  <c r="F131" i="60"/>
  <c r="F132" i="60"/>
  <c r="F133" i="60"/>
  <c r="F134" i="60"/>
  <c r="F135" i="60"/>
  <c r="F136" i="60"/>
  <c r="F137" i="60"/>
  <c r="F138" i="60"/>
  <c r="F140" i="60"/>
  <c r="F141" i="60"/>
  <c r="F142" i="60"/>
  <c r="F143" i="60"/>
  <c r="F146" i="60"/>
  <c r="F147" i="60"/>
  <c r="F148" i="60"/>
  <c r="F150" i="60"/>
  <c r="F151" i="60"/>
  <c r="F153" i="60"/>
  <c r="F154" i="60"/>
  <c r="F155" i="60"/>
  <c r="F156" i="60"/>
  <c r="F157" i="60"/>
  <c r="F158" i="60"/>
  <c r="F159" i="60"/>
  <c r="F161" i="60"/>
  <c r="F162" i="60"/>
  <c r="F164" i="60"/>
  <c r="F165" i="60"/>
  <c r="F166" i="60"/>
  <c r="F167" i="60"/>
  <c r="F168" i="60"/>
  <c r="F170" i="60"/>
  <c r="F171" i="60"/>
  <c r="F172" i="60"/>
  <c r="F173" i="60"/>
  <c r="F174" i="60"/>
  <c r="F175" i="60"/>
  <c r="F176" i="60"/>
  <c r="F177" i="60"/>
  <c r="F179" i="60"/>
  <c r="F180" i="60"/>
  <c r="F181" i="60"/>
  <c r="F182" i="60"/>
  <c r="F183" i="60"/>
  <c r="F184" i="60"/>
  <c r="F185" i="60"/>
  <c r="F186" i="60"/>
  <c r="F187" i="60"/>
  <c r="F188" i="60"/>
  <c r="F189" i="60"/>
  <c r="F190" i="60"/>
  <c r="F192" i="60"/>
  <c r="F193" i="60"/>
  <c r="F195" i="60"/>
  <c r="F196" i="60"/>
  <c r="F197" i="60"/>
  <c r="F198" i="60"/>
  <c r="F199" i="60"/>
  <c r="F200" i="60"/>
  <c r="F201" i="60"/>
  <c r="F203" i="60"/>
  <c r="F204" i="60"/>
  <c r="F205" i="60"/>
  <c r="F206" i="60"/>
  <c r="F208" i="60"/>
  <c r="F209" i="60"/>
  <c r="F210" i="60"/>
  <c r="F211" i="60"/>
  <c r="F212" i="60"/>
  <c r="F213" i="60"/>
  <c r="F214" i="60"/>
  <c r="F215" i="60"/>
  <c r="F219" i="60"/>
  <c r="F220" i="60"/>
  <c r="F221" i="60"/>
  <c r="F223" i="60"/>
  <c r="F224" i="60"/>
  <c r="F225" i="60"/>
  <c r="F226" i="60"/>
  <c r="F227" i="60"/>
  <c r="F228" i="60"/>
  <c r="F229" i="60"/>
  <c r="F230" i="60"/>
  <c r="F231" i="60"/>
  <c r="F232" i="60"/>
  <c r="F234" i="60"/>
  <c r="F235" i="60"/>
  <c r="F236" i="60"/>
  <c r="F237" i="60"/>
  <c r="F238" i="60"/>
  <c r="F7" i="60"/>
  <c r="F8" i="60"/>
  <c r="F9" i="60"/>
  <c r="F11" i="60"/>
  <c r="F12" i="60"/>
  <c r="F13" i="60"/>
  <c r="F14" i="60"/>
  <c r="F15" i="60"/>
  <c r="F16" i="60"/>
  <c r="F17" i="60"/>
  <c r="F18" i="60"/>
  <c r="F20" i="60"/>
  <c r="F21" i="60"/>
  <c r="F22" i="60"/>
  <c r="F23" i="60"/>
  <c r="F24" i="60"/>
  <c r="F27" i="60"/>
  <c r="F28" i="60"/>
  <c r="F29" i="60"/>
  <c r="F30" i="60"/>
  <c r="F32" i="60"/>
  <c r="F33" i="60"/>
  <c r="F36" i="60"/>
  <c r="F37" i="60"/>
  <c r="F38" i="60"/>
  <c r="F39" i="60"/>
  <c r="F41" i="60"/>
  <c r="F42" i="60"/>
  <c r="F43" i="60"/>
  <c r="F45" i="60"/>
  <c r="F46" i="60"/>
  <c r="F48" i="60"/>
  <c r="F49" i="60"/>
  <c r="F50" i="60"/>
  <c r="F51" i="60"/>
  <c r="F52" i="60"/>
  <c r="F54" i="60"/>
  <c r="F55" i="60"/>
  <c r="F56" i="60"/>
  <c r="F57" i="60"/>
  <c r="F58" i="60"/>
  <c r="F59" i="60"/>
  <c r="F60" i="60"/>
  <c r="F61" i="60"/>
  <c r="F62" i="60"/>
  <c r="F63" i="60"/>
  <c r="F64" i="60"/>
  <c r="F66" i="60"/>
  <c r="F67" i="60"/>
  <c r="F68" i="60"/>
  <c r="F69" i="60"/>
  <c r="F70" i="60"/>
  <c r="F72" i="60"/>
  <c r="F73" i="60"/>
  <c r="F74" i="60"/>
  <c r="F76" i="60"/>
  <c r="F77" i="60"/>
  <c r="F78" i="60"/>
  <c r="F82" i="60"/>
  <c r="F83" i="60"/>
  <c r="F84" i="60"/>
  <c r="F86" i="60"/>
  <c r="F87" i="60"/>
  <c r="F88" i="60"/>
  <c r="F89" i="60"/>
  <c r="F92" i="60"/>
  <c r="F93" i="60"/>
  <c r="F94" i="60"/>
  <c r="F95" i="60"/>
  <c r="F96" i="60"/>
  <c r="F97" i="60"/>
  <c r="F98" i="60"/>
  <c r="F99" i="60"/>
  <c r="F100" i="60"/>
  <c r="F101" i="60"/>
  <c r="F103" i="60"/>
  <c r="F104" i="60"/>
  <c r="F105" i="60"/>
  <c r="F106" i="60"/>
  <c r="F107" i="60"/>
  <c r="D126" i="60"/>
  <c r="D127" i="60"/>
  <c r="D128" i="60"/>
  <c r="D129" i="60"/>
  <c r="D130" i="60"/>
  <c r="D131" i="60"/>
  <c r="D132" i="60"/>
  <c r="D133" i="60"/>
  <c r="D134" i="60"/>
  <c r="D135" i="60"/>
  <c r="D136" i="60"/>
  <c r="D137" i="60"/>
  <c r="D138" i="60"/>
  <c r="D140" i="60"/>
  <c r="D141" i="60"/>
  <c r="D142" i="60"/>
  <c r="D143" i="60"/>
  <c r="D146" i="60"/>
  <c r="D147" i="60"/>
  <c r="D148" i="60"/>
  <c r="D150" i="60"/>
  <c r="D151" i="60"/>
  <c r="D153" i="60"/>
  <c r="D154" i="60"/>
  <c r="D155" i="60"/>
  <c r="D156" i="60"/>
  <c r="D157" i="60"/>
  <c r="D158" i="60"/>
  <c r="D159" i="60"/>
  <c r="D161" i="60"/>
  <c r="D162" i="60"/>
  <c r="D164" i="60"/>
  <c r="D165" i="60"/>
  <c r="D166" i="60"/>
  <c r="D167" i="60"/>
  <c r="D168" i="60"/>
  <c r="D170" i="60"/>
  <c r="D171" i="60"/>
  <c r="D172" i="60"/>
  <c r="D173" i="60"/>
  <c r="D174" i="60"/>
  <c r="D175" i="60"/>
  <c r="D176" i="60"/>
  <c r="D177" i="60"/>
  <c r="D179" i="60"/>
  <c r="D180" i="60"/>
  <c r="D181" i="60"/>
  <c r="D182" i="60"/>
  <c r="D183" i="60"/>
  <c r="D184" i="60"/>
  <c r="D185" i="60"/>
  <c r="D186" i="60"/>
  <c r="D187" i="60"/>
  <c r="D188" i="60"/>
  <c r="D189" i="60"/>
  <c r="D190" i="60"/>
  <c r="D192" i="60"/>
  <c r="D193" i="60"/>
  <c r="D195" i="60"/>
  <c r="D196" i="60"/>
  <c r="D197" i="60"/>
  <c r="D198" i="60"/>
  <c r="D199" i="60"/>
  <c r="D200" i="60"/>
  <c r="D201" i="60"/>
  <c r="D203" i="60"/>
  <c r="D204" i="60"/>
  <c r="D205" i="60"/>
  <c r="D206" i="60"/>
  <c r="D208" i="60"/>
  <c r="D209" i="60"/>
  <c r="D210" i="60"/>
  <c r="D211" i="60"/>
  <c r="D212" i="60"/>
  <c r="D213" i="60"/>
  <c r="D214" i="60"/>
  <c r="D215" i="60"/>
  <c r="D219" i="60"/>
  <c r="D220" i="60"/>
  <c r="D221" i="60"/>
  <c r="D223" i="60"/>
  <c r="D224" i="60"/>
  <c r="D225" i="60"/>
  <c r="D226" i="60"/>
  <c r="D227" i="60"/>
  <c r="D228" i="60"/>
  <c r="D229" i="60"/>
  <c r="D230" i="60"/>
  <c r="D231" i="60"/>
  <c r="D232" i="60"/>
  <c r="D234" i="60"/>
  <c r="D235" i="60"/>
  <c r="D236" i="60"/>
  <c r="D237" i="60"/>
  <c r="D238" i="60"/>
  <c r="D7" i="60"/>
  <c r="D8" i="60"/>
  <c r="D9" i="60"/>
  <c r="D11" i="60"/>
  <c r="D12" i="60"/>
  <c r="D13" i="60"/>
  <c r="D14" i="60"/>
  <c r="D15" i="60"/>
  <c r="D16" i="60"/>
  <c r="D17" i="60"/>
  <c r="D18" i="60"/>
  <c r="D20" i="60"/>
  <c r="D21" i="60"/>
  <c r="D22" i="60"/>
  <c r="D23" i="60"/>
  <c r="D24" i="60"/>
  <c r="D27" i="60"/>
  <c r="D28" i="60"/>
  <c r="D29" i="60"/>
  <c r="D30" i="60"/>
  <c r="D32" i="60"/>
  <c r="D33" i="60"/>
  <c r="D36" i="60"/>
  <c r="D37" i="60"/>
  <c r="D38" i="60"/>
  <c r="D39" i="60"/>
  <c r="D41" i="60"/>
  <c r="D42" i="60"/>
  <c r="D43" i="60"/>
  <c r="D45" i="60"/>
  <c r="D46" i="60"/>
  <c r="D48" i="60"/>
  <c r="D49" i="60"/>
  <c r="D50" i="60"/>
  <c r="D51" i="60"/>
  <c r="D52" i="60"/>
  <c r="D54" i="60"/>
  <c r="D55" i="60"/>
  <c r="D56" i="60"/>
  <c r="D57" i="60"/>
  <c r="D58" i="60"/>
  <c r="D59" i="60"/>
  <c r="D60" i="60"/>
  <c r="D61" i="60"/>
  <c r="D62" i="60"/>
  <c r="D63" i="60"/>
  <c r="D64" i="60"/>
  <c r="D66" i="60"/>
  <c r="D67" i="60"/>
  <c r="D68" i="60"/>
  <c r="D69" i="60"/>
  <c r="D70" i="60"/>
  <c r="D72" i="60"/>
  <c r="D73" i="60"/>
  <c r="D74" i="60"/>
  <c r="D76" i="60"/>
  <c r="D77" i="60"/>
  <c r="D78" i="60"/>
  <c r="D82" i="60"/>
  <c r="D83" i="60"/>
  <c r="D84" i="60"/>
  <c r="D86" i="60"/>
  <c r="D87" i="60"/>
  <c r="D88" i="60"/>
  <c r="D89" i="60"/>
  <c r="D92" i="60"/>
  <c r="D93" i="60"/>
  <c r="D94" i="60"/>
  <c r="D95" i="60"/>
  <c r="D96" i="60"/>
  <c r="D97" i="60"/>
  <c r="D98" i="60"/>
  <c r="D99" i="60"/>
  <c r="D100" i="60"/>
  <c r="D101" i="60"/>
  <c r="D103" i="60"/>
  <c r="D104" i="60"/>
  <c r="D105" i="60"/>
  <c r="D106" i="60"/>
  <c r="D107" i="60"/>
  <c r="Z125" i="60"/>
  <c r="C126" i="60"/>
  <c r="E126" i="60"/>
  <c r="G126" i="60"/>
  <c r="I126" i="60"/>
  <c r="K126" i="60"/>
  <c r="N126" i="60"/>
  <c r="P126" i="60"/>
  <c r="R126" i="60"/>
  <c r="T126" i="60"/>
  <c r="X126" i="60"/>
  <c r="Z126" i="60"/>
  <c r="AB126" i="60"/>
  <c r="AF126" i="60"/>
  <c r="AH126" i="60"/>
  <c r="AJ126" i="60"/>
  <c r="AL126" i="60"/>
  <c r="AN126" i="60"/>
  <c r="AP126" i="60"/>
  <c r="AR126" i="60"/>
  <c r="AT126" i="60"/>
  <c r="AV126" i="60"/>
  <c r="AX126" i="60"/>
  <c r="AZ126" i="60"/>
  <c r="BB126" i="60"/>
  <c r="BD126" i="60"/>
  <c r="BF126" i="60"/>
  <c r="BH126" i="60"/>
  <c r="BJ126" i="60"/>
  <c r="BL126" i="60"/>
  <c r="BN126" i="60"/>
  <c r="BP126" i="60"/>
  <c r="BR126" i="60"/>
  <c r="BT126" i="60"/>
  <c r="BV126" i="60"/>
  <c r="BX126" i="60"/>
  <c r="BZ126" i="60"/>
  <c r="CB126" i="60"/>
  <c r="CD126" i="60"/>
  <c r="CF126" i="60"/>
  <c r="CH126" i="60"/>
  <c r="CJ126" i="60"/>
  <c r="CL126" i="60"/>
  <c r="CN126" i="60"/>
  <c r="CP126" i="60"/>
  <c r="CR126" i="60"/>
  <c r="CT126" i="60"/>
  <c r="CV126" i="60"/>
  <c r="C127" i="60"/>
  <c r="E127" i="60"/>
  <c r="G127" i="60"/>
  <c r="I127" i="60"/>
  <c r="K127" i="60"/>
  <c r="N127" i="60"/>
  <c r="P127" i="60"/>
  <c r="R127" i="60"/>
  <c r="T127" i="60"/>
  <c r="X127" i="60"/>
  <c r="Z127" i="60"/>
  <c r="AB127" i="60"/>
  <c r="AF127" i="60"/>
  <c r="AH127" i="60"/>
  <c r="AJ127" i="60"/>
  <c r="AL127" i="60"/>
  <c r="AN127" i="60"/>
  <c r="AP127" i="60"/>
  <c r="AR127" i="60"/>
  <c r="AT127" i="60"/>
  <c r="AV127" i="60"/>
  <c r="AX127" i="60"/>
  <c r="AZ127" i="60"/>
  <c r="BB127" i="60"/>
  <c r="BD127" i="60"/>
  <c r="BF127" i="60"/>
  <c r="BH127" i="60"/>
  <c r="BJ127" i="60"/>
  <c r="BL127" i="60"/>
  <c r="BN127" i="60"/>
  <c r="BP127" i="60"/>
  <c r="BR127" i="60"/>
  <c r="BT127" i="60"/>
  <c r="BV127" i="60"/>
  <c r="BX127" i="60"/>
  <c r="BZ127" i="60"/>
  <c r="CB127" i="60"/>
  <c r="CD127" i="60"/>
  <c r="CF127" i="60"/>
  <c r="CH127" i="60"/>
  <c r="CJ127" i="60"/>
  <c r="CL127" i="60"/>
  <c r="CN127" i="60"/>
  <c r="CP127" i="60"/>
  <c r="CR127" i="60"/>
  <c r="CT127" i="60"/>
  <c r="CV127" i="60"/>
  <c r="C128" i="60"/>
  <c r="E128" i="60"/>
  <c r="G128" i="60"/>
  <c r="I128" i="60"/>
  <c r="K128" i="60"/>
  <c r="N128" i="60"/>
  <c r="P128" i="60"/>
  <c r="R128" i="60"/>
  <c r="T128" i="60"/>
  <c r="X128" i="60"/>
  <c r="Z128" i="60"/>
  <c r="AB128" i="60"/>
  <c r="AF128" i="60"/>
  <c r="AH128" i="60"/>
  <c r="AJ128" i="60"/>
  <c r="AL128" i="60"/>
  <c r="AN128" i="60"/>
  <c r="AP128" i="60"/>
  <c r="AR128" i="60"/>
  <c r="AT128" i="60"/>
  <c r="AV128" i="60"/>
  <c r="AX128" i="60"/>
  <c r="AZ128" i="60"/>
  <c r="BB128" i="60"/>
  <c r="BD128" i="60"/>
  <c r="BF128" i="60"/>
  <c r="BH128" i="60"/>
  <c r="BJ128" i="60"/>
  <c r="BL128" i="60"/>
  <c r="BN128" i="60"/>
  <c r="BP128" i="60"/>
  <c r="BR128" i="60"/>
  <c r="BT128" i="60"/>
  <c r="BV128" i="60"/>
  <c r="BX128" i="60"/>
  <c r="BZ128" i="60"/>
  <c r="CB128" i="60"/>
  <c r="CD128" i="60"/>
  <c r="CF128" i="60"/>
  <c r="CH128" i="60"/>
  <c r="CJ128" i="60"/>
  <c r="CL128" i="60"/>
  <c r="CN128" i="60"/>
  <c r="CP128" i="60"/>
  <c r="CR128" i="60"/>
  <c r="CT128" i="60"/>
  <c r="CV128" i="60"/>
  <c r="C129" i="60"/>
  <c r="E129" i="60"/>
  <c r="G129" i="60"/>
  <c r="I129" i="60"/>
  <c r="K129" i="60"/>
  <c r="N129" i="60"/>
  <c r="P129" i="60"/>
  <c r="R129" i="60"/>
  <c r="T129" i="60"/>
  <c r="X129" i="60"/>
  <c r="Z129" i="60"/>
  <c r="AB129" i="60"/>
  <c r="AF129" i="60"/>
  <c r="AH129" i="60"/>
  <c r="AJ129" i="60"/>
  <c r="AL129" i="60"/>
  <c r="AN129" i="60"/>
  <c r="AP129" i="60"/>
  <c r="AR129" i="60"/>
  <c r="AT129" i="60"/>
  <c r="AV129" i="60"/>
  <c r="AX129" i="60"/>
  <c r="AZ129" i="60"/>
  <c r="BB129" i="60"/>
  <c r="BD129" i="60"/>
  <c r="BF129" i="60"/>
  <c r="BH129" i="60"/>
  <c r="BJ129" i="60"/>
  <c r="BL129" i="60"/>
  <c r="BN129" i="60"/>
  <c r="BP129" i="60"/>
  <c r="BR129" i="60"/>
  <c r="BT129" i="60"/>
  <c r="BV129" i="60"/>
  <c r="BX129" i="60"/>
  <c r="BZ129" i="60"/>
  <c r="CB129" i="60"/>
  <c r="CD129" i="60"/>
  <c r="CF129" i="60"/>
  <c r="CH129" i="60"/>
  <c r="CJ129" i="60"/>
  <c r="CL129" i="60"/>
  <c r="CN129" i="60"/>
  <c r="CP129" i="60"/>
  <c r="CR129" i="60"/>
  <c r="CT129" i="60"/>
  <c r="CV129" i="60"/>
  <c r="C130" i="60"/>
  <c r="E130" i="60"/>
  <c r="G130" i="60"/>
  <c r="I130" i="60"/>
  <c r="K130" i="60"/>
  <c r="N130" i="60"/>
  <c r="P130" i="60"/>
  <c r="R130" i="60"/>
  <c r="T130" i="60"/>
  <c r="X130" i="60"/>
  <c r="Z130" i="60"/>
  <c r="AB130" i="60"/>
  <c r="AF130" i="60"/>
  <c r="AH130" i="60"/>
  <c r="AJ130" i="60"/>
  <c r="AL130" i="60"/>
  <c r="AN130" i="60"/>
  <c r="AP130" i="60"/>
  <c r="AR130" i="60"/>
  <c r="AT130" i="60"/>
  <c r="AV130" i="60"/>
  <c r="AX130" i="60"/>
  <c r="AZ130" i="60"/>
  <c r="BB130" i="60"/>
  <c r="BD130" i="60"/>
  <c r="BF130" i="60"/>
  <c r="BH130" i="60"/>
  <c r="BJ130" i="60"/>
  <c r="BL130" i="60"/>
  <c r="BN130" i="60"/>
  <c r="BP130" i="60"/>
  <c r="BR130" i="60"/>
  <c r="BT130" i="60"/>
  <c r="BV130" i="60"/>
  <c r="BX130" i="60"/>
  <c r="BZ130" i="60"/>
  <c r="CB130" i="60"/>
  <c r="CD130" i="60"/>
  <c r="CF130" i="60"/>
  <c r="CH130" i="60"/>
  <c r="CJ130" i="60"/>
  <c r="CL130" i="60"/>
  <c r="CN130" i="60"/>
  <c r="CP130" i="60"/>
  <c r="CR130" i="60"/>
  <c r="CT130" i="60"/>
  <c r="CV130" i="60"/>
  <c r="C131" i="60"/>
  <c r="E131" i="60"/>
  <c r="G131" i="60"/>
  <c r="I131" i="60"/>
  <c r="K131" i="60"/>
  <c r="N131" i="60"/>
  <c r="P131" i="60"/>
  <c r="R131" i="60"/>
  <c r="T131" i="60"/>
  <c r="X131" i="60"/>
  <c r="Z131" i="60"/>
  <c r="AB131" i="60"/>
  <c r="AF131" i="60"/>
  <c r="AH131" i="60"/>
  <c r="AJ131" i="60"/>
  <c r="AL131" i="60"/>
  <c r="AN131" i="60"/>
  <c r="AP131" i="60"/>
  <c r="AR131" i="60"/>
  <c r="AT131" i="60"/>
  <c r="AV131" i="60"/>
  <c r="AX131" i="60"/>
  <c r="AZ131" i="60"/>
  <c r="BB131" i="60"/>
  <c r="BD131" i="60"/>
  <c r="BF131" i="60"/>
  <c r="BH131" i="60"/>
  <c r="BJ131" i="60"/>
  <c r="BL131" i="60"/>
  <c r="BN131" i="60"/>
  <c r="BP131" i="60"/>
  <c r="BR131" i="60"/>
  <c r="BT131" i="60"/>
  <c r="BV131" i="60"/>
  <c r="BX131" i="60"/>
  <c r="BZ131" i="60"/>
  <c r="CB131" i="60"/>
  <c r="CD131" i="60"/>
  <c r="CF131" i="60"/>
  <c r="CH131" i="60"/>
  <c r="CJ131" i="60"/>
  <c r="CL131" i="60"/>
  <c r="CN131" i="60"/>
  <c r="CP131" i="60"/>
  <c r="CR131" i="60"/>
  <c r="CT131" i="60"/>
  <c r="CV131" i="60"/>
  <c r="C132" i="60"/>
  <c r="E132" i="60"/>
  <c r="G132" i="60"/>
  <c r="I132" i="60"/>
  <c r="K132" i="60"/>
  <c r="N132" i="60"/>
  <c r="P132" i="60"/>
  <c r="R132" i="60"/>
  <c r="T132" i="60"/>
  <c r="X132" i="60"/>
  <c r="Z132" i="60"/>
  <c r="AB132" i="60"/>
  <c r="AF132" i="60"/>
  <c r="AH132" i="60"/>
  <c r="AJ132" i="60"/>
  <c r="AL132" i="60"/>
  <c r="AN132" i="60"/>
  <c r="AP132" i="60"/>
  <c r="AR132" i="60"/>
  <c r="AT132" i="60"/>
  <c r="AV132" i="60"/>
  <c r="AX132" i="60"/>
  <c r="AZ132" i="60"/>
  <c r="BB132" i="60"/>
  <c r="BD132" i="60"/>
  <c r="BF132" i="60"/>
  <c r="BH132" i="60"/>
  <c r="BJ132" i="60"/>
  <c r="BL132" i="60"/>
  <c r="BN132" i="60"/>
  <c r="BP132" i="60"/>
  <c r="BR132" i="60"/>
  <c r="BT132" i="60"/>
  <c r="BV132" i="60"/>
  <c r="BX132" i="60"/>
  <c r="BZ132" i="60"/>
  <c r="CB132" i="60"/>
  <c r="CD132" i="60"/>
  <c r="CF132" i="60"/>
  <c r="CH132" i="60"/>
  <c r="CJ132" i="60"/>
  <c r="CL132" i="60"/>
  <c r="CN132" i="60"/>
  <c r="CP132" i="60"/>
  <c r="CR132" i="60"/>
  <c r="CT132" i="60"/>
  <c r="CV132" i="60"/>
  <c r="C133" i="60"/>
  <c r="E133" i="60"/>
  <c r="G133" i="60"/>
  <c r="I133" i="60"/>
  <c r="K133" i="60"/>
  <c r="N133" i="60"/>
  <c r="P133" i="60"/>
  <c r="R133" i="60"/>
  <c r="T133" i="60"/>
  <c r="X133" i="60"/>
  <c r="Z133" i="60"/>
  <c r="AB133" i="60"/>
  <c r="AF133" i="60"/>
  <c r="AH133" i="60"/>
  <c r="AJ133" i="60"/>
  <c r="AL133" i="60"/>
  <c r="AN133" i="60"/>
  <c r="AP133" i="60"/>
  <c r="AR133" i="60"/>
  <c r="AT133" i="60"/>
  <c r="AV133" i="60"/>
  <c r="AX133" i="60"/>
  <c r="AZ133" i="60"/>
  <c r="BB133" i="60"/>
  <c r="BD133" i="60"/>
  <c r="BF133" i="60"/>
  <c r="BH133" i="60"/>
  <c r="BJ133" i="60"/>
  <c r="BL133" i="60"/>
  <c r="BN133" i="60"/>
  <c r="BP133" i="60"/>
  <c r="BR133" i="60"/>
  <c r="BT133" i="60"/>
  <c r="BV133" i="60"/>
  <c r="BX133" i="60"/>
  <c r="BZ133" i="60"/>
  <c r="CB133" i="60"/>
  <c r="CD133" i="60"/>
  <c r="CF133" i="60"/>
  <c r="CH133" i="60"/>
  <c r="CJ133" i="60"/>
  <c r="CL133" i="60"/>
  <c r="CN133" i="60"/>
  <c r="CP133" i="60"/>
  <c r="CR133" i="60"/>
  <c r="CT133" i="60"/>
  <c r="CV133" i="60"/>
  <c r="C134" i="60"/>
  <c r="E134" i="60"/>
  <c r="G134" i="60"/>
  <c r="I134" i="60"/>
  <c r="K134" i="60"/>
  <c r="N134" i="60"/>
  <c r="P134" i="60"/>
  <c r="R134" i="60"/>
  <c r="T134" i="60"/>
  <c r="X134" i="60"/>
  <c r="Z134" i="60"/>
  <c r="AB134" i="60"/>
  <c r="AF134" i="60"/>
  <c r="AH134" i="60"/>
  <c r="AJ134" i="60"/>
  <c r="AL134" i="60"/>
  <c r="AN134" i="60"/>
  <c r="AP134" i="60"/>
  <c r="AR134" i="60"/>
  <c r="AT134" i="60"/>
  <c r="AV134" i="60"/>
  <c r="AX134" i="60"/>
  <c r="AZ134" i="60"/>
  <c r="BB134" i="60"/>
  <c r="BD134" i="60"/>
  <c r="BF134" i="60"/>
  <c r="BH134" i="60"/>
  <c r="BJ134" i="60"/>
  <c r="BL134" i="60"/>
  <c r="BN134" i="60"/>
  <c r="BP134" i="60"/>
  <c r="BR134" i="60"/>
  <c r="BT134" i="60"/>
  <c r="BV134" i="60"/>
  <c r="BX134" i="60"/>
  <c r="BZ134" i="60"/>
  <c r="CB134" i="60"/>
  <c r="CD134" i="60"/>
  <c r="CF134" i="60"/>
  <c r="CH134" i="60"/>
  <c r="CJ134" i="60"/>
  <c r="CL134" i="60"/>
  <c r="CN134" i="60"/>
  <c r="CP134" i="60"/>
  <c r="CR134" i="60"/>
  <c r="CT134" i="60"/>
  <c r="CV134" i="60"/>
  <c r="C135" i="60"/>
  <c r="E135" i="60"/>
  <c r="G135" i="60"/>
  <c r="I135" i="60"/>
  <c r="K135" i="60"/>
  <c r="N135" i="60"/>
  <c r="P135" i="60"/>
  <c r="R135" i="60"/>
  <c r="T135" i="60"/>
  <c r="X135" i="60"/>
  <c r="Z135" i="60"/>
  <c r="AB135" i="60"/>
  <c r="AF135" i="60"/>
  <c r="AH135" i="60"/>
  <c r="AJ135" i="60"/>
  <c r="AL135" i="60"/>
  <c r="AN135" i="60"/>
  <c r="AP135" i="60"/>
  <c r="AR135" i="60"/>
  <c r="AT135" i="60"/>
  <c r="AV135" i="60"/>
  <c r="AX135" i="60"/>
  <c r="AZ135" i="60"/>
  <c r="BB135" i="60"/>
  <c r="BD135" i="60"/>
  <c r="BF135" i="60"/>
  <c r="BH135" i="60"/>
  <c r="BJ135" i="60"/>
  <c r="BL135" i="60"/>
  <c r="BN135" i="60"/>
  <c r="BP135" i="60"/>
  <c r="BR135" i="60"/>
  <c r="BT135" i="60"/>
  <c r="BV135" i="60"/>
  <c r="BX135" i="60"/>
  <c r="BZ135" i="60"/>
  <c r="CB135" i="60"/>
  <c r="CD135" i="60"/>
  <c r="CF135" i="60"/>
  <c r="CH135" i="60"/>
  <c r="CJ135" i="60"/>
  <c r="CL135" i="60"/>
  <c r="CN135" i="60"/>
  <c r="CP135" i="60"/>
  <c r="CR135" i="60"/>
  <c r="CT135" i="60"/>
  <c r="CV135" i="60"/>
  <c r="C136" i="60"/>
  <c r="E136" i="60"/>
  <c r="G136" i="60"/>
  <c r="I136" i="60"/>
  <c r="K136" i="60"/>
  <c r="N136" i="60"/>
  <c r="P136" i="60"/>
  <c r="R136" i="60"/>
  <c r="T136" i="60"/>
  <c r="X136" i="60"/>
  <c r="Z136" i="60"/>
  <c r="AB136" i="60"/>
  <c r="AF136" i="60"/>
  <c r="AH136" i="60"/>
  <c r="AJ136" i="60"/>
  <c r="AL136" i="60"/>
  <c r="AN136" i="60"/>
  <c r="AP136" i="60"/>
  <c r="AR136" i="60"/>
  <c r="AT136" i="60"/>
  <c r="AV136" i="60"/>
  <c r="AX136" i="60"/>
  <c r="AZ136" i="60"/>
  <c r="BB136" i="60"/>
  <c r="BD136" i="60"/>
  <c r="BF136" i="60"/>
  <c r="BH136" i="60"/>
  <c r="BJ136" i="60"/>
  <c r="BL136" i="60"/>
  <c r="BN136" i="60"/>
  <c r="BP136" i="60"/>
  <c r="BR136" i="60"/>
  <c r="BT136" i="60"/>
  <c r="BV136" i="60"/>
  <c r="BX136" i="60"/>
  <c r="BZ136" i="60"/>
  <c r="CB136" i="60"/>
  <c r="CD136" i="60"/>
  <c r="CF136" i="60"/>
  <c r="CH136" i="60"/>
  <c r="CJ136" i="60"/>
  <c r="CL136" i="60"/>
  <c r="CN136" i="60"/>
  <c r="CP136" i="60"/>
  <c r="CR136" i="60"/>
  <c r="CT136" i="60"/>
  <c r="CV136" i="60"/>
  <c r="C137" i="60"/>
  <c r="E137" i="60"/>
  <c r="G137" i="60"/>
  <c r="I137" i="60"/>
  <c r="K137" i="60"/>
  <c r="N137" i="60"/>
  <c r="P137" i="60"/>
  <c r="R137" i="60"/>
  <c r="T137" i="60"/>
  <c r="X137" i="60"/>
  <c r="Z137" i="60"/>
  <c r="AB137" i="60"/>
  <c r="AF137" i="60"/>
  <c r="AH137" i="60"/>
  <c r="AJ137" i="60"/>
  <c r="AL137" i="60"/>
  <c r="AN137" i="60"/>
  <c r="AP137" i="60"/>
  <c r="AR137" i="60"/>
  <c r="AT137" i="60"/>
  <c r="AV137" i="60"/>
  <c r="AX137" i="60"/>
  <c r="AZ137" i="60"/>
  <c r="BB137" i="60"/>
  <c r="BD137" i="60"/>
  <c r="BF137" i="60"/>
  <c r="BH137" i="60"/>
  <c r="BJ137" i="60"/>
  <c r="BL137" i="60"/>
  <c r="BN137" i="60"/>
  <c r="BP137" i="60"/>
  <c r="BR137" i="60"/>
  <c r="BT137" i="60"/>
  <c r="BV137" i="60"/>
  <c r="BX137" i="60"/>
  <c r="BZ137" i="60"/>
  <c r="CB137" i="60"/>
  <c r="CD137" i="60"/>
  <c r="CF137" i="60"/>
  <c r="CH137" i="60"/>
  <c r="CJ137" i="60"/>
  <c r="CL137" i="60"/>
  <c r="CN137" i="60"/>
  <c r="CP137" i="60"/>
  <c r="CR137" i="60"/>
  <c r="CT137" i="60"/>
  <c r="CV137" i="60"/>
  <c r="C138" i="60"/>
  <c r="E138" i="60"/>
  <c r="G138" i="60"/>
  <c r="I138" i="60"/>
  <c r="K138" i="60"/>
  <c r="N138" i="60"/>
  <c r="P138" i="60"/>
  <c r="R138" i="60"/>
  <c r="T138" i="60"/>
  <c r="X138" i="60"/>
  <c r="Z138" i="60"/>
  <c r="AB138" i="60"/>
  <c r="AF138" i="60"/>
  <c r="AH138" i="60"/>
  <c r="AJ138" i="60"/>
  <c r="AL138" i="60"/>
  <c r="AN138" i="60"/>
  <c r="AP138" i="60"/>
  <c r="AR138" i="60"/>
  <c r="AT138" i="60"/>
  <c r="AV138" i="60"/>
  <c r="AX138" i="60"/>
  <c r="AZ138" i="60"/>
  <c r="BB138" i="60"/>
  <c r="BD138" i="60"/>
  <c r="BF138" i="60"/>
  <c r="BH138" i="60"/>
  <c r="BJ138" i="60"/>
  <c r="BL138" i="60"/>
  <c r="BN138" i="60"/>
  <c r="BP138" i="60"/>
  <c r="BR138" i="60"/>
  <c r="BT138" i="60"/>
  <c r="BV138" i="60"/>
  <c r="BX138" i="60"/>
  <c r="BZ138" i="60"/>
  <c r="CB138" i="60"/>
  <c r="CD138" i="60"/>
  <c r="CF138" i="60"/>
  <c r="CH138" i="60"/>
  <c r="CJ138" i="60"/>
  <c r="CL138" i="60"/>
  <c r="CN138" i="60"/>
  <c r="CP138" i="60"/>
  <c r="CR138" i="60"/>
  <c r="CT138" i="60"/>
  <c r="CV138" i="60"/>
  <c r="Z139" i="60"/>
  <c r="C140" i="60"/>
  <c r="E140" i="60"/>
  <c r="G140" i="60"/>
  <c r="I140" i="60"/>
  <c r="K140" i="60"/>
  <c r="N140" i="60"/>
  <c r="P140" i="60"/>
  <c r="R140" i="60"/>
  <c r="T140" i="60"/>
  <c r="X140" i="60"/>
  <c r="Z140" i="60"/>
  <c r="AB140" i="60"/>
  <c r="AF140" i="60"/>
  <c r="AH140" i="60"/>
  <c r="AJ140" i="60"/>
  <c r="AL140" i="60"/>
  <c r="AN140" i="60"/>
  <c r="AP140" i="60"/>
  <c r="AR140" i="60"/>
  <c r="AT140" i="60"/>
  <c r="AV140" i="60"/>
  <c r="AX140" i="60"/>
  <c r="AZ140" i="60"/>
  <c r="BB140" i="60"/>
  <c r="BD140" i="60"/>
  <c r="BF140" i="60"/>
  <c r="BH140" i="60"/>
  <c r="BJ140" i="60"/>
  <c r="BL140" i="60"/>
  <c r="BN140" i="60"/>
  <c r="BP140" i="60"/>
  <c r="BR140" i="60"/>
  <c r="BT140" i="60"/>
  <c r="BV140" i="60"/>
  <c r="BX140" i="60"/>
  <c r="BZ140" i="60"/>
  <c r="CB140" i="60"/>
  <c r="CD140" i="60"/>
  <c r="CF140" i="60"/>
  <c r="CH140" i="60"/>
  <c r="CJ140" i="60"/>
  <c r="CL140" i="60"/>
  <c r="CN140" i="60"/>
  <c r="CP140" i="60"/>
  <c r="CR140" i="60"/>
  <c r="CT140" i="60"/>
  <c r="CV140" i="60"/>
  <c r="C141" i="60"/>
  <c r="E141" i="60"/>
  <c r="G141" i="60"/>
  <c r="I141" i="60"/>
  <c r="K141" i="60"/>
  <c r="N141" i="60"/>
  <c r="P141" i="60"/>
  <c r="R141" i="60"/>
  <c r="T141" i="60"/>
  <c r="X141" i="60"/>
  <c r="Z141" i="60"/>
  <c r="AB141" i="60"/>
  <c r="AF141" i="60"/>
  <c r="AH141" i="60"/>
  <c r="AJ141" i="60"/>
  <c r="AL141" i="60"/>
  <c r="AN141" i="60"/>
  <c r="AP141" i="60"/>
  <c r="AR141" i="60"/>
  <c r="AT141" i="60"/>
  <c r="AV141" i="60"/>
  <c r="AX141" i="60"/>
  <c r="AZ141" i="60"/>
  <c r="BB141" i="60"/>
  <c r="BD141" i="60"/>
  <c r="BF141" i="60"/>
  <c r="BH141" i="60"/>
  <c r="BJ141" i="60"/>
  <c r="BL141" i="60"/>
  <c r="BN141" i="60"/>
  <c r="BP141" i="60"/>
  <c r="BR141" i="60"/>
  <c r="BT141" i="60"/>
  <c r="BV141" i="60"/>
  <c r="BX141" i="60"/>
  <c r="BZ141" i="60"/>
  <c r="CB141" i="60"/>
  <c r="CD141" i="60"/>
  <c r="CF141" i="60"/>
  <c r="CH141" i="60"/>
  <c r="CJ141" i="60"/>
  <c r="CL141" i="60"/>
  <c r="CN141" i="60"/>
  <c r="CP141" i="60"/>
  <c r="CR141" i="60"/>
  <c r="CT141" i="60"/>
  <c r="CV141" i="60"/>
  <c r="C142" i="60"/>
  <c r="E142" i="60"/>
  <c r="G142" i="60"/>
  <c r="I142" i="60"/>
  <c r="K142" i="60"/>
  <c r="N142" i="60"/>
  <c r="P142" i="60"/>
  <c r="R142" i="60"/>
  <c r="T142" i="60"/>
  <c r="X142" i="60"/>
  <c r="Z142" i="60"/>
  <c r="AB142" i="60"/>
  <c r="AF142" i="60"/>
  <c r="AH142" i="60"/>
  <c r="AJ142" i="60"/>
  <c r="AL142" i="60"/>
  <c r="AN142" i="60"/>
  <c r="AP142" i="60"/>
  <c r="AR142" i="60"/>
  <c r="AT142" i="60"/>
  <c r="AV142" i="60"/>
  <c r="AX142" i="60"/>
  <c r="AZ142" i="60"/>
  <c r="BB142" i="60"/>
  <c r="BD142" i="60"/>
  <c r="BF142" i="60"/>
  <c r="BH142" i="60"/>
  <c r="BJ142" i="60"/>
  <c r="BL142" i="60"/>
  <c r="BN142" i="60"/>
  <c r="BP142" i="60"/>
  <c r="BR142" i="60"/>
  <c r="BT142" i="60"/>
  <c r="BV142" i="60"/>
  <c r="BX142" i="60"/>
  <c r="BZ142" i="60"/>
  <c r="CB142" i="60"/>
  <c r="CD142" i="60"/>
  <c r="CF142" i="60"/>
  <c r="CH142" i="60"/>
  <c r="CJ142" i="60"/>
  <c r="CL142" i="60"/>
  <c r="CN142" i="60"/>
  <c r="CP142" i="60"/>
  <c r="CR142" i="60"/>
  <c r="CT142" i="60"/>
  <c r="CV142" i="60"/>
  <c r="C143" i="60"/>
  <c r="E143" i="60"/>
  <c r="G143" i="60"/>
  <c r="I143" i="60"/>
  <c r="K143" i="60"/>
  <c r="N143" i="60"/>
  <c r="P143" i="60"/>
  <c r="R143" i="60"/>
  <c r="T143" i="60"/>
  <c r="X143" i="60"/>
  <c r="Z143" i="60"/>
  <c r="AB143" i="60"/>
  <c r="AF143" i="60"/>
  <c r="AH143" i="60"/>
  <c r="AJ143" i="60"/>
  <c r="AL143" i="60"/>
  <c r="AN143" i="60"/>
  <c r="AP143" i="60"/>
  <c r="AR143" i="60"/>
  <c r="AT143" i="60"/>
  <c r="AV143" i="60"/>
  <c r="AX143" i="60"/>
  <c r="AZ143" i="60"/>
  <c r="BB143" i="60"/>
  <c r="BD143" i="60"/>
  <c r="BF143" i="60"/>
  <c r="BH143" i="60"/>
  <c r="BJ143" i="60"/>
  <c r="BL143" i="60"/>
  <c r="BN143" i="60"/>
  <c r="BP143" i="60"/>
  <c r="BR143" i="60"/>
  <c r="BT143" i="60"/>
  <c r="BV143" i="60"/>
  <c r="BX143" i="60"/>
  <c r="BZ143" i="60"/>
  <c r="CB143" i="60"/>
  <c r="CD143" i="60"/>
  <c r="CF143" i="60"/>
  <c r="CH143" i="60"/>
  <c r="CJ143" i="60"/>
  <c r="CL143" i="60"/>
  <c r="CN143" i="60"/>
  <c r="CP143" i="60"/>
  <c r="CR143" i="60"/>
  <c r="CT143" i="60"/>
  <c r="CV143" i="60"/>
  <c r="Z145" i="60"/>
  <c r="C146" i="60"/>
  <c r="E146" i="60"/>
  <c r="G146" i="60"/>
  <c r="I146" i="60"/>
  <c r="K146" i="60"/>
  <c r="N146" i="60"/>
  <c r="P146" i="60"/>
  <c r="R146" i="60"/>
  <c r="T146" i="60"/>
  <c r="X146" i="60"/>
  <c r="Z146" i="60"/>
  <c r="AB146" i="60"/>
  <c r="AF146" i="60"/>
  <c r="AH146" i="60"/>
  <c r="AJ146" i="60"/>
  <c r="AL146" i="60"/>
  <c r="AN146" i="60"/>
  <c r="AP146" i="60"/>
  <c r="AR146" i="60"/>
  <c r="AT146" i="60"/>
  <c r="AV146" i="60"/>
  <c r="AX146" i="60"/>
  <c r="AZ146" i="60"/>
  <c r="BB146" i="60"/>
  <c r="BD146" i="60"/>
  <c r="BF146" i="60"/>
  <c r="BH146" i="60"/>
  <c r="BJ146" i="60"/>
  <c r="BL146" i="60"/>
  <c r="BN146" i="60"/>
  <c r="BP146" i="60"/>
  <c r="BR146" i="60"/>
  <c r="BT146" i="60"/>
  <c r="BV146" i="60"/>
  <c r="BX146" i="60"/>
  <c r="BZ146" i="60"/>
  <c r="CB146" i="60"/>
  <c r="CD146" i="60"/>
  <c r="CF146" i="60"/>
  <c r="CH146" i="60"/>
  <c r="CJ146" i="60"/>
  <c r="CL146" i="60"/>
  <c r="CN146" i="60"/>
  <c r="CP146" i="60"/>
  <c r="CR146" i="60"/>
  <c r="CT146" i="60"/>
  <c r="CV146" i="60"/>
  <c r="C147" i="60"/>
  <c r="E147" i="60"/>
  <c r="G147" i="60"/>
  <c r="I147" i="60"/>
  <c r="K147" i="60"/>
  <c r="N147" i="60"/>
  <c r="P147" i="60"/>
  <c r="R147" i="60"/>
  <c r="T147" i="60"/>
  <c r="X147" i="60"/>
  <c r="Z147" i="60"/>
  <c r="AB147" i="60"/>
  <c r="AF147" i="60"/>
  <c r="AH147" i="60"/>
  <c r="AJ147" i="60"/>
  <c r="AL147" i="60"/>
  <c r="AN147" i="60"/>
  <c r="AP147" i="60"/>
  <c r="AR147" i="60"/>
  <c r="AT147" i="60"/>
  <c r="AV147" i="60"/>
  <c r="AX147" i="60"/>
  <c r="AZ147" i="60"/>
  <c r="BB147" i="60"/>
  <c r="BD147" i="60"/>
  <c r="BF147" i="60"/>
  <c r="BH147" i="60"/>
  <c r="BJ147" i="60"/>
  <c r="BL147" i="60"/>
  <c r="BN147" i="60"/>
  <c r="BP147" i="60"/>
  <c r="BR147" i="60"/>
  <c r="BT147" i="60"/>
  <c r="BV147" i="60"/>
  <c r="BX147" i="60"/>
  <c r="BZ147" i="60"/>
  <c r="CB147" i="60"/>
  <c r="CD147" i="60"/>
  <c r="CF147" i="60"/>
  <c r="CH147" i="60"/>
  <c r="CJ147" i="60"/>
  <c r="CL147" i="60"/>
  <c r="CN147" i="60"/>
  <c r="CP147" i="60"/>
  <c r="CR147" i="60"/>
  <c r="CT147" i="60"/>
  <c r="CV147" i="60"/>
  <c r="C148" i="60"/>
  <c r="E148" i="60"/>
  <c r="G148" i="60"/>
  <c r="I148" i="60"/>
  <c r="K148" i="60"/>
  <c r="N148" i="60"/>
  <c r="P148" i="60"/>
  <c r="R148" i="60"/>
  <c r="T148" i="60"/>
  <c r="X148" i="60"/>
  <c r="Z148" i="60"/>
  <c r="AB148" i="60"/>
  <c r="AF148" i="60"/>
  <c r="AH148" i="60"/>
  <c r="AJ148" i="60"/>
  <c r="AL148" i="60"/>
  <c r="AN148" i="60"/>
  <c r="AP148" i="60"/>
  <c r="AR148" i="60"/>
  <c r="AT148" i="60"/>
  <c r="AV148" i="60"/>
  <c r="AX148" i="60"/>
  <c r="AZ148" i="60"/>
  <c r="BB148" i="60"/>
  <c r="BD148" i="60"/>
  <c r="BF148" i="60"/>
  <c r="BH148" i="60"/>
  <c r="BJ148" i="60"/>
  <c r="BL148" i="60"/>
  <c r="BN148" i="60"/>
  <c r="BP148" i="60"/>
  <c r="BR148" i="60"/>
  <c r="BT148" i="60"/>
  <c r="BV148" i="60"/>
  <c r="BX148" i="60"/>
  <c r="BZ148" i="60"/>
  <c r="CB148" i="60"/>
  <c r="CD148" i="60"/>
  <c r="CF148" i="60"/>
  <c r="CH148" i="60"/>
  <c r="CJ148" i="60"/>
  <c r="CL148" i="60"/>
  <c r="CN148" i="60"/>
  <c r="CP148" i="60"/>
  <c r="CR148" i="60"/>
  <c r="CT148" i="60"/>
  <c r="CV148" i="60"/>
  <c r="Z149" i="60"/>
  <c r="C150" i="60"/>
  <c r="E150" i="60"/>
  <c r="G150" i="60"/>
  <c r="I150" i="60"/>
  <c r="K150" i="60"/>
  <c r="N150" i="60"/>
  <c r="P150" i="60"/>
  <c r="R150" i="60"/>
  <c r="T150" i="60"/>
  <c r="X150" i="60"/>
  <c r="Z150" i="60"/>
  <c r="AB150" i="60"/>
  <c r="AF150" i="60"/>
  <c r="AH150" i="60"/>
  <c r="AJ150" i="60"/>
  <c r="AL150" i="60"/>
  <c r="AN150" i="60"/>
  <c r="AP150" i="60"/>
  <c r="AR150" i="60"/>
  <c r="AT150" i="60"/>
  <c r="AV150" i="60"/>
  <c r="AX150" i="60"/>
  <c r="AZ150" i="60"/>
  <c r="BB150" i="60"/>
  <c r="BD150" i="60"/>
  <c r="BF150" i="60"/>
  <c r="BH150" i="60"/>
  <c r="BJ150" i="60"/>
  <c r="BL150" i="60"/>
  <c r="BN150" i="60"/>
  <c r="BP150" i="60"/>
  <c r="BR150" i="60"/>
  <c r="BT150" i="60"/>
  <c r="BV150" i="60"/>
  <c r="BX150" i="60"/>
  <c r="BZ150" i="60"/>
  <c r="CB150" i="60"/>
  <c r="CD150" i="60"/>
  <c r="CF150" i="60"/>
  <c r="CH150" i="60"/>
  <c r="CJ150" i="60"/>
  <c r="CL150" i="60"/>
  <c r="CN150" i="60"/>
  <c r="CP150" i="60"/>
  <c r="CR150" i="60"/>
  <c r="CT150" i="60"/>
  <c r="CV150" i="60"/>
  <c r="C151" i="60"/>
  <c r="E151" i="60"/>
  <c r="G151" i="60"/>
  <c r="I151" i="60"/>
  <c r="K151" i="60"/>
  <c r="N151" i="60"/>
  <c r="P151" i="60"/>
  <c r="R151" i="60"/>
  <c r="T151" i="60"/>
  <c r="X151" i="60"/>
  <c r="Z151" i="60"/>
  <c r="AB151" i="60"/>
  <c r="AF151" i="60"/>
  <c r="AH151" i="60"/>
  <c r="AJ151" i="60"/>
  <c r="AL151" i="60"/>
  <c r="AN151" i="60"/>
  <c r="AP151" i="60"/>
  <c r="AR151" i="60"/>
  <c r="AT151" i="60"/>
  <c r="AV151" i="60"/>
  <c r="AX151" i="60"/>
  <c r="AZ151" i="60"/>
  <c r="BB151" i="60"/>
  <c r="BD151" i="60"/>
  <c r="BF151" i="60"/>
  <c r="BH151" i="60"/>
  <c r="BJ151" i="60"/>
  <c r="BL151" i="60"/>
  <c r="BN151" i="60"/>
  <c r="BP151" i="60"/>
  <c r="BR151" i="60"/>
  <c r="BT151" i="60"/>
  <c r="BV151" i="60"/>
  <c r="BX151" i="60"/>
  <c r="BZ151" i="60"/>
  <c r="CB151" i="60"/>
  <c r="CD151" i="60"/>
  <c r="CF151" i="60"/>
  <c r="CH151" i="60"/>
  <c r="CJ151" i="60"/>
  <c r="CL151" i="60"/>
  <c r="CN151" i="60"/>
  <c r="CP151" i="60"/>
  <c r="CR151" i="60"/>
  <c r="CT151" i="60"/>
  <c r="CV151" i="60"/>
  <c r="Z152" i="60"/>
  <c r="C153" i="60"/>
  <c r="E153" i="60"/>
  <c r="G153" i="60"/>
  <c r="I153" i="60"/>
  <c r="K153" i="60"/>
  <c r="N153" i="60"/>
  <c r="P153" i="60"/>
  <c r="R153" i="60"/>
  <c r="T153" i="60"/>
  <c r="X153" i="60"/>
  <c r="Z153" i="60"/>
  <c r="AB153" i="60"/>
  <c r="AF153" i="60"/>
  <c r="AH153" i="60"/>
  <c r="AJ153" i="60"/>
  <c r="AL153" i="60"/>
  <c r="AN153" i="60"/>
  <c r="AP153" i="60"/>
  <c r="AR153" i="60"/>
  <c r="AT153" i="60"/>
  <c r="AV153" i="60"/>
  <c r="AX153" i="60"/>
  <c r="AZ153" i="60"/>
  <c r="BB153" i="60"/>
  <c r="BD153" i="60"/>
  <c r="BF153" i="60"/>
  <c r="BH153" i="60"/>
  <c r="BJ153" i="60"/>
  <c r="BL153" i="60"/>
  <c r="BN153" i="60"/>
  <c r="BP153" i="60"/>
  <c r="BR153" i="60"/>
  <c r="BT153" i="60"/>
  <c r="BV153" i="60"/>
  <c r="BX153" i="60"/>
  <c r="BZ153" i="60"/>
  <c r="CB153" i="60"/>
  <c r="CD153" i="60"/>
  <c r="CF153" i="60"/>
  <c r="CH153" i="60"/>
  <c r="CJ153" i="60"/>
  <c r="CL153" i="60"/>
  <c r="CN153" i="60"/>
  <c r="CP153" i="60"/>
  <c r="CR153" i="60"/>
  <c r="CT153" i="60"/>
  <c r="CV153" i="60"/>
  <c r="C154" i="60"/>
  <c r="E154" i="60"/>
  <c r="G154" i="60"/>
  <c r="I154" i="60"/>
  <c r="K154" i="60"/>
  <c r="N154" i="60"/>
  <c r="P154" i="60"/>
  <c r="R154" i="60"/>
  <c r="T154" i="60"/>
  <c r="X154" i="60"/>
  <c r="Z154" i="60"/>
  <c r="AB154" i="60"/>
  <c r="AF154" i="60"/>
  <c r="AH154" i="60"/>
  <c r="AJ154" i="60"/>
  <c r="AL154" i="60"/>
  <c r="AN154" i="60"/>
  <c r="AP154" i="60"/>
  <c r="AR154" i="60"/>
  <c r="AT154" i="60"/>
  <c r="AV154" i="60"/>
  <c r="AX154" i="60"/>
  <c r="AZ154" i="60"/>
  <c r="BB154" i="60"/>
  <c r="BD154" i="60"/>
  <c r="BF154" i="60"/>
  <c r="BH154" i="60"/>
  <c r="BJ154" i="60"/>
  <c r="BL154" i="60"/>
  <c r="BN154" i="60"/>
  <c r="BP154" i="60"/>
  <c r="BR154" i="60"/>
  <c r="BT154" i="60"/>
  <c r="BV154" i="60"/>
  <c r="BX154" i="60"/>
  <c r="BZ154" i="60"/>
  <c r="CB154" i="60"/>
  <c r="CD154" i="60"/>
  <c r="CF154" i="60"/>
  <c r="CH154" i="60"/>
  <c r="CJ154" i="60"/>
  <c r="CL154" i="60"/>
  <c r="CN154" i="60"/>
  <c r="CP154" i="60"/>
  <c r="CR154" i="60"/>
  <c r="CT154" i="60"/>
  <c r="CV154" i="60"/>
  <c r="C155" i="60"/>
  <c r="E155" i="60"/>
  <c r="G155" i="60"/>
  <c r="I155" i="60"/>
  <c r="K155" i="60"/>
  <c r="N155" i="60"/>
  <c r="P155" i="60"/>
  <c r="R155" i="60"/>
  <c r="T155" i="60"/>
  <c r="X155" i="60"/>
  <c r="Z155" i="60"/>
  <c r="AB155" i="60"/>
  <c r="AF155" i="60"/>
  <c r="AH155" i="60"/>
  <c r="AJ155" i="60"/>
  <c r="AL155" i="60"/>
  <c r="AN155" i="60"/>
  <c r="AP155" i="60"/>
  <c r="AR155" i="60"/>
  <c r="AT155" i="60"/>
  <c r="AV155" i="60"/>
  <c r="AX155" i="60"/>
  <c r="AZ155" i="60"/>
  <c r="BB155" i="60"/>
  <c r="BD155" i="60"/>
  <c r="BF155" i="60"/>
  <c r="BH155" i="60"/>
  <c r="BJ155" i="60"/>
  <c r="BL155" i="60"/>
  <c r="BN155" i="60"/>
  <c r="BP155" i="60"/>
  <c r="BR155" i="60"/>
  <c r="BT155" i="60"/>
  <c r="BV155" i="60"/>
  <c r="BX155" i="60"/>
  <c r="BZ155" i="60"/>
  <c r="CB155" i="60"/>
  <c r="CD155" i="60"/>
  <c r="CF155" i="60"/>
  <c r="CH155" i="60"/>
  <c r="CJ155" i="60"/>
  <c r="CL155" i="60"/>
  <c r="CN155" i="60"/>
  <c r="CP155" i="60"/>
  <c r="CR155" i="60"/>
  <c r="CT155" i="60"/>
  <c r="CV155" i="60"/>
  <c r="C156" i="60"/>
  <c r="E156" i="60"/>
  <c r="G156" i="60"/>
  <c r="I156" i="60"/>
  <c r="K156" i="60"/>
  <c r="N156" i="60"/>
  <c r="P156" i="60"/>
  <c r="R156" i="60"/>
  <c r="T156" i="60"/>
  <c r="X156" i="60"/>
  <c r="Z156" i="60"/>
  <c r="AB156" i="60"/>
  <c r="AF156" i="60"/>
  <c r="AH156" i="60"/>
  <c r="AJ156" i="60"/>
  <c r="AL156" i="60"/>
  <c r="AN156" i="60"/>
  <c r="AP156" i="60"/>
  <c r="AR156" i="60"/>
  <c r="AT156" i="60"/>
  <c r="AV156" i="60"/>
  <c r="AX156" i="60"/>
  <c r="AZ156" i="60"/>
  <c r="BB156" i="60"/>
  <c r="BD156" i="60"/>
  <c r="BF156" i="60"/>
  <c r="BH156" i="60"/>
  <c r="BJ156" i="60"/>
  <c r="BL156" i="60"/>
  <c r="BN156" i="60"/>
  <c r="BP156" i="60"/>
  <c r="BR156" i="60"/>
  <c r="BT156" i="60"/>
  <c r="BV156" i="60"/>
  <c r="BX156" i="60"/>
  <c r="BZ156" i="60"/>
  <c r="CB156" i="60"/>
  <c r="CD156" i="60"/>
  <c r="CF156" i="60"/>
  <c r="CH156" i="60"/>
  <c r="CJ156" i="60"/>
  <c r="CL156" i="60"/>
  <c r="CN156" i="60"/>
  <c r="CP156" i="60"/>
  <c r="CR156" i="60"/>
  <c r="CT156" i="60"/>
  <c r="CV156" i="60"/>
  <c r="C157" i="60"/>
  <c r="E157" i="60"/>
  <c r="G157" i="60"/>
  <c r="I157" i="60"/>
  <c r="K157" i="60"/>
  <c r="N157" i="60"/>
  <c r="P157" i="60"/>
  <c r="R157" i="60"/>
  <c r="T157" i="60"/>
  <c r="X157" i="60"/>
  <c r="Z157" i="60"/>
  <c r="AB157" i="60"/>
  <c r="AF157" i="60"/>
  <c r="AH157" i="60"/>
  <c r="AJ157" i="60"/>
  <c r="AL157" i="60"/>
  <c r="AN157" i="60"/>
  <c r="AP157" i="60"/>
  <c r="AR157" i="60"/>
  <c r="AT157" i="60"/>
  <c r="AV157" i="60"/>
  <c r="AX157" i="60"/>
  <c r="AZ157" i="60"/>
  <c r="BB157" i="60"/>
  <c r="BD157" i="60"/>
  <c r="BF157" i="60"/>
  <c r="BH157" i="60"/>
  <c r="BJ157" i="60"/>
  <c r="BL157" i="60"/>
  <c r="BN157" i="60"/>
  <c r="BP157" i="60"/>
  <c r="BR157" i="60"/>
  <c r="BT157" i="60"/>
  <c r="BV157" i="60"/>
  <c r="BX157" i="60"/>
  <c r="BZ157" i="60"/>
  <c r="CB157" i="60"/>
  <c r="CD157" i="60"/>
  <c r="CF157" i="60"/>
  <c r="CH157" i="60"/>
  <c r="CJ157" i="60"/>
  <c r="CL157" i="60"/>
  <c r="CN157" i="60"/>
  <c r="CP157" i="60"/>
  <c r="CR157" i="60"/>
  <c r="CT157" i="60"/>
  <c r="CV157" i="60"/>
  <c r="C158" i="60"/>
  <c r="E158" i="60"/>
  <c r="G158" i="60"/>
  <c r="I158" i="60"/>
  <c r="K158" i="60"/>
  <c r="N158" i="60"/>
  <c r="P158" i="60"/>
  <c r="R158" i="60"/>
  <c r="T158" i="60"/>
  <c r="X158" i="60"/>
  <c r="Z158" i="60"/>
  <c r="AB158" i="60"/>
  <c r="AF158" i="60"/>
  <c r="AH158" i="60"/>
  <c r="AJ158" i="60"/>
  <c r="AL158" i="60"/>
  <c r="AN158" i="60"/>
  <c r="AP158" i="60"/>
  <c r="AR158" i="60"/>
  <c r="AT158" i="60"/>
  <c r="AV158" i="60"/>
  <c r="AX158" i="60"/>
  <c r="AZ158" i="60"/>
  <c r="BB158" i="60"/>
  <c r="BD158" i="60"/>
  <c r="BF158" i="60"/>
  <c r="BH158" i="60"/>
  <c r="BJ158" i="60"/>
  <c r="BL158" i="60"/>
  <c r="BN158" i="60"/>
  <c r="BP158" i="60"/>
  <c r="BR158" i="60"/>
  <c r="BT158" i="60"/>
  <c r="BV158" i="60"/>
  <c r="BX158" i="60"/>
  <c r="BZ158" i="60"/>
  <c r="CB158" i="60"/>
  <c r="CD158" i="60"/>
  <c r="CF158" i="60"/>
  <c r="CH158" i="60"/>
  <c r="CJ158" i="60"/>
  <c r="CL158" i="60"/>
  <c r="CN158" i="60"/>
  <c r="CP158" i="60"/>
  <c r="CR158" i="60"/>
  <c r="CT158" i="60"/>
  <c r="CV158" i="60"/>
  <c r="C159" i="60"/>
  <c r="E159" i="60"/>
  <c r="G159" i="60"/>
  <c r="I159" i="60"/>
  <c r="K159" i="60"/>
  <c r="N159" i="60"/>
  <c r="P159" i="60"/>
  <c r="R159" i="60"/>
  <c r="T159" i="60"/>
  <c r="X159" i="60"/>
  <c r="Z159" i="60"/>
  <c r="AB159" i="60"/>
  <c r="AF159" i="60"/>
  <c r="AH159" i="60"/>
  <c r="AJ159" i="60"/>
  <c r="AL159" i="60"/>
  <c r="AN159" i="60"/>
  <c r="AP159" i="60"/>
  <c r="AR159" i="60"/>
  <c r="AT159" i="60"/>
  <c r="AV159" i="60"/>
  <c r="AX159" i="60"/>
  <c r="AZ159" i="60"/>
  <c r="BB159" i="60"/>
  <c r="BD159" i="60"/>
  <c r="BF159" i="60"/>
  <c r="BH159" i="60"/>
  <c r="BJ159" i="60"/>
  <c r="BL159" i="60"/>
  <c r="BN159" i="60"/>
  <c r="BP159" i="60"/>
  <c r="BR159" i="60"/>
  <c r="BT159" i="60"/>
  <c r="BV159" i="60"/>
  <c r="BX159" i="60"/>
  <c r="BZ159" i="60"/>
  <c r="CB159" i="60"/>
  <c r="CD159" i="60"/>
  <c r="CF159" i="60"/>
  <c r="CH159" i="60"/>
  <c r="CJ159" i="60"/>
  <c r="CL159" i="60"/>
  <c r="CN159" i="60"/>
  <c r="CP159" i="60"/>
  <c r="CR159" i="60"/>
  <c r="CT159" i="60"/>
  <c r="CV159" i="60"/>
  <c r="Z160" i="60"/>
  <c r="C161" i="60"/>
  <c r="E161" i="60"/>
  <c r="G161" i="60"/>
  <c r="I161" i="60"/>
  <c r="K161" i="60"/>
  <c r="N161" i="60"/>
  <c r="P161" i="60"/>
  <c r="R161" i="60"/>
  <c r="T161" i="60"/>
  <c r="X161" i="60"/>
  <c r="Z161" i="60"/>
  <c r="AB161" i="60"/>
  <c r="AF161" i="60"/>
  <c r="AH161" i="60"/>
  <c r="AJ161" i="60"/>
  <c r="AL161" i="60"/>
  <c r="AN161" i="60"/>
  <c r="AP161" i="60"/>
  <c r="AR161" i="60"/>
  <c r="AT161" i="60"/>
  <c r="AV161" i="60"/>
  <c r="AX161" i="60"/>
  <c r="AZ161" i="60"/>
  <c r="BB161" i="60"/>
  <c r="BD161" i="60"/>
  <c r="BF161" i="60"/>
  <c r="BH161" i="60"/>
  <c r="BJ161" i="60"/>
  <c r="BL161" i="60"/>
  <c r="BN161" i="60"/>
  <c r="BP161" i="60"/>
  <c r="BR161" i="60"/>
  <c r="BT161" i="60"/>
  <c r="BV161" i="60"/>
  <c r="BX161" i="60"/>
  <c r="BZ161" i="60"/>
  <c r="CB161" i="60"/>
  <c r="CD161" i="60"/>
  <c r="CF161" i="60"/>
  <c r="CH161" i="60"/>
  <c r="CJ161" i="60"/>
  <c r="CL161" i="60"/>
  <c r="CN161" i="60"/>
  <c r="CP161" i="60"/>
  <c r="CR161" i="60"/>
  <c r="CT161" i="60"/>
  <c r="CV161" i="60"/>
  <c r="C162" i="60"/>
  <c r="E162" i="60"/>
  <c r="G162" i="60"/>
  <c r="I162" i="60"/>
  <c r="K162" i="60"/>
  <c r="N162" i="60"/>
  <c r="P162" i="60"/>
  <c r="R162" i="60"/>
  <c r="T162" i="60"/>
  <c r="X162" i="60"/>
  <c r="Z162" i="60"/>
  <c r="AB162" i="60"/>
  <c r="AF162" i="60"/>
  <c r="AH162" i="60"/>
  <c r="AJ162" i="60"/>
  <c r="AL162" i="60"/>
  <c r="AN162" i="60"/>
  <c r="AP162" i="60"/>
  <c r="AR162" i="60"/>
  <c r="AT162" i="60"/>
  <c r="AV162" i="60"/>
  <c r="AX162" i="60"/>
  <c r="AZ162" i="60"/>
  <c r="BB162" i="60"/>
  <c r="BD162" i="60"/>
  <c r="BF162" i="60"/>
  <c r="BH162" i="60"/>
  <c r="BJ162" i="60"/>
  <c r="BL162" i="60"/>
  <c r="BN162" i="60"/>
  <c r="BP162" i="60"/>
  <c r="BR162" i="60"/>
  <c r="BT162" i="60"/>
  <c r="BV162" i="60"/>
  <c r="BX162" i="60"/>
  <c r="BZ162" i="60"/>
  <c r="CB162" i="60"/>
  <c r="CD162" i="60"/>
  <c r="CF162" i="60"/>
  <c r="CH162" i="60"/>
  <c r="CJ162" i="60"/>
  <c r="CL162" i="60"/>
  <c r="CN162" i="60"/>
  <c r="CP162" i="60"/>
  <c r="CR162" i="60"/>
  <c r="CT162" i="60"/>
  <c r="CV162" i="60"/>
  <c r="C164" i="60"/>
  <c r="E164" i="60"/>
  <c r="G164" i="60"/>
  <c r="I164" i="60"/>
  <c r="K164" i="60"/>
  <c r="N164" i="60"/>
  <c r="P164" i="60"/>
  <c r="R164" i="60"/>
  <c r="T164" i="60"/>
  <c r="X164" i="60"/>
  <c r="Z164" i="60"/>
  <c r="AB164" i="60"/>
  <c r="AF164" i="60"/>
  <c r="AH164" i="60"/>
  <c r="AJ164" i="60"/>
  <c r="AL164" i="60"/>
  <c r="AN164" i="60"/>
  <c r="AP164" i="60"/>
  <c r="AR164" i="60"/>
  <c r="AT164" i="60"/>
  <c r="AV164" i="60"/>
  <c r="AX164" i="60"/>
  <c r="AZ164" i="60"/>
  <c r="BB164" i="60"/>
  <c r="BD164" i="60"/>
  <c r="BF164" i="60"/>
  <c r="BH164" i="60"/>
  <c r="BJ164" i="60"/>
  <c r="BL164" i="60"/>
  <c r="BN164" i="60"/>
  <c r="BP164" i="60"/>
  <c r="BR164" i="60"/>
  <c r="BT164" i="60"/>
  <c r="BV164" i="60"/>
  <c r="BX164" i="60"/>
  <c r="BZ164" i="60"/>
  <c r="CB164" i="60"/>
  <c r="CD164" i="60"/>
  <c r="CF164" i="60"/>
  <c r="CH164" i="60"/>
  <c r="CJ164" i="60"/>
  <c r="CL164" i="60"/>
  <c r="CN164" i="60"/>
  <c r="CP164" i="60"/>
  <c r="CR164" i="60"/>
  <c r="CT164" i="60"/>
  <c r="CV164" i="60"/>
  <c r="C165" i="60"/>
  <c r="E165" i="60"/>
  <c r="G165" i="60"/>
  <c r="I165" i="60"/>
  <c r="K165" i="60"/>
  <c r="N165" i="60"/>
  <c r="P165" i="60"/>
  <c r="R165" i="60"/>
  <c r="T165" i="60"/>
  <c r="X165" i="60"/>
  <c r="Z165" i="60"/>
  <c r="AB165" i="60"/>
  <c r="AF165" i="60"/>
  <c r="AH165" i="60"/>
  <c r="AJ165" i="60"/>
  <c r="AL165" i="60"/>
  <c r="AN165" i="60"/>
  <c r="AP165" i="60"/>
  <c r="AR165" i="60"/>
  <c r="AT165" i="60"/>
  <c r="AV165" i="60"/>
  <c r="AX165" i="60"/>
  <c r="AZ165" i="60"/>
  <c r="BB165" i="60"/>
  <c r="BD165" i="60"/>
  <c r="BF165" i="60"/>
  <c r="BH165" i="60"/>
  <c r="BJ165" i="60"/>
  <c r="BL165" i="60"/>
  <c r="BN165" i="60"/>
  <c r="BP165" i="60"/>
  <c r="BR165" i="60"/>
  <c r="BT165" i="60"/>
  <c r="BV165" i="60"/>
  <c r="BX165" i="60"/>
  <c r="BZ165" i="60"/>
  <c r="CB165" i="60"/>
  <c r="CD165" i="60"/>
  <c r="CF165" i="60"/>
  <c r="CH165" i="60"/>
  <c r="CJ165" i="60"/>
  <c r="CL165" i="60"/>
  <c r="CN165" i="60"/>
  <c r="CP165" i="60"/>
  <c r="CR165" i="60"/>
  <c r="CT165" i="60"/>
  <c r="CV165" i="60"/>
  <c r="C166" i="60"/>
  <c r="E166" i="60"/>
  <c r="G166" i="60"/>
  <c r="I166" i="60"/>
  <c r="K166" i="60"/>
  <c r="N166" i="60"/>
  <c r="P166" i="60"/>
  <c r="R166" i="60"/>
  <c r="T166" i="60"/>
  <c r="X166" i="60"/>
  <c r="Z166" i="60"/>
  <c r="AB166" i="60"/>
  <c r="AF166" i="60"/>
  <c r="AH166" i="60"/>
  <c r="AJ166" i="60"/>
  <c r="AL166" i="60"/>
  <c r="AN166" i="60"/>
  <c r="AP166" i="60"/>
  <c r="AR166" i="60"/>
  <c r="AT166" i="60"/>
  <c r="AV166" i="60"/>
  <c r="AX166" i="60"/>
  <c r="AZ166" i="60"/>
  <c r="BB166" i="60"/>
  <c r="BD166" i="60"/>
  <c r="BF166" i="60"/>
  <c r="BH166" i="60"/>
  <c r="BJ166" i="60"/>
  <c r="BL166" i="60"/>
  <c r="BN166" i="60"/>
  <c r="BP166" i="60"/>
  <c r="BR166" i="60"/>
  <c r="BT166" i="60"/>
  <c r="BV166" i="60"/>
  <c r="BX166" i="60"/>
  <c r="BZ166" i="60"/>
  <c r="CB166" i="60"/>
  <c r="CD166" i="60"/>
  <c r="CF166" i="60"/>
  <c r="CH166" i="60"/>
  <c r="CJ166" i="60"/>
  <c r="CL166" i="60"/>
  <c r="CN166" i="60"/>
  <c r="CP166" i="60"/>
  <c r="CR166" i="60"/>
  <c r="CT166" i="60"/>
  <c r="CV166" i="60"/>
  <c r="C167" i="60"/>
  <c r="E167" i="60"/>
  <c r="G167" i="60"/>
  <c r="I167" i="60"/>
  <c r="K167" i="60"/>
  <c r="N167" i="60"/>
  <c r="P167" i="60"/>
  <c r="R167" i="60"/>
  <c r="T167" i="60"/>
  <c r="X167" i="60"/>
  <c r="Z167" i="60"/>
  <c r="AB167" i="60"/>
  <c r="AF167" i="60"/>
  <c r="AH167" i="60"/>
  <c r="AJ167" i="60"/>
  <c r="AL167" i="60"/>
  <c r="AN167" i="60"/>
  <c r="AP167" i="60"/>
  <c r="AR167" i="60"/>
  <c r="AT167" i="60"/>
  <c r="AV167" i="60"/>
  <c r="AX167" i="60"/>
  <c r="AZ167" i="60"/>
  <c r="BB167" i="60"/>
  <c r="BD167" i="60"/>
  <c r="BF167" i="60"/>
  <c r="BH167" i="60"/>
  <c r="BJ167" i="60"/>
  <c r="BL167" i="60"/>
  <c r="BN167" i="60"/>
  <c r="BP167" i="60"/>
  <c r="BR167" i="60"/>
  <c r="BT167" i="60"/>
  <c r="BV167" i="60"/>
  <c r="BX167" i="60"/>
  <c r="BZ167" i="60"/>
  <c r="CB167" i="60"/>
  <c r="CD167" i="60"/>
  <c r="CF167" i="60"/>
  <c r="CH167" i="60"/>
  <c r="CJ167" i="60"/>
  <c r="CL167" i="60"/>
  <c r="CN167" i="60"/>
  <c r="CP167" i="60"/>
  <c r="CR167" i="60"/>
  <c r="CT167" i="60"/>
  <c r="CV167" i="60"/>
  <c r="C168" i="60"/>
  <c r="E168" i="60"/>
  <c r="G168" i="60"/>
  <c r="I168" i="60"/>
  <c r="K168" i="60"/>
  <c r="N168" i="60"/>
  <c r="P168" i="60"/>
  <c r="R168" i="60"/>
  <c r="T168" i="60"/>
  <c r="X168" i="60"/>
  <c r="Z168" i="60"/>
  <c r="AB168" i="60"/>
  <c r="AF168" i="60"/>
  <c r="AH168" i="60"/>
  <c r="AJ168" i="60"/>
  <c r="AL168" i="60"/>
  <c r="AN168" i="60"/>
  <c r="AP168" i="60"/>
  <c r="AR168" i="60"/>
  <c r="AT168" i="60"/>
  <c r="AV168" i="60"/>
  <c r="AX168" i="60"/>
  <c r="AZ168" i="60"/>
  <c r="BB168" i="60"/>
  <c r="BD168" i="60"/>
  <c r="BF168" i="60"/>
  <c r="BH168" i="60"/>
  <c r="BJ168" i="60"/>
  <c r="BL168" i="60"/>
  <c r="BN168" i="60"/>
  <c r="BP168" i="60"/>
  <c r="BR168" i="60"/>
  <c r="BT168" i="60"/>
  <c r="BV168" i="60"/>
  <c r="BX168" i="60"/>
  <c r="BZ168" i="60"/>
  <c r="CB168" i="60"/>
  <c r="CD168" i="60"/>
  <c r="CF168" i="60"/>
  <c r="CH168" i="60"/>
  <c r="CJ168" i="60"/>
  <c r="CL168" i="60"/>
  <c r="CN168" i="60"/>
  <c r="CP168" i="60"/>
  <c r="CR168" i="60"/>
  <c r="CT168" i="60"/>
  <c r="CV168" i="60"/>
  <c r="Z169" i="60"/>
  <c r="C170" i="60"/>
  <c r="E170" i="60"/>
  <c r="G170" i="60"/>
  <c r="I170" i="60"/>
  <c r="K170" i="60"/>
  <c r="N170" i="60"/>
  <c r="P170" i="60"/>
  <c r="R170" i="60"/>
  <c r="T170" i="60"/>
  <c r="X170" i="60"/>
  <c r="Z170" i="60"/>
  <c r="AB170" i="60"/>
  <c r="AF170" i="60"/>
  <c r="AH170" i="60"/>
  <c r="AJ170" i="60"/>
  <c r="AL170" i="60"/>
  <c r="AN170" i="60"/>
  <c r="AP170" i="60"/>
  <c r="AR170" i="60"/>
  <c r="AT170" i="60"/>
  <c r="AV170" i="60"/>
  <c r="AX170" i="60"/>
  <c r="AZ170" i="60"/>
  <c r="BB170" i="60"/>
  <c r="BD170" i="60"/>
  <c r="BF170" i="60"/>
  <c r="BH170" i="60"/>
  <c r="BJ170" i="60"/>
  <c r="BL170" i="60"/>
  <c r="BN170" i="60"/>
  <c r="BP170" i="60"/>
  <c r="BR170" i="60"/>
  <c r="BT170" i="60"/>
  <c r="BV170" i="60"/>
  <c r="BX170" i="60"/>
  <c r="BZ170" i="60"/>
  <c r="CB170" i="60"/>
  <c r="CD170" i="60"/>
  <c r="CF170" i="60"/>
  <c r="CH170" i="60"/>
  <c r="CJ170" i="60"/>
  <c r="CL170" i="60"/>
  <c r="CN170" i="60"/>
  <c r="CP170" i="60"/>
  <c r="CR170" i="60"/>
  <c r="CT170" i="60"/>
  <c r="CV170" i="60"/>
  <c r="C171" i="60"/>
  <c r="E171" i="60"/>
  <c r="G171" i="60"/>
  <c r="I171" i="60"/>
  <c r="K171" i="60"/>
  <c r="N171" i="60"/>
  <c r="P171" i="60"/>
  <c r="R171" i="60"/>
  <c r="T171" i="60"/>
  <c r="X171" i="60"/>
  <c r="Z171" i="60"/>
  <c r="AB171" i="60"/>
  <c r="AF171" i="60"/>
  <c r="AH171" i="60"/>
  <c r="AJ171" i="60"/>
  <c r="AL171" i="60"/>
  <c r="AN171" i="60"/>
  <c r="AP171" i="60"/>
  <c r="AR171" i="60"/>
  <c r="AT171" i="60"/>
  <c r="AV171" i="60"/>
  <c r="AX171" i="60"/>
  <c r="AZ171" i="60"/>
  <c r="BB171" i="60"/>
  <c r="BD171" i="60"/>
  <c r="BF171" i="60"/>
  <c r="BH171" i="60"/>
  <c r="BJ171" i="60"/>
  <c r="BL171" i="60"/>
  <c r="BN171" i="60"/>
  <c r="BP171" i="60"/>
  <c r="BR171" i="60"/>
  <c r="BT171" i="60"/>
  <c r="BV171" i="60"/>
  <c r="BX171" i="60"/>
  <c r="BZ171" i="60"/>
  <c r="CB171" i="60"/>
  <c r="CD171" i="60"/>
  <c r="CF171" i="60"/>
  <c r="CH171" i="60"/>
  <c r="CJ171" i="60"/>
  <c r="CL171" i="60"/>
  <c r="CN171" i="60"/>
  <c r="CP171" i="60"/>
  <c r="CR171" i="60"/>
  <c r="CT171" i="60"/>
  <c r="CV171" i="60"/>
  <c r="C172" i="60"/>
  <c r="E172" i="60"/>
  <c r="G172" i="60"/>
  <c r="I172" i="60"/>
  <c r="K172" i="60"/>
  <c r="N172" i="60"/>
  <c r="P172" i="60"/>
  <c r="R172" i="60"/>
  <c r="T172" i="60"/>
  <c r="X172" i="60"/>
  <c r="Z172" i="60"/>
  <c r="AB172" i="60"/>
  <c r="AF172" i="60"/>
  <c r="AH172" i="60"/>
  <c r="AJ172" i="60"/>
  <c r="AL172" i="60"/>
  <c r="AN172" i="60"/>
  <c r="AP172" i="60"/>
  <c r="AR172" i="60"/>
  <c r="AT172" i="60"/>
  <c r="AV172" i="60"/>
  <c r="AX172" i="60"/>
  <c r="AZ172" i="60"/>
  <c r="BB172" i="60"/>
  <c r="BD172" i="60"/>
  <c r="BF172" i="60"/>
  <c r="BH172" i="60"/>
  <c r="BJ172" i="60"/>
  <c r="BL172" i="60"/>
  <c r="BN172" i="60"/>
  <c r="BP172" i="60"/>
  <c r="BR172" i="60"/>
  <c r="BT172" i="60"/>
  <c r="BV172" i="60"/>
  <c r="BX172" i="60"/>
  <c r="BZ172" i="60"/>
  <c r="CB172" i="60"/>
  <c r="CD172" i="60"/>
  <c r="CF172" i="60"/>
  <c r="CH172" i="60"/>
  <c r="CJ172" i="60"/>
  <c r="CL172" i="60"/>
  <c r="CN172" i="60"/>
  <c r="CP172" i="60"/>
  <c r="CR172" i="60"/>
  <c r="CT172" i="60"/>
  <c r="CV172" i="60"/>
  <c r="C173" i="60"/>
  <c r="E173" i="60"/>
  <c r="G173" i="60"/>
  <c r="I173" i="60"/>
  <c r="K173" i="60"/>
  <c r="N173" i="60"/>
  <c r="P173" i="60"/>
  <c r="R173" i="60"/>
  <c r="T173" i="60"/>
  <c r="X173" i="60"/>
  <c r="Z173" i="60"/>
  <c r="AB173" i="60"/>
  <c r="AF173" i="60"/>
  <c r="AH173" i="60"/>
  <c r="AJ173" i="60"/>
  <c r="AL173" i="60"/>
  <c r="AN173" i="60"/>
  <c r="AP173" i="60"/>
  <c r="AR173" i="60"/>
  <c r="AT173" i="60"/>
  <c r="AV173" i="60"/>
  <c r="AX173" i="60"/>
  <c r="AZ173" i="60"/>
  <c r="BB173" i="60"/>
  <c r="BD173" i="60"/>
  <c r="BF173" i="60"/>
  <c r="BH173" i="60"/>
  <c r="BJ173" i="60"/>
  <c r="BL173" i="60"/>
  <c r="BN173" i="60"/>
  <c r="BP173" i="60"/>
  <c r="BR173" i="60"/>
  <c r="BT173" i="60"/>
  <c r="BV173" i="60"/>
  <c r="BX173" i="60"/>
  <c r="BZ173" i="60"/>
  <c r="CB173" i="60"/>
  <c r="CD173" i="60"/>
  <c r="CF173" i="60"/>
  <c r="CH173" i="60"/>
  <c r="CJ173" i="60"/>
  <c r="CL173" i="60"/>
  <c r="CN173" i="60"/>
  <c r="CP173" i="60"/>
  <c r="CR173" i="60"/>
  <c r="CT173" i="60"/>
  <c r="CV173" i="60"/>
  <c r="C174" i="60"/>
  <c r="E174" i="60"/>
  <c r="G174" i="60"/>
  <c r="I174" i="60"/>
  <c r="K174" i="60"/>
  <c r="N174" i="60"/>
  <c r="P174" i="60"/>
  <c r="R174" i="60"/>
  <c r="T174" i="60"/>
  <c r="X174" i="60"/>
  <c r="Z174" i="60"/>
  <c r="AB174" i="60"/>
  <c r="AF174" i="60"/>
  <c r="AH174" i="60"/>
  <c r="AJ174" i="60"/>
  <c r="AL174" i="60"/>
  <c r="AN174" i="60"/>
  <c r="AP174" i="60"/>
  <c r="AR174" i="60"/>
  <c r="AT174" i="60"/>
  <c r="AV174" i="60"/>
  <c r="AX174" i="60"/>
  <c r="AZ174" i="60"/>
  <c r="BB174" i="60"/>
  <c r="BD174" i="60"/>
  <c r="BF174" i="60"/>
  <c r="BH174" i="60"/>
  <c r="BJ174" i="60"/>
  <c r="BL174" i="60"/>
  <c r="BN174" i="60"/>
  <c r="BP174" i="60"/>
  <c r="BR174" i="60"/>
  <c r="BT174" i="60"/>
  <c r="BV174" i="60"/>
  <c r="BX174" i="60"/>
  <c r="BZ174" i="60"/>
  <c r="CB174" i="60"/>
  <c r="CD174" i="60"/>
  <c r="CF174" i="60"/>
  <c r="CH174" i="60"/>
  <c r="CJ174" i="60"/>
  <c r="CL174" i="60"/>
  <c r="CN174" i="60"/>
  <c r="CP174" i="60"/>
  <c r="CR174" i="60"/>
  <c r="CT174" i="60"/>
  <c r="CV174" i="60"/>
  <c r="C175" i="60"/>
  <c r="E175" i="60"/>
  <c r="G175" i="60"/>
  <c r="I175" i="60"/>
  <c r="K175" i="60"/>
  <c r="N175" i="60"/>
  <c r="P175" i="60"/>
  <c r="R175" i="60"/>
  <c r="T175" i="60"/>
  <c r="X175" i="60"/>
  <c r="Z175" i="60"/>
  <c r="AB175" i="60"/>
  <c r="AF175" i="60"/>
  <c r="AH175" i="60"/>
  <c r="AJ175" i="60"/>
  <c r="AL175" i="60"/>
  <c r="AN175" i="60"/>
  <c r="AP175" i="60"/>
  <c r="AR175" i="60"/>
  <c r="AT175" i="60"/>
  <c r="AV175" i="60"/>
  <c r="AX175" i="60"/>
  <c r="AZ175" i="60"/>
  <c r="BB175" i="60"/>
  <c r="BD175" i="60"/>
  <c r="BF175" i="60"/>
  <c r="BH175" i="60"/>
  <c r="BJ175" i="60"/>
  <c r="BL175" i="60"/>
  <c r="BN175" i="60"/>
  <c r="BP175" i="60"/>
  <c r="BR175" i="60"/>
  <c r="BT175" i="60"/>
  <c r="BV175" i="60"/>
  <c r="BX175" i="60"/>
  <c r="BZ175" i="60"/>
  <c r="CB175" i="60"/>
  <c r="CD175" i="60"/>
  <c r="CF175" i="60"/>
  <c r="CH175" i="60"/>
  <c r="CJ175" i="60"/>
  <c r="CL175" i="60"/>
  <c r="CN175" i="60"/>
  <c r="CP175" i="60"/>
  <c r="CR175" i="60"/>
  <c r="CT175" i="60"/>
  <c r="CV175" i="60"/>
  <c r="C176" i="60"/>
  <c r="E176" i="60"/>
  <c r="G176" i="60"/>
  <c r="I176" i="60"/>
  <c r="K176" i="60"/>
  <c r="N176" i="60"/>
  <c r="P176" i="60"/>
  <c r="R176" i="60"/>
  <c r="T176" i="60"/>
  <c r="X176" i="60"/>
  <c r="Z176" i="60"/>
  <c r="AB176" i="60"/>
  <c r="AF176" i="60"/>
  <c r="AH176" i="60"/>
  <c r="AJ176" i="60"/>
  <c r="AL176" i="60"/>
  <c r="AN176" i="60"/>
  <c r="AP176" i="60"/>
  <c r="AR176" i="60"/>
  <c r="AT176" i="60"/>
  <c r="AV176" i="60"/>
  <c r="AX176" i="60"/>
  <c r="AZ176" i="60"/>
  <c r="BB176" i="60"/>
  <c r="BD176" i="60"/>
  <c r="BF176" i="60"/>
  <c r="BH176" i="60"/>
  <c r="BJ176" i="60"/>
  <c r="BL176" i="60"/>
  <c r="BN176" i="60"/>
  <c r="BP176" i="60"/>
  <c r="BR176" i="60"/>
  <c r="BT176" i="60"/>
  <c r="BV176" i="60"/>
  <c r="BX176" i="60"/>
  <c r="BZ176" i="60"/>
  <c r="CB176" i="60"/>
  <c r="CD176" i="60"/>
  <c r="CF176" i="60"/>
  <c r="CH176" i="60"/>
  <c r="CJ176" i="60"/>
  <c r="CL176" i="60"/>
  <c r="CN176" i="60"/>
  <c r="CP176" i="60"/>
  <c r="CR176" i="60"/>
  <c r="CT176" i="60"/>
  <c r="CV176" i="60"/>
  <c r="C177" i="60"/>
  <c r="E177" i="60"/>
  <c r="G177" i="60"/>
  <c r="I177" i="60"/>
  <c r="K177" i="60"/>
  <c r="N177" i="60"/>
  <c r="P177" i="60"/>
  <c r="R177" i="60"/>
  <c r="T177" i="60"/>
  <c r="X177" i="60"/>
  <c r="Z177" i="60"/>
  <c r="AB177" i="60"/>
  <c r="AF177" i="60"/>
  <c r="AH177" i="60"/>
  <c r="AJ177" i="60"/>
  <c r="AL177" i="60"/>
  <c r="AN177" i="60"/>
  <c r="AP177" i="60"/>
  <c r="AR177" i="60"/>
  <c r="AT177" i="60"/>
  <c r="AV177" i="60"/>
  <c r="AX177" i="60"/>
  <c r="AZ177" i="60"/>
  <c r="BB177" i="60"/>
  <c r="BD177" i="60"/>
  <c r="BF177" i="60"/>
  <c r="BH177" i="60"/>
  <c r="BJ177" i="60"/>
  <c r="BL177" i="60"/>
  <c r="BN177" i="60"/>
  <c r="BP177" i="60"/>
  <c r="BR177" i="60"/>
  <c r="BT177" i="60"/>
  <c r="BV177" i="60"/>
  <c r="BX177" i="60"/>
  <c r="BZ177" i="60"/>
  <c r="CB177" i="60"/>
  <c r="CD177" i="60"/>
  <c r="CF177" i="60"/>
  <c r="CH177" i="60"/>
  <c r="CJ177" i="60"/>
  <c r="CL177" i="60"/>
  <c r="CN177" i="60"/>
  <c r="CP177" i="60"/>
  <c r="CR177" i="60"/>
  <c r="CT177" i="60"/>
  <c r="CV177" i="60"/>
  <c r="Z178" i="60"/>
  <c r="C179" i="60"/>
  <c r="E179" i="60"/>
  <c r="G179" i="60"/>
  <c r="I179" i="60"/>
  <c r="K179" i="60"/>
  <c r="N179" i="60"/>
  <c r="P179" i="60"/>
  <c r="R179" i="60"/>
  <c r="T179" i="60"/>
  <c r="X179" i="60"/>
  <c r="Z179" i="60"/>
  <c r="AB179" i="60"/>
  <c r="AF179" i="60"/>
  <c r="AH179" i="60"/>
  <c r="AJ179" i="60"/>
  <c r="AL179" i="60"/>
  <c r="AN179" i="60"/>
  <c r="AP179" i="60"/>
  <c r="AR179" i="60"/>
  <c r="AT179" i="60"/>
  <c r="AV179" i="60"/>
  <c r="AX179" i="60"/>
  <c r="AZ179" i="60"/>
  <c r="BB179" i="60"/>
  <c r="BD179" i="60"/>
  <c r="BF179" i="60"/>
  <c r="BH179" i="60"/>
  <c r="BJ179" i="60"/>
  <c r="BL179" i="60"/>
  <c r="BN179" i="60"/>
  <c r="BP179" i="60"/>
  <c r="BR179" i="60"/>
  <c r="BT179" i="60"/>
  <c r="BV179" i="60"/>
  <c r="BX179" i="60"/>
  <c r="BZ179" i="60"/>
  <c r="CB179" i="60"/>
  <c r="CD179" i="60"/>
  <c r="CF179" i="60"/>
  <c r="CH179" i="60"/>
  <c r="CJ179" i="60"/>
  <c r="CL179" i="60"/>
  <c r="CN179" i="60"/>
  <c r="CP179" i="60"/>
  <c r="CR179" i="60"/>
  <c r="CT179" i="60"/>
  <c r="CV179" i="60"/>
  <c r="C180" i="60"/>
  <c r="E180" i="60"/>
  <c r="G180" i="60"/>
  <c r="I180" i="60"/>
  <c r="K180" i="60"/>
  <c r="N180" i="60"/>
  <c r="P180" i="60"/>
  <c r="R180" i="60"/>
  <c r="T180" i="60"/>
  <c r="X180" i="60"/>
  <c r="Z180" i="60"/>
  <c r="AB180" i="60"/>
  <c r="AF180" i="60"/>
  <c r="AH180" i="60"/>
  <c r="AJ180" i="60"/>
  <c r="AL180" i="60"/>
  <c r="AN180" i="60"/>
  <c r="AP180" i="60"/>
  <c r="AR180" i="60"/>
  <c r="AT180" i="60"/>
  <c r="AV180" i="60"/>
  <c r="AX180" i="60"/>
  <c r="AZ180" i="60"/>
  <c r="BB180" i="60"/>
  <c r="BD180" i="60"/>
  <c r="BF180" i="60"/>
  <c r="BH180" i="60"/>
  <c r="BJ180" i="60"/>
  <c r="BL180" i="60"/>
  <c r="BN180" i="60"/>
  <c r="BP180" i="60"/>
  <c r="BR180" i="60"/>
  <c r="BT180" i="60"/>
  <c r="BV180" i="60"/>
  <c r="BX180" i="60"/>
  <c r="BZ180" i="60"/>
  <c r="CB180" i="60"/>
  <c r="CD180" i="60"/>
  <c r="CF180" i="60"/>
  <c r="CH180" i="60"/>
  <c r="CJ180" i="60"/>
  <c r="CL180" i="60"/>
  <c r="CN180" i="60"/>
  <c r="CP180" i="60"/>
  <c r="CR180" i="60"/>
  <c r="CT180" i="60"/>
  <c r="CV180" i="60"/>
  <c r="C181" i="60"/>
  <c r="E181" i="60"/>
  <c r="G181" i="60"/>
  <c r="I181" i="60"/>
  <c r="K181" i="60"/>
  <c r="N181" i="60"/>
  <c r="P181" i="60"/>
  <c r="R181" i="60"/>
  <c r="T181" i="60"/>
  <c r="X181" i="60"/>
  <c r="Z181" i="60"/>
  <c r="AB181" i="60"/>
  <c r="AF181" i="60"/>
  <c r="AH181" i="60"/>
  <c r="AJ181" i="60"/>
  <c r="AL181" i="60"/>
  <c r="AN181" i="60"/>
  <c r="AP181" i="60"/>
  <c r="AR181" i="60"/>
  <c r="AT181" i="60"/>
  <c r="AV181" i="60"/>
  <c r="AX181" i="60"/>
  <c r="AZ181" i="60"/>
  <c r="BB181" i="60"/>
  <c r="BD181" i="60"/>
  <c r="BF181" i="60"/>
  <c r="BH181" i="60"/>
  <c r="BJ181" i="60"/>
  <c r="BL181" i="60"/>
  <c r="BN181" i="60"/>
  <c r="BP181" i="60"/>
  <c r="BR181" i="60"/>
  <c r="BT181" i="60"/>
  <c r="BV181" i="60"/>
  <c r="BX181" i="60"/>
  <c r="BZ181" i="60"/>
  <c r="CB181" i="60"/>
  <c r="CD181" i="60"/>
  <c r="CF181" i="60"/>
  <c r="CH181" i="60"/>
  <c r="CJ181" i="60"/>
  <c r="CL181" i="60"/>
  <c r="CN181" i="60"/>
  <c r="CP181" i="60"/>
  <c r="CR181" i="60"/>
  <c r="CT181" i="60"/>
  <c r="CV181" i="60"/>
  <c r="C182" i="60"/>
  <c r="E182" i="60"/>
  <c r="G182" i="60"/>
  <c r="I182" i="60"/>
  <c r="K182" i="60"/>
  <c r="N182" i="60"/>
  <c r="P182" i="60"/>
  <c r="R182" i="60"/>
  <c r="T182" i="60"/>
  <c r="X182" i="60"/>
  <c r="Z182" i="60"/>
  <c r="AB182" i="60"/>
  <c r="AF182" i="60"/>
  <c r="AH182" i="60"/>
  <c r="AJ182" i="60"/>
  <c r="AL182" i="60"/>
  <c r="AN182" i="60"/>
  <c r="AP182" i="60"/>
  <c r="AR182" i="60"/>
  <c r="AT182" i="60"/>
  <c r="AV182" i="60"/>
  <c r="AX182" i="60"/>
  <c r="AZ182" i="60"/>
  <c r="BB182" i="60"/>
  <c r="BD182" i="60"/>
  <c r="BF182" i="60"/>
  <c r="BH182" i="60"/>
  <c r="BJ182" i="60"/>
  <c r="BL182" i="60"/>
  <c r="BN182" i="60"/>
  <c r="BP182" i="60"/>
  <c r="BR182" i="60"/>
  <c r="BT182" i="60"/>
  <c r="BV182" i="60"/>
  <c r="BX182" i="60"/>
  <c r="BZ182" i="60"/>
  <c r="CB182" i="60"/>
  <c r="CD182" i="60"/>
  <c r="CF182" i="60"/>
  <c r="CH182" i="60"/>
  <c r="CJ182" i="60"/>
  <c r="CL182" i="60"/>
  <c r="CN182" i="60"/>
  <c r="CP182" i="60"/>
  <c r="CR182" i="60"/>
  <c r="CT182" i="60"/>
  <c r="CV182" i="60"/>
  <c r="C183" i="60"/>
  <c r="E183" i="60"/>
  <c r="G183" i="60"/>
  <c r="I183" i="60"/>
  <c r="K183" i="60"/>
  <c r="N183" i="60"/>
  <c r="P183" i="60"/>
  <c r="R183" i="60"/>
  <c r="T183" i="60"/>
  <c r="X183" i="60"/>
  <c r="Z183" i="60"/>
  <c r="AB183" i="60"/>
  <c r="AF183" i="60"/>
  <c r="AH183" i="60"/>
  <c r="AJ183" i="60"/>
  <c r="AL183" i="60"/>
  <c r="AN183" i="60"/>
  <c r="AP183" i="60"/>
  <c r="AR183" i="60"/>
  <c r="AT183" i="60"/>
  <c r="AV183" i="60"/>
  <c r="AX183" i="60"/>
  <c r="AZ183" i="60"/>
  <c r="BB183" i="60"/>
  <c r="BD183" i="60"/>
  <c r="BF183" i="60"/>
  <c r="BH183" i="60"/>
  <c r="BJ183" i="60"/>
  <c r="BL183" i="60"/>
  <c r="BN183" i="60"/>
  <c r="BP183" i="60"/>
  <c r="BR183" i="60"/>
  <c r="BT183" i="60"/>
  <c r="BV183" i="60"/>
  <c r="BX183" i="60"/>
  <c r="BZ183" i="60"/>
  <c r="CB183" i="60"/>
  <c r="CD183" i="60"/>
  <c r="CF183" i="60"/>
  <c r="CH183" i="60"/>
  <c r="CJ183" i="60"/>
  <c r="CL183" i="60"/>
  <c r="CN183" i="60"/>
  <c r="CP183" i="60"/>
  <c r="CR183" i="60"/>
  <c r="CT183" i="60"/>
  <c r="CV183" i="60"/>
  <c r="C184" i="60"/>
  <c r="E184" i="60"/>
  <c r="G184" i="60"/>
  <c r="I184" i="60"/>
  <c r="K184" i="60"/>
  <c r="N184" i="60"/>
  <c r="P184" i="60"/>
  <c r="R184" i="60"/>
  <c r="T184" i="60"/>
  <c r="X184" i="60"/>
  <c r="Z184" i="60"/>
  <c r="AB184" i="60"/>
  <c r="AF184" i="60"/>
  <c r="AH184" i="60"/>
  <c r="AJ184" i="60"/>
  <c r="AL184" i="60"/>
  <c r="AN184" i="60"/>
  <c r="AP184" i="60"/>
  <c r="AR184" i="60"/>
  <c r="AT184" i="60"/>
  <c r="AV184" i="60"/>
  <c r="AX184" i="60"/>
  <c r="AZ184" i="60"/>
  <c r="BB184" i="60"/>
  <c r="BD184" i="60"/>
  <c r="BF184" i="60"/>
  <c r="BH184" i="60"/>
  <c r="BJ184" i="60"/>
  <c r="BL184" i="60"/>
  <c r="BN184" i="60"/>
  <c r="BP184" i="60"/>
  <c r="BR184" i="60"/>
  <c r="BT184" i="60"/>
  <c r="BV184" i="60"/>
  <c r="BX184" i="60"/>
  <c r="BZ184" i="60"/>
  <c r="CB184" i="60"/>
  <c r="CD184" i="60"/>
  <c r="CF184" i="60"/>
  <c r="CH184" i="60"/>
  <c r="CJ184" i="60"/>
  <c r="CL184" i="60"/>
  <c r="CN184" i="60"/>
  <c r="CP184" i="60"/>
  <c r="CR184" i="60"/>
  <c r="CT184" i="60"/>
  <c r="CV184" i="60"/>
  <c r="C185" i="60"/>
  <c r="E185" i="60"/>
  <c r="G185" i="60"/>
  <c r="I185" i="60"/>
  <c r="K185" i="60"/>
  <c r="N185" i="60"/>
  <c r="P185" i="60"/>
  <c r="R185" i="60"/>
  <c r="T185" i="60"/>
  <c r="X185" i="60"/>
  <c r="Z185" i="60"/>
  <c r="AB185" i="60"/>
  <c r="AF185" i="60"/>
  <c r="AH185" i="60"/>
  <c r="AJ185" i="60"/>
  <c r="AL185" i="60"/>
  <c r="AN185" i="60"/>
  <c r="AP185" i="60"/>
  <c r="AR185" i="60"/>
  <c r="AT185" i="60"/>
  <c r="AV185" i="60"/>
  <c r="AX185" i="60"/>
  <c r="AZ185" i="60"/>
  <c r="BB185" i="60"/>
  <c r="BD185" i="60"/>
  <c r="BF185" i="60"/>
  <c r="BH185" i="60"/>
  <c r="BJ185" i="60"/>
  <c r="BL185" i="60"/>
  <c r="BN185" i="60"/>
  <c r="BP185" i="60"/>
  <c r="BR185" i="60"/>
  <c r="BT185" i="60"/>
  <c r="BV185" i="60"/>
  <c r="BX185" i="60"/>
  <c r="BZ185" i="60"/>
  <c r="CB185" i="60"/>
  <c r="CD185" i="60"/>
  <c r="CF185" i="60"/>
  <c r="CH185" i="60"/>
  <c r="CJ185" i="60"/>
  <c r="CL185" i="60"/>
  <c r="CN185" i="60"/>
  <c r="CP185" i="60"/>
  <c r="CR185" i="60"/>
  <c r="CT185" i="60"/>
  <c r="CV185" i="60"/>
  <c r="C186" i="60"/>
  <c r="E186" i="60"/>
  <c r="G186" i="60"/>
  <c r="I186" i="60"/>
  <c r="K186" i="60"/>
  <c r="N186" i="60"/>
  <c r="P186" i="60"/>
  <c r="R186" i="60"/>
  <c r="T186" i="60"/>
  <c r="X186" i="60"/>
  <c r="Z186" i="60"/>
  <c r="AB186" i="60"/>
  <c r="AF186" i="60"/>
  <c r="AH186" i="60"/>
  <c r="AJ186" i="60"/>
  <c r="AL186" i="60"/>
  <c r="AN186" i="60"/>
  <c r="AP186" i="60"/>
  <c r="AR186" i="60"/>
  <c r="AT186" i="60"/>
  <c r="AV186" i="60"/>
  <c r="AX186" i="60"/>
  <c r="AZ186" i="60"/>
  <c r="BB186" i="60"/>
  <c r="BD186" i="60"/>
  <c r="BF186" i="60"/>
  <c r="BH186" i="60"/>
  <c r="BJ186" i="60"/>
  <c r="BL186" i="60"/>
  <c r="BN186" i="60"/>
  <c r="BP186" i="60"/>
  <c r="BR186" i="60"/>
  <c r="BT186" i="60"/>
  <c r="BV186" i="60"/>
  <c r="BX186" i="60"/>
  <c r="BZ186" i="60"/>
  <c r="CB186" i="60"/>
  <c r="CD186" i="60"/>
  <c r="CF186" i="60"/>
  <c r="CH186" i="60"/>
  <c r="CJ186" i="60"/>
  <c r="CL186" i="60"/>
  <c r="CN186" i="60"/>
  <c r="CP186" i="60"/>
  <c r="CR186" i="60"/>
  <c r="CT186" i="60"/>
  <c r="CV186" i="60"/>
  <c r="C187" i="60"/>
  <c r="E187" i="60"/>
  <c r="G187" i="60"/>
  <c r="I187" i="60"/>
  <c r="K187" i="60"/>
  <c r="N187" i="60"/>
  <c r="P187" i="60"/>
  <c r="R187" i="60"/>
  <c r="T187" i="60"/>
  <c r="X187" i="60"/>
  <c r="Z187" i="60"/>
  <c r="AB187" i="60"/>
  <c r="AF187" i="60"/>
  <c r="AH187" i="60"/>
  <c r="AJ187" i="60"/>
  <c r="AL187" i="60"/>
  <c r="AN187" i="60"/>
  <c r="AP187" i="60"/>
  <c r="AR187" i="60"/>
  <c r="AT187" i="60"/>
  <c r="AV187" i="60"/>
  <c r="AX187" i="60"/>
  <c r="AZ187" i="60"/>
  <c r="BB187" i="60"/>
  <c r="BD187" i="60"/>
  <c r="BF187" i="60"/>
  <c r="BH187" i="60"/>
  <c r="BJ187" i="60"/>
  <c r="BL187" i="60"/>
  <c r="BN187" i="60"/>
  <c r="BP187" i="60"/>
  <c r="BR187" i="60"/>
  <c r="BT187" i="60"/>
  <c r="BV187" i="60"/>
  <c r="BX187" i="60"/>
  <c r="BZ187" i="60"/>
  <c r="CB187" i="60"/>
  <c r="CD187" i="60"/>
  <c r="CF187" i="60"/>
  <c r="CH187" i="60"/>
  <c r="CJ187" i="60"/>
  <c r="CL187" i="60"/>
  <c r="CN187" i="60"/>
  <c r="CP187" i="60"/>
  <c r="CR187" i="60"/>
  <c r="CT187" i="60"/>
  <c r="CV187" i="60"/>
  <c r="C188" i="60"/>
  <c r="E188" i="60"/>
  <c r="G188" i="60"/>
  <c r="I188" i="60"/>
  <c r="K188" i="60"/>
  <c r="N188" i="60"/>
  <c r="P188" i="60"/>
  <c r="R188" i="60"/>
  <c r="T188" i="60"/>
  <c r="X188" i="60"/>
  <c r="Z188" i="60"/>
  <c r="AB188" i="60"/>
  <c r="AF188" i="60"/>
  <c r="AH188" i="60"/>
  <c r="AJ188" i="60"/>
  <c r="AL188" i="60"/>
  <c r="AN188" i="60"/>
  <c r="AP188" i="60"/>
  <c r="AR188" i="60"/>
  <c r="AT188" i="60"/>
  <c r="AV188" i="60"/>
  <c r="AX188" i="60"/>
  <c r="AZ188" i="60"/>
  <c r="BB188" i="60"/>
  <c r="BD188" i="60"/>
  <c r="BF188" i="60"/>
  <c r="BH188" i="60"/>
  <c r="BJ188" i="60"/>
  <c r="BL188" i="60"/>
  <c r="BN188" i="60"/>
  <c r="BP188" i="60"/>
  <c r="BR188" i="60"/>
  <c r="BT188" i="60"/>
  <c r="BV188" i="60"/>
  <c r="BX188" i="60"/>
  <c r="BZ188" i="60"/>
  <c r="CB188" i="60"/>
  <c r="CD188" i="60"/>
  <c r="CF188" i="60"/>
  <c r="CH188" i="60"/>
  <c r="CJ188" i="60"/>
  <c r="CL188" i="60"/>
  <c r="CN188" i="60"/>
  <c r="CP188" i="60"/>
  <c r="CR188" i="60"/>
  <c r="CT188" i="60"/>
  <c r="CV188" i="60"/>
  <c r="C189" i="60"/>
  <c r="E189" i="60"/>
  <c r="G189" i="60"/>
  <c r="I189" i="60"/>
  <c r="K189" i="60"/>
  <c r="L189" i="60"/>
  <c r="N189" i="60"/>
  <c r="P189" i="60"/>
  <c r="R189" i="60"/>
  <c r="T189" i="60"/>
  <c r="V189" i="60"/>
  <c r="X189" i="60"/>
  <c r="Z189" i="60"/>
  <c r="AB189" i="60"/>
  <c r="AD189" i="60"/>
  <c r="AF189" i="60"/>
  <c r="AH189" i="60"/>
  <c r="AJ189" i="60"/>
  <c r="AL189" i="60"/>
  <c r="AN189" i="60"/>
  <c r="AP189" i="60"/>
  <c r="AR189" i="60"/>
  <c r="AT189" i="60"/>
  <c r="AV189" i="60"/>
  <c r="AX189" i="60"/>
  <c r="AZ189" i="60"/>
  <c r="BB189" i="60"/>
  <c r="BD189" i="60"/>
  <c r="BF189" i="60"/>
  <c r="BH189" i="60"/>
  <c r="BJ189" i="60"/>
  <c r="BL189" i="60"/>
  <c r="BN189" i="60"/>
  <c r="BP189" i="60"/>
  <c r="BR189" i="60"/>
  <c r="BT189" i="60"/>
  <c r="BV189" i="60"/>
  <c r="BX189" i="60"/>
  <c r="BZ189" i="60"/>
  <c r="CB189" i="60"/>
  <c r="CD189" i="60"/>
  <c r="CF189" i="60"/>
  <c r="CH189" i="60"/>
  <c r="CJ189" i="60"/>
  <c r="CL189" i="60"/>
  <c r="CN189" i="60"/>
  <c r="CP189" i="60"/>
  <c r="CR189" i="60"/>
  <c r="CT189" i="60"/>
  <c r="CV189" i="60"/>
  <c r="C190" i="60"/>
  <c r="E190" i="60"/>
  <c r="G190" i="60"/>
  <c r="I190" i="60"/>
  <c r="K190" i="60"/>
  <c r="N190" i="60"/>
  <c r="P190" i="60"/>
  <c r="R190" i="60"/>
  <c r="T190" i="60"/>
  <c r="X190" i="60"/>
  <c r="Z190" i="60"/>
  <c r="AB190" i="60"/>
  <c r="AF190" i="60"/>
  <c r="AH190" i="60"/>
  <c r="AJ190" i="60"/>
  <c r="AL190" i="60"/>
  <c r="AN190" i="60"/>
  <c r="AP190" i="60"/>
  <c r="AR190" i="60"/>
  <c r="AT190" i="60"/>
  <c r="AV190" i="60"/>
  <c r="AX190" i="60"/>
  <c r="AZ190" i="60"/>
  <c r="BB190" i="60"/>
  <c r="BD190" i="60"/>
  <c r="BF190" i="60"/>
  <c r="BH190" i="60"/>
  <c r="BJ190" i="60"/>
  <c r="BL190" i="60"/>
  <c r="BN190" i="60"/>
  <c r="BP190" i="60"/>
  <c r="BR190" i="60"/>
  <c r="BT190" i="60"/>
  <c r="BV190" i="60"/>
  <c r="BX190" i="60"/>
  <c r="BZ190" i="60"/>
  <c r="CB190" i="60"/>
  <c r="CD190" i="60"/>
  <c r="CF190" i="60"/>
  <c r="CH190" i="60"/>
  <c r="CJ190" i="60"/>
  <c r="CL190" i="60"/>
  <c r="CN190" i="60"/>
  <c r="CP190" i="60"/>
  <c r="CR190" i="60"/>
  <c r="CT190" i="60"/>
  <c r="CV190" i="60"/>
  <c r="Z191" i="60"/>
  <c r="C192" i="60"/>
  <c r="E192" i="60"/>
  <c r="G192" i="60"/>
  <c r="I192" i="60"/>
  <c r="K192" i="60"/>
  <c r="N192" i="60"/>
  <c r="P192" i="60"/>
  <c r="R192" i="60"/>
  <c r="T192" i="60"/>
  <c r="X192" i="60"/>
  <c r="Z192" i="60"/>
  <c r="AB192" i="60"/>
  <c r="AF192" i="60"/>
  <c r="AH192" i="60"/>
  <c r="AJ192" i="60"/>
  <c r="AL192" i="60"/>
  <c r="AN192" i="60"/>
  <c r="AP192" i="60"/>
  <c r="AR192" i="60"/>
  <c r="AT192" i="60"/>
  <c r="AV192" i="60"/>
  <c r="AX192" i="60"/>
  <c r="AZ192" i="60"/>
  <c r="BB192" i="60"/>
  <c r="BD192" i="60"/>
  <c r="BF192" i="60"/>
  <c r="BH192" i="60"/>
  <c r="BJ192" i="60"/>
  <c r="BL192" i="60"/>
  <c r="BN192" i="60"/>
  <c r="BP192" i="60"/>
  <c r="BR192" i="60"/>
  <c r="BT192" i="60"/>
  <c r="BV192" i="60"/>
  <c r="BX192" i="60"/>
  <c r="BZ192" i="60"/>
  <c r="CB192" i="60"/>
  <c r="CD192" i="60"/>
  <c r="CF192" i="60"/>
  <c r="CH192" i="60"/>
  <c r="CJ192" i="60"/>
  <c r="CL192" i="60"/>
  <c r="CN192" i="60"/>
  <c r="CP192" i="60"/>
  <c r="CR192" i="60"/>
  <c r="CT192" i="60"/>
  <c r="CV192" i="60"/>
  <c r="C193" i="60"/>
  <c r="E193" i="60"/>
  <c r="G193" i="60"/>
  <c r="I193" i="60"/>
  <c r="K193" i="60"/>
  <c r="N193" i="60"/>
  <c r="P193" i="60"/>
  <c r="R193" i="60"/>
  <c r="T193" i="60"/>
  <c r="X193" i="60"/>
  <c r="Z193" i="60"/>
  <c r="AB193" i="60"/>
  <c r="AF193" i="60"/>
  <c r="AH193" i="60"/>
  <c r="AJ193" i="60"/>
  <c r="AL193" i="60"/>
  <c r="AN193" i="60"/>
  <c r="AP193" i="60"/>
  <c r="AR193" i="60"/>
  <c r="AT193" i="60"/>
  <c r="AV193" i="60"/>
  <c r="AX193" i="60"/>
  <c r="AZ193" i="60"/>
  <c r="BB193" i="60"/>
  <c r="BD193" i="60"/>
  <c r="BF193" i="60"/>
  <c r="BH193" i="60"/>
  <c r="BJ193" i="60"/>
  <c r="BL193" i="60"/>
  <c r="BN193" i="60"/>
  <c r="BP193" i="60"/>
  <c r="BR193" i="60"/>
  <c r="BT193" i="60"/>
  <c r="BV193" i="60"/>
  <c r="BX193" i="60"/>
  <c r="BZ193" i="60"/>
  <c r="CB193" i="60"/>
  <c r="CD193" i="60"/>
  <c r="CF193" i="60"/>
  <c r="CH193" i="60"/>
  <c r="CJ193" i="60"/>
  <c r="CL193" i="60"/>
  <c r="CN193" i="60"/>
  <c r="CP193" i="60"/>
  <c r="CR193" i="60"/>
  <c r="CT193" i="60"/>
  <c r="CV193" i="60"/>
  <c r="Z194" i="60"/>
  <c r="C195" i="60"/>
  <c r="E195" i="60"/>
  <c r="G195" i="60"/>
  <c r="I195" i="60"/>
  <c r="K195" i="60"/>
  <c r="N195" i="60"/>
  <c r="P195" i="60"/>
  <c r="R195" i="60"/>
  <c r="T195" i="60"/>
  <c r="X195" i="60"/>
  <c r="Z195" i="60"/>
  <c r="AB195" i="60"/>
  <c r="AF195" i="60"/>
  <c r="AH195" i="60"/>
  <c r="AJ195" i="60"/>
  <c r="AL195" i="60"/>
  <c r="AN195" i="60"/>
  <c r="AP195" i="60"/>
  <c r="AR195" i="60"/>
  <c r="AT195" i="60"/>
  <c r="AV195" i="60"/>
  <c r="AX195" i="60"/>
  <c r="AZ195" i="60"/>
  <c r="BB195" i="60"/>
  <c r="BD195" i="60"/>
  <c r="BF195" i="60"/>
  <c r="BH195" i="60"/>
  <c r="BJ195" i="60"/>
  <c r="BL195" i="60"/>
  <c r="BN195" i="60"/>
  <c r="BP195" i="60"/>
  <c r="BR195" i="60"/>
  <c r="BT195" i="60"/>
  <c r="BV195" i="60"/>
  <c r="BX195" i="60"/>
  <c r="BZ195" i="60"/>
  <c r="CB195" i="60"/>
  <c r="CD195" i="60"/>
  <c r="CF195" i="60"/>
  <c r="CH195" i="60"/>
  <c r="CJ195" i="60"/>
  <c r="CL195" i="60"/>
  <c r="CN195" i="60"/>
  <c r="CP195" i="60"/>
  <c r="CR195" i="60"/>
  <c r="CT195" i="60"/>
  <c r="CV195" i="60"/>
  <c r="C196" i="60"/>
  <c r="E196" i="60"/>
  <c r="G196" i="60"/>
  <c r="I196" i="60"/>
  <c r="K196" i="60"/>
  <c r="N196" i="60"/>
  <c r="P196" i="60"/>
  <c r="R196" i="60"/>
  <c r="T196" i="60"/>
  <c r="X196" i="60"/>
  <c r="Z196" i="60"/>
  <c r="AB196" i="60"/>
  <c r="AF196" i="60"/>
  <c r="AH196" i="60"/>
  <c r="AJ196" i="60"/>
  <c r="AL196" i="60"/>
  <c r="AN196" i="60"/>
  <c r="AP196" i="60"/>
  <c r="AR196" i="60"/>
  <c r="AT196" i="60"/>
  <c r="AV196" i="60"/>
  <c r="AX196" i="60"/>
  <c r="AZ196" i="60"/>
  <c r="BB196" i="60"/>
  <c r="BD196" i="60"/>
  <c r="BF196" i="60"/>
  <c r="BH196" i="60"/>
  <c r="BJ196" i="60"/>
  <c r="BL196" i="60"/>
  <c r="BN196" i="60"/>
  <c r="BP196" i="60"/>
  <c r="BR196" i="60"/>
  <c r="BT196" i="60"/>
  <c r="BV196" i="60"/>
  <c r="BX196" i="60"/>
  <c r="BZ196" i="60"/>
  <c r="CB196" i="60"/>
  <c r="CD196" i="60"/>
  <c r="CF196" i="60"/>
  <c r="CH196" i="60"/>
  <c r="CJ196" i="60"/>
  <c r="CL196" i="60"/>
  <c r="CN196" i="60"/>
  <c r="CP196" i="60"/>
  <c r="CR196" i="60"/>
  <c r="CT196" i="60"/>
  <c r="CV196" i="60"/>
  <c r="C197" i="60"/>
  <c r="E197" i="60"/>
  <c r="G197" i="60"/>
  <c r="I197" i="60"/>
  <c r="K197" i="60"/>
  <c r="N197" i="60"/>
  <c r="P197" i="60"/>
  <c r="R197" i="60"/>
  <c r="T197" i="60"/>
  <c r="X197" i="60"/>
  <c r="Z197" i="60"/>
  <c r="AB197" i="60"/>
  <c r="AF197" i="60"/>
  <c r="AH197" i="60"/>
  <c r="AJ197" i="60"/>
  <c r="AL197" i="60"/>
  <c r="AN197" i="60"/>
  <c r="AP197" i="60"/>
  <c r="AR197" i="60"/>
  <c r="AT197" i="60"/>
  <c r="AV197" i="60"/>
  <c r="AX197" i="60"/>
  <c r="AZ197" i="60"/>
  <c r="BB197" i="60"/>
  <c r="BD197" i="60"/>
  <c r="BF197" i="60"/>
  <c r="BH197" i="60"/>
  <c r="BJ197" i="60"/>
  <c r="BL197" i="60"/>
  <c r="BN197" i="60"/>
  <c r="BP197" i="60"/>
  <c r="BR197" i="60"/>
  <c r="BT197" i="60"/>
  <c r="BV197" i="60"/>
  <c r="BX197" i="60"/>
  <c r="BZ197" i="60"/>
  <c r="CB197" i="60"/>
  <c r="CD197" i="60"/>
  <c r="CF197" i="60"/>
  <c r="CH197" i="60"/>
  <c r="CJ197" i="60"/>
  <c r="CL197" i="60"/>
  <c r="CN197" i="60"/>
  <c r="CP197" i="60"/>
  <c r="CR197" i="60"/>
  <c r="CT197" i="60"/>
  <c r="CV197" i="60"/>
  <c r="C198" i="60"/>
  <c r="E198" i="60"/>
  <c r="G198" i="60"/>
  <c r="I198" i="60"/>
  <c r="K198" i="60"/>
  <c r="N198" i="60"/>
  <c r="P198" i="60"/>
  <c r="R198" i="60"/>
  <c r="T198" i="60"/>
  <c r="X198" i="60"/>
  <c r="Z198" i="60"/>
  <c r="AB198" i="60"/>
  <c r="AF198" i="60"/>
  <c r="AH198" i="60"/>
  <c r="AJ198" i="60"/>
  <c r="AL198" i="60"/>
  <c r="AN198" i="60"/>
  <c r="AP198" i="60"/>
  <c r="AR198" i="60"/>
  <c r="AT198" i="60"/>
  <c r="AV198" i="60"/>
  <c r="AX198" i="60"/>
  <c r="AZ198" i="60"/>
  <c r="BB198" i="60"/>
  <c r="BD198" i="60"/>
  <c r="BF198" i="60"/>
  <c r="BH198" i="60"/>
  <c r="BJ198" i="60"/>
  <c r="BL198" i="60"/>
  <c r="BN198" i="60"/>
  <c r="BP198" i="60"/>
  <c r="BR198" i="60"/>
  <c r="BT198" i="60"/>
  <c r="BV198" i="60"/>
  <c r="BX198" i="60"/>
  <c r="BZ198" i="60"/>
  <c r="CB198" i="60"/>
  <c r="CD198" i="60"/>
  <c r="CF198" i="60"/>
  <c r="CH198" i="60"/>
  <c r="CJ198" i="60"/>
  <c r="CL198" i="60"/>
  <c r="CN198" i="60"/>
  <c r="CP198" i="60"/>
  <c r="CR198" i="60"/>
  <c r="CT198" i="60"/>
  <c r="CV198" i="60"/>
  <c r="C199" i="60"/>
  <c r="E199" i="60"/>
  <c r="G199" i="60"/>
  <c r="I199" i="60"/>
  <c r="K199" i="60"/>
  <c r="N199" i="60"/>
  <c r="P199" i="60"/>
  <c r="R199" i="60"/>
  <c r="T199" i="60"/>
  <c r="X199" i="60"/>
  <c r="Z199" i="60"/>
  <c r="AB199" i="60"/>
  <c r="AF199" i="60"/>
  <c r="AH199" i="60"/>
  <c r="AJ199" i="60"/>
  <c r="AL199" i="60"/>
  <c r="AN199" i="60"/>
  <c r="AP199" i="60"/>
  <c r="AR199" i="60"/>
  <c r="AT199" i="60"/>
  <c r="AV199" i="60"/>
  <c r="AX199" i="60"/>
  <c r="AZ199" i="60"/>
  <c r="BB199" i="60"/>
  <c r="BD199" i="60"/>
  <c r="BF199" i="60"/>
  <c r="BH199" i="60"/>
  <c r="BJ199" i="60"/>
  <c r="BL199" i="60"/>
  <c r="BN199" i="60"/>
  <c r="BP199" i="60"/>
  <c r="BR199" i="60"/>
  <c r="BT199" i="60"/>
  <c r="BV199" i="60"/>
  <c r="BX199" i="60"/>
  <c r="BZ199" i="60"/>
  <c r="CB199" i="60"/>
  <c r="CD199" i="60"/>
  <c r="CF199" i="60"/>
  <c r="CH199" i="60"/>
  <c r="CJ199" i="60"/>
  <c r="CL199" i="60"/>
  <c r="CN199" i="60"/>
  <c r="CP199" i="60"/>
  <c r="CR199" i="60"/>
  <c r="CT199" i="60"/>
  <c r="CV199" i="60"/>
  <c r="C200" i="60"/>
  <c r="E200" i="60"/>
  <c r="G200" i="60"/>
  <c r="I200" i="60"/>
  <c r="K200" i="60"/>
  <c r="N200" i="60"/>
  <c r="P200" i="60"/>
  <c r="R200" i="60"/>
  <c r="T200" i="60"/>
  <c r="X200" i="60"/>
  <c r="Z200" i="60"/>
  <c r="AB200" i="60"/>
  <c r="AF200" i="60"/>
  <c r="AH200" i="60"/>
  <c r="AJ200" i="60"/>
  <c r="AL200" i="60"/>
  <c r="AN200" i="60"/>
  <c r="AP200" i="60"/>
  <c r="AR200" i="60"/>
  <c r="AT200" i="60"/>
  <c r="AV200" i="60"/>
  <c r="AX200" i="60"/>
  <c r="AZ200" i="60"/>
  <c r="BB200" i="60"/>
  <c r="BD200" i="60"/>
  <c r="BF200" i="60"/>
  <c r="BH200" i="60"/>
  <c r="BJ200" i="60"/>
  <c r="BL200" i="60"/>
  <c r="BN200" i="60"/>
  <c r="BP200" i="60"/>
  <c r="BR200" i="60"/>
  <c r="BT200" i="60"/>
  <c r="BV200" i="60"/>
  <c r="BX200" i="60"/>
  <c r="BZ200" i="60"/>
  <c r="CB200" i="60"/>
  <c r="CD200" i="60"/>
  <c r="CF200" i="60"/>
  <c r="CH200" i="60"/>
  <c r="CJ200" i="60"/>
  <c r="CL200" i="60"/>
  <c r="CN200" i="60"/>
  <c r="CP200" i="60"/>
  <c r="CR200" i="60"/>
  <c r="CT200" i="60"/>
  <c r="CV200" i="60"/>
  <c r="C201" i="60"/>
  <c r="G201" i="60"/>
  <c r="I201" i="60"/>
  <c r="K201" i="60"/>
  <c r="N201" i="60"/>
  <c r="P201" i="60"/>
  <c r="R201" i="60"/>
  <c r="T201" i="60"/>
  <c r="X201" i="60"/>
  <c r="Z201" i="60"/>
  <c r="AB201" i="60"/>
  <c r="AF201" i="60"/>
  <c r="AH201" i="60"/>
  <c r="AJ201" i="60"/>
  <c r="AL201" i="60"/>
  <c r="AN201" i="60"/>
  <c r="AP201" i="60"/>
  <c r="AR201" i="60"/>
  <c r="AT201" i="60"/>
  <c r="AV201" i="60"/>
  <c r="AX201" i="60"/>
  <c r="AZ201" i="60"/>
  <c r="BB201" i="60"/>
  <c r="BD201" i="60"/>
  <c r="BF201" i="60"/>
  <c r="BH201" i="60"/>
  <c r="BJ201" i="60"/>
  <c r="BL201" i="60"/>
  <c r="BN201" i="60"/>
  <c r="BP201" i="60"/>
  <c r="BR201" i="60"/>
  <c r="BT201" i="60"/>
  <c r="BV201" i="60"/>
  <c r="BX201" i="60"/>
  <c r="BZ201" i="60"/>
  <c r="CB201" i="60"/>
  <c r="CD201" i="60"/>
  <c r="CF201" i="60"/>
  <c r="CH201" i="60"/>
  <c r="CJ201" i="60"/>
  <c r="CL201" i="60"/>
  <c r="CN201" i="60"/>
  <c r="CP201" i="60"/>
  <c r="CR201" i="60"/>
  <c r="CT201" i="60"/>
  <c r="CV201" i="60"/>
  <c r="Z202" i="60"/>
  <c r="C203" i="60"/>
  <c r="E203" i="60"/>
  <c r="G203" i="60"/>
  <c r="I203" i="60"/>
  <c r="K203" i="60"/>
  <c r="N203" i="60"/>
  <c r="P203" i="60"/>
  <c r="R203" i="60"/>
  <c r="T203" i="60"/>
  <c r="X203" i="60"/>
  <c r="Z203" i="60"/>
  <c r="AB203" i="60"/>
  <c r="AF203" i="60"/>
  <c r="AH203" i="60"/>
  <c r="AJ203" i="60"/>
  <c r="AL203" i="60"/>
  <c r="AN203" i="60"/>
  <c r="AP203" i="60"/>
  <c r="AR203" i="60"/>
  <c r="AT203" i="60"/>
  <c r="AV203" i="60"/>
  <c r="AX203" i="60"/>
  <c r="AZ203" i="60"/>
  <c r="BB203" i="60"/>
  <c r="BD203" i="60"/>
  <c r="BF203" i="60"/>
  <c r="BH203" i="60"/>
  <c r="BJ203" i="60"/>
  <c r="BL203" i="60"/>
  <c r="BN203" i="60"/>
  <c r="BP203" i="60"/>
  <c r="BR203" i="60"/>
  <c r="BT203" i="60"/>
  <c r="BV203" i="60"/>
  <c r="BX203" i="60"/>
  <c r="BZ203" i="60"/>
  <c r="CB203" i="60"/>
  <c r="CD203" i="60"/>
  <c r="CF203" i="60"/>
  <c r="CH203" i="60"/>
  <c r="CJ203" i="60"/>
  <c r="CL203" i="60"/>
  <c r="CN203" i="60"/>
  <c r="CP203" i="60"/>
  <c r="CR203" i="60"/>
  <c r="CT203" i="60"/>
  <c r="CV203" i="60"/>
  <c r="C204" i="60"/>
  <c r="E204" i="60"/>
  <c r="G204" i="60"/>
  <c r="I204" i="60"/>
  <c r="K204" i="60"/>
  <c r="N204" i="60"/>
  <c r="P204" i="60"/>
  <c r="R204" i="60"/>
  <c r="T204" i="60"/>
  <c r="X204" i="60"/>
  <c r="Z204" i="60"/>
  <c r="AB204" i="60"/>
  <c r="AF204" i="60"/>
  <c r="AH204" i="60"/>
  <c r="AJ204" i="60"/>
  <c r="AL204" i="60"/>
  <c r="AN204" i="60"/>
  <c r="AP204" i="60"/>
  <c r="AR204" i="60"/>
  <c r="AT204" i="60"/>
  <c r="AV204" i="60"/>
  <c r="AX204" i="60"/>
  <c r="AZ204" i="60"/>
  <c r="BB204" i="60"/>
  <c r="BD204" i="60"/>
  <c r="BF204" i="60"/>
  <c r="BH204" i="60"/>
  <c r="BJ204" i="60"/>
  <c r="BL204" i="60"/>
  <c r="BN204" i="60"/>
  <c r="BP204" i="60"/>
  <c r="BR204" i="60"/>
  <c r="BT204" i="60"/>
  <c r="BV204" i="60"/>
  <c r="BX204" i="60"/>
  <c r="BZ204" i="60"/>
  <c r="CB204" i="60"/>
  <c r="CD204" i="60"/>
  <c r="CF204" i="60"/>
  <c r="CH204" i="60"/>
  <c r="CJ204" i="60"/>
  <c r="CL204" i="60"/>
  <c r="CN204" i="60"/>
  <c r="CP204" i="60"/>
  <c r="CR204" i="60"/>
  <c r="CT204" i="60"/>
  <c r="CV204" i="60"/>
  <c r="C205" i="60"/>
  <c r="E205" i="60"/>
  <c r="G205" i="60"/>
  <c r="I205" i="60"/>
  <c r="K205" i="60"/>
  <c r="N205" i="60"/>
  <c r="P205" i="60"/>
  <c r="R205" i="60"/>
  <c r="T205" i="60"/>
  <c r="X205" i="60"/>
  <c r="Z205" i="60"/>
  <c r="AB205" i="60"/>
  <c r="AF205" i="60"/>
  <c r="AH205" i="60"/>
  <c r="AJ205" i="60"/>
  <c r="AL205" i="60"/>
  <c r="AN205" i="60"/>
  <c r="AP205" i="60"/>
  <c r="AR205" i="60"/>
  <c r="AT205" i="60"/>
  <c r="AV205" i="60"/>
  <c r="AX205" i="60"/>
  <c r="AZ205" i="60"/>
  <c r="BB205" i="60"/>
  <c r="BD205" i="60"/>
  <c r="BF205" i="60"/>
  <c r="BH205" i="60"/>
  <c r="BJ205" i="60"/>
  <c r="BL205" i="60"/>
  <c r="BN205" i="60"/>
  <c r="BP205" i="60"/>
  <c r="BR205" i="60"/>
  <c r="BT205" i="60"/>
  <c r="BV205" i="60"/>
  <c r="BX205" i="60"/>
  <c r="BZ205" i="60"/>
  <c r="CB205" i="60"/>
  <c r="CD205" i="60"/>
  <c r="CF205" i="60"/>
  <c r="CH205" i="60"/>
  <c r="CJ205" i="60"/>
  <c r="CL205" i="60"/>
  <c r="CN205" i="60"/>
  <c r="CP205" i="60"/>
  <c r="CR205" i="60"/>
  <c r="CT205" i="60"/>
  <c r="CV205" i="60"/>
  <c r="C206" i="60"/>
  <c r="E206" i="60"/>
  <c r="G206" i="60"/>
  <c r="I206" i="60"/>
  <c r="K206" i="60"/>
  <c r="N206" i="60"/>
  <c r="P206" i="60"/>
  <c r="R206" i="60"/>
  <c r="T206" i="60"/>
  <c r="X206" i="60"/>
  <c r="Z206" i="60"/>
  <c r="AB206" i="60"/>
  <c r="AF206" i="60"/>
  <c r="AH206" i="60"/>
  <c r="AJ206" i="60"/>
  <c r="AL206" i="60"/>
  <c r="AN206" i="60"/>
  <c r="AP206" i="60"/>
  <c r="AR206" i="60"/>
  <c r="AT206" i="60"/>
  <c r="AV206" i="60"/>
  <c r="AX206" i="60"/>
  <c r="AZ206" i="60"/>
  <c r="BB206" i="60"/>
  <c r="BD206" i="60"/>
  <c r="BF206" i="60"/>
  <c r="BH206" i="60"/>
  <c r="BJ206" i="60"/>
  <c r="BL206" i="60"/>
  <c r="BN206" i="60"/>
  <c r="BP206" i="60"/>
  <c r="BR206" i="60"/>
  <c r="BT206" i="60"/>
  <c r="BV206" i="60"/>
  <c r="BX206" i="60"/>
  <c r="BZ206" i="60"/>
  <c r="CB206" i="60"/>
  <c r="CD206" i="60"/>
  <c r="CF206" i="60"/>
  <c r="CH206" i="60"/>
  <c r="CJ206" i="60"/>
  <c r="CL206" i="60"/>
  <c r="CN206" i="60"/>
  <c r="CP206" i="60"/>
  <c r="CR206" i="60"/>
  <c r="CT206" i="60"/>
  <c r="CV206" i="60"/>
  <c r="Z207" i="60"/>
  <c r="C208" i="60"/>
  <c r="E208" i="60"/>
  <c r="G208" i="60"/>
  <c r="I208" i="60"/>
  <c r="K208" i="60"/>
  <c r="N208" i="60"/>
  <c r="P208" i="60"/>
  <c r="R208" i="60"/>
  <c r="T208" i="60"/>
  <c r="X208" i="60"/>
  <c r="Z208" i="60"/>
  <c r="AB208" i="60"/>
  <c r="AF208" i="60"/>
  <c r="AH208" i="60"/>
  <c r="AJ208" i="60"/>
  <c r="AL208" i="60"/>
  <c r="AN208" i="60"/>
  <c r="AP208" i="60"/>
  <c r="AR208" i="60"/>
  <c r="AT208" i="60"/>
  <c r="AV208" i="60"/>
  <c r="AX208" i="60"/>
  <c r="AZ208" i="60"/>
  <c r="BB208" i="60"/>
  <c r="BD208" i="60"/>
  <c r="BF208" i="60"/>
  <c r="BH208" i="60"/>
  <c r="BJ208" i="60"/>
  <c r="BL208" i="60"/>
  <c r="BN208" i="60"/>
  <c r="BP208" i="60"/>
  <c r="BR208" i="60"/>
  <c r="BT208" i="60"/>
  <c r="BV208" i="60"/>
  <c r="BX208" i="60"/>
  <c r="BZ208" i="60"/>
  <c r="CB208" i="60"/>
  <c r="CD208" i="60"/>
  <c r="CF208" i="60"/>
  <c r="CH208" i="60"/>
  <c r="CJ208" i="60"/>
  <c r="CL208" i="60"/>
  <c r="CN208" i="60"/>
  <c r="CP208" i="60"/>
  <c r="CR208" i="60"/>
  <c r="CT208" i="60"/>
  <c r="CV208" i="60"/>
  <c r="C209" i="60"/>
  <c r="E209" i="60"/>
  <c r="G209" i="60"/>
  <c r="I209" i="60"/>
  <c r="K209" i="60"/>
  <c r="N209" i="60"/>
  <c r="P209" i="60"/>
  <c r="R209" i="60"/>
  <c r="T209" i="60"/>
  <c r="X209" i="60"/>
  <c r="Z209" i="60"/>
  <c r="AB209" i="60"/>
  <c r="AF209" i="60"/>
  <c r="AH209" i="60"/>
  <c r="AJ209" i="60"/>
  <c r="AL209" i="60"/>
  <c r="AN209" i="60"/>
  <c r="AP209" i="60"/>
  <c r="AR209" i="60"/>
  <c r="AT209" i="60"/>
  <c r="AV209" i="60"/>
  <c r="AX209" i="60"/>
  <c r="AZ209" i="60"/>
  <c r="BB209" i="60"/>
  <c r="BD209" i="60"/>
  <c r="BF209" i="60"/>
  <c r="BH209" i="60"/>
  <c r="BJ209" i="60"/>
  <c r="BL209" i="60"/>
  <c r="BN209" i="60"/>
  <c r="BP209" i="60"/>
  <c r="BR209" i="60"/>
  <c r="BT209" i="60"/>
  <c r="BV209" i="60"/>
  <c r="BX209" i="60"/>
  <c r="BZ209" i="60"/>
  <c r="CB209" i="60"/>
  <c r="CD209" i="60"/>
  <c r="CF209" i="60"/>
  <c r="CH209" i="60"/>
  <c r="CJ209" i="60"/>
  <c r="CL209" i="60"/>
  <c r="CN209" i="60"/>
  <c r="CP209" i="60"/>
  <c r="CR209" i="60"/>
  <c r="CT209" i="60"/>
  <c r="CV209" i="60"/>
  <c r="C210" i="60"/>
  <c r="E210" i="60"/>
  <c r="G210" i="60"/>
  <c r="I210" i="60"/>
  <c r="K210" i="60"/>
  <c r="N210" i="60"/>
  <c r="P210" i="60"/>
  <c r="R210" i="60"/>
  <c r="T210" i="60"/>
  <c r="X210" i="60"/>
  <c r="Z210" i="60"/>
  <c r="AB210" i="60"/>
  <c r="AF210" i="60"/>
  <c r="AH210" i="60"/>
  <c r="AJ210" i="60"/>
  <c r="AL210" i="60"/>
  <c r="AN210" i="60"/>
  <c r="AP210" i="60"/>
  <c r="AR210" i="60"/>
  <c r="AT210" i="60"/>
  <c r="AV210" i="60"/>
  <c r="AX210" i="60"/>
  <c r="AZ210" i="60"/>
  <c r="BB210" i="60"/>
  <c r="BD210" i="60"/>
  <c r="BF210" i="60"/>
  <c r="BH210" i="60"/>
  <c r="BJ210" i="60"/>
  <c r="BL210" i="60"/>
  <c r="BN210" i="60"/>
  <c r="BP210" i="60"/>
  <c r="BR210" i="60"/>
  <c r="BT210" i="60"/>
  <c r="BV210" i="60"/>
  <c r="BX210" i="60"/>
  <c r="BZ210" i="60"/>
  <c r="CB210" i="60"/>
  <c r="CD210" i="60"/>
  <c r="CF210" i="60"/>
  <c r="CH210" i="60"/>
  <c r="CJ210" i="60"/>
  <c r="CL210" i="60"/>
  <c r="CN210" i="60"/>
  <c r="CP210" i="60"/>
  <c r="CR210" i="60"/>
  <c r="CT210" i="60"/>
  <c r="CV210" i="60"/>
  <c r="C211" i="60"/>
  <c r="E211" i="60"/>
  <c r="G211" i="60"/>
  <c r="I211" i="60"/>
  <c r="K211" i="60"/>
  <c r="N211" i="60"/>
  <c r="P211" i="60"/>
  <c r="R211" i="60"/>
  <c r="T211" i="60"/>
  <c r="X211" i="60"/>
  <c r="Z211" i="60"/>
  <c r="AB211" i="60"/>
  <c r="AF211" i="60"/>
  <c r="AH211" i="60"/>
  <c r="AJ211" i="60"/>
  <c r="AL211" i="60"/>
  <c r="AN211" i="60"/>
  <c r="AP211" i="60"/>
  <c r="AR211" i="60"/>
  <c r="AT211" i="60"/>
  <c r="AV211" i="60"/>
  <c r="AX211" i="60"/>
  <c r="AZ211" i="60"/>
  <c r="BB211" i="60"/>
  <c r="BD211" i="60"/>
  <c r="BF211" i="60"/>
  <c r="BH211" i="60"/>
  <c r="BJ211" i="60"/>
  <c r="BL211" i="60"/>
  <c r="BN211" i="60"/>
  <c r="BP211" i="60"/>
  <c r="BR211" i="60"/>
  <c r="BT211" i="60"/>
  <c r="BV211" i="60"/>
  <c r="BX211" i="60"/>
  <c r="BZ211" i="60"/>
  <c r="CB211" i="60"/>
  <c r="CD211" i="60"/>
  <c r="CF211" i="60"/>
  <c r="CH211" i="60"/>
  <c r="CJ211" i="60"/>
  <c r="CL211" i="60"/>
  <c r="CN211" i="60"/>
  <c r="CP211" i="60"/>
  <c r="CR211" i="60"/>
  <c r="CT211" i="60"/>
  <c r="CV211" i="60"/>
  <c r="C212" i="60"/>
  <c r="E212" i="60"/>
  <c r="G212" i="60"/>
  <c r="I212" i="60"/>
  <c r="K212" i="60"/>
  <c r="N212" i="60"/>
  <c r="P212" i="60"/>
  <c r="R212" i="60"/>
  <c r="T212" i="60"/>
  <c r="X212" i="60"/>
  <c r="Z212" i="60"/>
  <c r="AB212" i="60"/>
  <c r="AF212" i="60"/>
  <c r="AH212" i="60"/>
  <c r="AJ212" i="60"/>
  <c r="AL212" i="60"/>
  <c r="AN212" i="60"/>
  <c r="AP212" i="60"/>
  <c r="AR212" i="60"/>
  <c r="AT212" i="60"/>
  <c r="AV212" i="60"/>
  <c r="AX212" i="60"/>
  <c r="AZ212" i="60"/>
  <c r="BB212" i="60"/>
  <c r="BD212" i="60"/>
  <c r="BF212" i="60"/>
  <c r="BH212" i="60"/>
  <c r="BJ212" i="60"/>
  <c r="BL212" i="60"/>
  <c r="BN212" i="60"/>
  <c r="BP212" i="60"/>
  <c r="BR212" i="60"/>
  <c r="BT212" i="60"/>
  <c r="BV212" i="60"/>
  <c r="BX212" i="60"/>
  <c r="BZ212" i="60"/>
  <c r="CB212" i="60"/>
  <c r="CD212" i="60"/>
  <c r="CF212" i="60"/>
  <c r="CH212" i="60"/>
  <c r="CJ212" i="60"/>
  <c r="CL212" i="60"/>
  <c r="CN212" i="60"/>
  <c r="CP212" i="60"/>
  <c r="CR212" i="60"/>
  <c r="CT212" i="60"/>
  <c r="CV212" i="60"/>
  <c r="C213" i="60"/>
  <c r="E213" i="60"/>
  <c r="G213" i="60"/>
  <c r="I213" i="60"/>
  <c r="K213" i="60"/>
  <c r="N213" i="60"/>
  <c r="P213" i="60"/>
  <c r="R213" i="60"/>
  <c r="T213" i="60"/>
  <c r="X213" i="60"/>
  <c r="Z213" i="60"/>
  <c r="AB213" i="60"/>
  <c r="AF213" i="60"/>
  <c r="AH213" i="60"/>
  <c r="AJ213" i="60"/>
  <c r="AL213" i="60"/>
  <c r="AN213" i="60"/>
  <c r="AP213" i="60"/>
  <c r="AR213" i="60"/>
  <c r="AT213" i="60"/>
  <c r="AV213" i="60"/>
  <c r="AX213" i="60"/>
  <c r="AZ213" i="60"/>
  <c r="BB213" i="60"/>
  <c r="BD213" i="60"/>
  <c r="BF213" i="60"/>
  <c r="BH213" i="60"/>
  <c r="BJ213" i="60"/>
  <c r="BL213" i="60"/>
  <c r="BN213" i="60"/>
  <c r="BP213" i="60"/>
  <c r="BR213" i="60"/>
  <c r="BT213" i="60"/>
  <c r="BV213" i="60"/>
  <c r="BX213" i="60"/>
  <c r="BZ213" i="60"/>
  <c r="CB213" i="60"/>
  <c r="CD213" i="60"/>
  <c r="CF213" i="60"/>
  <c r="CH213" i="60"/>
  <c r="CJ213" i="60"/>
  <c r="CL213" i="60"/>
  <c r="CN213" i="60"/>
  <c r="CP213" i="60"/>
  <c r="CR213" i="60"/>
  <c r="CT213" i="60"/>
  <c r="CV213" i="60"/>
  <c r="C214" i="60"/>
  <c r="E214" i="60"/>
  <c r="G214" i="60"/>
  <c r="I214" i="60"/>
  <c r="K214" i="60"/>
  <c r="N214" i="60"/>
  <c r="P214" i="60"/>
  <c r="R214" i="60"/>
  <c r="T214" i="60"/>
  <c r="X214" i="60"/>
  <c r="Z214" i="60"/>
  <c r="AB214" i="60"/>
  <c r="AF214" i="60"/>
  <c r="AH214" i="60"/>
  <c r="AJ214" i="60"/>
  <c r="AL214" i="60"/>
  <c r="AN214" i="60"/>
  <c r="AP214" i="60"/>
  <c r="AR214" i="60"/>
  <c r="AT214" i="60"/>
  <c r="AV214" i="60"/>
  <c r="AX214" i="60"/>
  <c r="AZ214" i="60"/>
  <c r="BB214" i="60"/>
  <c r="BD214" i="60"/>
  <c r="BF214" i="60"/>
  <c r="BH214" i="60"/>
  <c r="BJ214" i="60"/>
  <c r="BL214" i="60"/>
  <c r="BN214" i="60"/>
  <c r="BP214" i="60"/>
  <c r="BR214" i="60"/>
  <c r="BT214" i="60"/>
  <c r="BV214" i="60"/>
  <c r="BX214" i="60"/>
  <c r="BZ214" i="60"/>
  <c r="CB214" i="60"/>
  <c r="CD214" i="60"/>
  <c r="CF214" i="60"/>
  <c r="CH214" i="60"/>
  <c r="CJ214" i="60"/>
  <c r="CL214" i="60"/>
  <c r="CN214" i="60"/>
  <c r="CP214" i="60"/>
  <c r="CR214" i="60"/>
  <c r="CT214" i="60"/>
  <c r="CV214" i="60"/>
  <c r="C215" i="60"/>
  <c r="E215" i="60"/>
  <c r="G215" i="60"/>
  <c r="I215" i="60"/>
  <c r="K215" i="60"/>
  <c r="N215" i="60"/>
  <c r="P215" i="60"/>
  <c r="R215" i="60"/>
  <c r="T215" i="60"/>
  <c r="X215" i="60"/>
  <c r="Z215" i="60"/>
  <c r="AB215" i="60"/>
  <c r="AF215" i="60"/>
  <c r="AH215" i="60"/>
  <c r="AJ215" i="60"/>
  <c r="AL215" i="60"/>
  <c r="AN215" i="60"/>
  <c r="AP215" i="60"/>
  <c r="AR215" i="60"/>
  <c r="AT215" i="60"/>
  <c r="AV215" i="60"/>
  <c r="AX215" i="60"/>
  <c r="AZ215" i="60"/>
  <c r="BB215" i="60"/>
  <c r="BD215" i="60"/>
  <c r="BF215" i="60"/>
  <c r="BH215" i="60"/>
  <c r="BJ215" i="60"/>
  <c r="BL215" i="60"/>
  <c r="BN215" i="60"/>
  <c r="BP215" i="60"/>
  <c r="BR215" i="60"/>
  <c r="BT215" i="60"/>
  <c r="BV215" i="60"/>
  <c r="BX215" i="60"/>
  <c r="BZ215" i="60"/>
  <c r="CB215" i="60"/>
  <c r="CD215" i="60"/>
  <c r="CF215" i="60"/>
  <c r="CH215" i="60"/>
  <c r="CJ215" i="60"/>
  <c r="CL215" i="60"/>
  <c r="CN215" i="60"/>
  <c r="CP215" i="60"/>
  <c r="CR215" i="60"/>
  <c r="CT215" i="60"/>
  <c r="CV215" i="60"/>
  <c r="Z216" i="60"/>
  <c r="Z244" i="60" s="1"/>
  <c r="Z217" i="60"/>
  <c r="C218" i="60"/>
  <c r="E218" i="60"/>
  <c r="G218" i="60"/>
  <c r="I218" i="60"/>
  <c r="N218" i="60"/>
  <c r="R218" i="60"/>
  <c r="T218" i="60"/>
  <c r="X218" i="60"/>
  <c r="Z218" i="60"/>
  <c r="C219" i="60"/>
  <c r="E219" i="60"/>
  <c r="G219" i="60"/>
  <c r="I219" i="60"/>
  <c r="K219" i="60"/>
  <c r="N219" i="60"/>
  <c r="P219" i="60"/>
  <c r="R219" i="60"/>
  <c r="T219" i="60"/>
  <c r="X219" i="60"/>
  <c r="Z219" i="60"/>
  <c r="AB219" i="60"/>
  <c r="AF219" i="60"/>
  <c r="AH219" i="60"/>
  <c r="AJ219" i="60"/>
  <c r="AL219" i="60"/>
  <c r="AN219" i="60"/>
  <c r="AP219" i="60"/>
  <c r="AR219" i="60"/>
  <c r="AT219" i="60"/>
  <c r="AV219" i="60"/>
  <c r="AX219" i="60"/>
  <c r="AZ219" i="60"/>
  <c r="BB219" i="60"/>
  <c r="BD219" i="60"/>
  <c r="BF219" i="60"/>
  <c r="BH219" i="60"/>
  <c r="BJ219" i="60"/>
  <c r="BL219" i="60"/>
  <c r="BN219" i="60"/>
  <c r="BP219" i="60"/>
  <c r="BR219" i="60"/>
  <c r="BT219" i="60"/>
  <c r="BV219" i="60"/>
  <c r="BX219" i="60"/>
  <c r="BZ219" i="60"/>
  <c r="CB219" i="60"/>
  <c r="CD219" i="60"/>
  <c r="CF219" i="60"/>
  <c r="CH219" i="60"/>
  <c r="CJ219" i="60"/>
  <c r="CL219" i="60"/>
  <c r="CN219" i="60"/>
  <c r="CP219" i="60"/>
  <c r="CR219" i="60"/>
  <c r="CT219" i="60"/>
  <c r="CV219" i="60"/>
  <c r="C220" i="60"/>
  <c r="E220" i="60"/>
  <c r="G220" i="60"/>
  <c r="I220" i="60"/>
  <c r="K220" i="60"/>
  <c r="N220" i="60"/>
  <c r="P220" i="60"/>
  <c r="R220" i="60"/>
  <c r="T220" i="60"/>
  <c r="X220" i="60"/>
  <c r="Z220" i="60"/>
  <c r="AB220" i="60"/>
  <c r="AF220" i="60"/>
  <c r="AH220" i="60"/>
  <c r="AJ220" i="60"/>
  <c r="AL220" i="60"/>
  <c r="AN220" i="60"/>
  <c r="AP220" i="60"/>
  <c r="AR220" i="60"/>
  <c r="AT220" i="60"/>
  <c r="AV220" i="60"/>
  <c r="AX220" i="60"/>
  <c r="AZ220" i="60"/>
  <c r="BB220" i="60"/>
  <c r="BD220" i="60"/>
  <c r="BF220" i="60"/>
  <c r="BH220" i="60"/>
  <c r="BJ220" i="60"/>
  <c r="BL220" i="60"/>
  <c r="BN220" i="60"/>
  <c r="BP220" i="60"/>
  <c r="BR220" i="60"/>
  <c r="BT220" i="60"/>
  <c r="BV220" i="60"/>
  <c r="BX220" i="60"/>
  <c r="BZ220" i="60"/>
  <c r="CB220" i="60"/>
  <c r="CD220" i="60"/>
  <c r="CF220" i="60"/>
  <c r="CH220" i="60"/>
  <c r="CJ220" i="60"/>
  <c r="CL220" i="60"/>
  <c r="CN220" i="60"/>
  <c r="CP220" i="60"/>
  <c r="CR220" i="60"/>
  <c r="CT220" i="60"/>
  <c r="CV220" i="60"/>
  <c r="C221" i="60"/>
  <c r="E221" i="60"/>
  <c r="G221" i="60"/>
  <c r="I221" i="60"/>
  <c r="K221" i="60"/>
  <c r="N221" i="60"/>
  <c r="P221" i="60"/>
  <c r="R221" i="60"/>
  <c r="T221" i="60"/>
  <c r="X221" i="60"/>
  <c r="Z221" i="60"/>
  <c r="AB221" i="60"/>
  <c r="AF221" i="60"/>
  <c r="AH221" i="60"/>
  <c r="AJ221" i="60"/>
  <c r="AL221" i="60"/>
  <c r="AN221" i="60"/>
  <c r="AP221" i="60"/>
  <c r="AR221" i="60"/>
  <c r="AT221" i="60"/>
  <c r="AV221" i="60"/>
  <c r="AX221" i="60"/>
  <c r="AZ221" i="60"/>
  <c r="BB221" i="60"/>
  <c r="BD221" i="60"/>
  <c r="BF221" i="60"/>
  <c r="BH221" i="60"/>
  <c r="BJ221" i="60"/>
  <c r="BL221" i="60"/>
  <c r="BN221" i="60"/>
  <c r="BP221" i="60"/>
  <c r="BR221" i="60"/>
  <c r="BT221" i="60"/>
  <c r="BV221" i="60"/>
  <c r="BX221" i="60"/>
  <c r="BZ221" i="60"/>
  <c r="CB221" i="60"/>
  <c r="CD221" i="60"/>
  <c r="CF221" i="60"/>
  <c r="CH221" i="60"/>
  <c r="CJ221" i="60"/>
  <c r="CL221" i="60"/>
  <c r="CN221" i="60"/>
  <c r="CP221" i="60"/>
  <c r="CR221" i="60"/>
  <c r="CT221" i="60"/>
  <c r="CV221" i="60"/>
  <c r="C222" i="60"/>
  <c r="E222" i="60"/>
  <c r="G222" i="60"/>
  <c r="I222" i="60"/>
  <c r="N222" i="60"/>
  <c r="R222" i="60"/>
  <c r="T222" i="60"/>
  <c r="X222" i="60"/>
  <c r="Z222" i="60"/>
  <c r="C223" i="60"/>
  <c r="E223" i="60"/>
  <c r="G223" i="60"/>
  <c r="I223" i="60"/>
  <c r="K223" i="60"/>
  <c r="N223" i="60"/>
  <c r="P223" i="60"/>
  <c r="R223" i="60"/>
  <c r="T223" i="60"/>
  <c r="X223" i="60"/>
  <c r="Z223" i="60"/>
  <c r="AB223" i="60"/>
  <c r="AF223" i="60"/>
  <c r="AH223" i="60"/>
  <c r="AJ223" i="60"/>
  <c r="AL223" i="60"/>
  <c r="AN223" i="60"/>
  <c r="AP223" i="60"/>
  <c r="AR223" i="60"/>
  <c r="AT223" i="60"/>
  <c r="AV223" i="60"/>
  <c r="AX223" i="60"/>
  <c r="AZ223" i="60"/>
  <c r="BB223" i="60"/>
  <c r="BD223" i="60"/>
  <c r="BF223" i="60"/>
  <c r="BH223" i="60"/>
  <c r="BJ223" i="60"/>
  <c r="BL223" i="60"/>
  <c r="BN223" i="60"/>
  <c r="BP223" i="60"/>
  <c r="BR223" i="60"/>
  <c r="BT223" i="60"/>
  <c r="BV223" i="60"/>
  <c r="BX223" i="60"/>
  <c r="BZ223" i="60"/>
  <c r="CB223" i="60"/>
  <c r="CD223" i="60"/>
  <c r="CF223" i="60"/>
  <c r="CH223" i="60"/>
  <c r="CJ223" i="60"/>
  <c r="CL223" i="60"/>
  <c r="CN223" i="60"/>
  <c r="CP223" i="60"/>
  <c r="CR223" i="60"/>
  <c r="CT223" i="60"/>
  <c r="CV223" i="60"/>
  <c r="C224" i="60"/>
  <c r="E224" i="60"/>
  <c r="G224" i="60"/>
  <c r="I224" i="60"/>
  <c r="K224" i="60"/>
  <c r="N224" i="60"/>
  <c r="P224" i="60"/>
  <c r="R224" i="60"/>
  <c r="T224" i="60"/>
  <c r="X224" i="60"/>
  <c r="Z224" i="60"/>
  <c r="AB224" i="60"/>
  <c r="AF224" i="60"/>
  <c r="AH224" i="60"/>
  <c r="AJ224" i="60"/>
  <c r="AL224" i="60"/>
  <c r="AN224" i="60"/>
  <c r="AP224" i="60"/>
  <c r="AR224" i="60"/>
  <c r="AT224" i="60"/>
  <c r="AV224" i="60"/>
  <c r="AX224" i="60"/>
  <c r="AZ224" i="60"/>
  <c r="BB224" i="60"/>
  <c r="BD224" i="60"/>
  <c r="BF224" i="60"/>
  <c r="BH224" i="60"/>
  <c r="BJ224" i="60"/>
  <c r="BL224" i="60"/>
  <c r="BN224" i="60"/>
  <c r="BP224" i="60"/>
  <c r="BR224" i="60"/>
  <c r="BT224" i="60"/>
  <c r="BV224" i="60"/>
  <c r="BX224" i="60"/>
  <c r="BZ224" i="60"/>
  <c r="CB224" i="60"/>
  <c r="CD224" i="60"/>
  <c r="CF224" i="60"/>
  <c r="CH224" i="60"/>
  <c r="CJ224" i="60"/>
  <c r="CL224" i="60"/>
  <c r="CN224" i="60"/>
  <c r="CP224" i="60"/>
  <c r="CR224" i="60"/>
  <c r="CT224" i="60"/>
  <c r="CV224" i="60"/>
  <c r="C225" i="60"/>
  <c r="E225" i="60"/>
  <c r="G225" i="60"/>
  <c r="I225" i="60"/>
  <c r="K225" i="60"/>
  <c r="N225" i="60"/>
  <c r="P225" i="60"/>
  <c r="R225" i="60"/>
  <c r="T225" i="60"/>
  <c r="X225" i="60"/>
  <c r="Z225" i="60"/>
  <c r="AB225" i="60"/>
  <c r="AF225" i="60"/>
  <c r="AH225" i="60"/>
  <c r="AJ225" i="60"/>
  <c r="AL225" i="60"/>
  <c r="AN225" i="60"/>
  <c r="AP225" i="60"/>
  <c r="AR225" i="60"/>
  <c r="AT225" i="60"/>
  <c r="AV225" i="60"/>
  <c r="AX225" i="60"/>
  <c r="AZ225" i="60"/>
  <c r="BB225" i="60"/>
  <c r="BD225" i="60"/>
  <c r="BF225" i="60"/>
  <c r="BH225" i="60"/>
  <c r="BJ225" i="60"/>
  <c r="BL225" i="60"/>
  <c r="BN225" i="60"/>
  <c r="BP225" i="60"/>
  <c r="BR225" i="60"/>
  <c r="BT225" i="60"/>
  <c r="BV225" i="60"/>
  <c r="BX225" i="60"/>
  <c r="BZ225" i="60"/>
  <c r="CB225" i="60"/>
  <c r="CD225" i="60"/>
  <c r="CF225" i="60"/>
  <c r="CH225" i="60"/>
  <c r="CJ225" i="60"/>
  <c r="CL225" i="60"/>
  <c r="CN225" i="60"/>
  <c r="CP225" i="60"/>
  <c r="CR225" i="60"/>
  <c r="CT225" i="60"/>
  <c r="CV225" i="60"/>
  <c r="C226" i="60"/>
  <c r="E226" i="60"/>
  <c r="G226" i="60"/>
  <c r="I226" i="60"/>
  <c r="K226" i="60"/>
  <c r="N226" i="60"/>
  <c r="P226" i="60"/>
  <c r="R226" i="60"/>
  <c r="T226" i="60"/>
  <c r="X226" i="60"/>
  <c r="Z226" i="60"/>
  <c r="AB226" i="60"/>
  <c r="AF226" i="60"/>
  <c r="AH226" i="60"/>
  <c r="AJ226" i="60"/>
  <c r="AL226" i="60"/>
  <c r="AN226" i="60"/>
  <c r="AP226" i="60"/>
  <c r="AR226" i="60"/>
  <c r="AT226" i="60"/>
  <c r="AV226" i="60"/>
  <c r="AX226" i="60"/>
  <c r="AZ226" i="60"/>
  <c r="BB226" i="60"/>
  <c r="BD226" i="60"/>
  <c r="BF226" i="60"/>
  <c r="BH226" i="60"/>
  <c r="BJ226" i="60"/>
  <c r="BL226" i="60"/>
  <c r="BN226" i="60"/>
  <c r="BP226" i="60"/>
  <c r="BR226" i="60"/>
  <c r="BT226" i="60"/>
  <c r="BV226" i="60"/>
  <c r="BX226" i="60"/>
  <c r="BZ226" i="60"/>
  <c r="CB226" i="60"/>
  <c r="CD226" i="60"/>
  <c r="CF226" i="60"/>
  <c r="CH226" i="60"/>
  <c r="CJ226" i="60"/>
  <c r="CL226" i="60"/>
  <c r="CN226" i="60"/>
  <c r="CP226" i="60"/>
  <c r="CR226" i="60"/>
  <c r="CT226" i="60"/>
  <c r="CV226" i="60"/>
  <c r="C227" i="60"/>
  <c r="E227" i="60"/>
  <c r="G227" i="60"/>
  <c r="I227" i="60"/>
  <c r="K227" i="60"/>
  <c r="N227" i="60"/>
  <c r="P227" i="60"/>
  <c r="R227" i="60"/>
  <c r="T227" i="60"/>
  <c r="X227" i="60"/>
  <c r="Z227" i="60"/>
  <c r="AB227" i="60"/>
  <c r="AF227" i="60"/>
  <c r="AH227" i="60"/>
  <c r="AJ227" i="60"/>
  <c r="AL227" i="60"/>
  <c r="AN227" i="60"/>
  <c r="AP227" i="60"/>
  <c r="AR227" i="60"/>
  <c r="AT227" i="60"/>
  <c r="AV227" i="60"/>
  <c r="AX227" i="60"/>
  <c r="AZ227" i="60"/>
  <c r="BB227" i="60"/>
  <c r="BD227" i="60"/>
  <c r="BF227" i="60"/>
  <c r="BH227" i="60"/>
  <c r="BJ227" i="60"/>
  <c r="BL227" i="60"/>
  <c r="BN227" i="60"/>
  <c r="BP227" i="60"/>
  <c r="BR227" i="60"/>
  <c r="BT227" i="60"/>
  <c r="BV227" i="60"/>
  <c r="BX227" i="60"/>
  <c r="BZ227" i="60"/>
  <c r="CB227" i="60"/>
  <c r="CD227" i="60"/>
  <c r="CF227" i="60"/>
  <c r="CH227" i="60"/>
  <c r="CJ227" i="60"/>
  <c r="CL227" i="60"/>
  <c r="CN227" i="60"/>
  <c r="CP227" i="60"/>
  <c r="CR227" i="60"/>
  <c r="CT227" i="60"/>
  <c r="CV227" i="60"/>
  <c r="C228" i="60"/>
  <c r="E228" i="60"/>
  <c r="G228" i="60"/>
  <c r="I228" i="60"/>
  <c r="K228" i="60"/>
  <c r="N228" i="60"/>
  <c r="P228" i="60"/>
  <c r="R228" i="60"/>
  <c r="T228" i="60"/>
  <c r="X228" i="60"/>
  <c r="Z228" i="60"/>
  <c r="AB228" i="60"/>
  <c r="AF228" i="60"/>
  <c r="AH228" i="60"/>
  <c r="AJ228" i="60"/>
  <c r="AL228" i="60"/>
  <c r="AN228" i="60"/>
  <c r="AP228" i="60"/>
  <c r="AR228" i="60"/>
  <c r="AT228" i="60"/>
  <c r="AV228" i="60"/>
  <c r="AX228" i="60"/>
  <c r="AZ228" i="60"/>
  <c r="BB228" i="60"/>
  <c r="BD228" i="60"/>
  <c r="BF228" i="60"/>
  <c r="BH228" i="60"/>
  <c r="BJ228" i="60"/>
  <c r="BL228" i="60"/>
  <c r="BN228" i="60"/>
  <c r="BP228" i="60"/>
  <c r="BR228" i="60"/>
  <c r="BT228" i="60"/>
  <c r="BV228" i="60"/>
  <c r="BX228" i="60"/>
  <c r="BZ228" i="60"/>
  <c r="CB228" i="60"/>
  <c r="CD228" i="60"/>
  <c r="CF228" i="60"/>
  <c r="CH228" i="60"/>
  <c r="CJ228" i="60"/>
  <c r="CL228" i="60"/>
  <c r="CN228" i="60"/>
  <c r="CP228" i="60"/>
  <c r="CR228" i="60"/>
  <c r="CT228" i="60"/>
  <c r="CV228" i="60"/>
  <c r="C229" i="60"/>
  <c r="E229" i="60"/>
  <c r="G229" i="60"/>
  <c r="I229" i="60"/>
  <c r="K229" i="60"/>
  <c r="N229" i="60"/>
  <c r="P229" i="60"/>
  <c r="R229" i="60"/>
  <c r="T229" i="60"/>
  <c r="X229" i="60"/>
  <c r="Z229" i="60"/>
  <c r="AB229" i="60"/>
  <c r="AF229" i="60"/>
  <c r="AH229" i="60"/>
  <c r="AJ229" i="60"/>
  <c r="AL229" i="60"/>
  <c r="AN229" i="60"/>
  <c r="AP229" i="60"/>
  <c r="AR229" i="60"/>
  <c r="AT229" i="60"/>
  <c r="AV229" i="60"/>
  <c r="AX229" i="60"/>
  <c r="AZ229" i="60"/>
  <c r="BB229" i="60"/>
  <c r="BD229" i="60"/>
  <c r="BF229" i="60"/>
  <c r="BH229" i="60"/>
  <c r="BJ229" i="60"/>
  <c r="BL229" i="60"/>
  <c r="BN229" i="60"/>
  <c r="BP229" i="60"/>
  <c r="BR229" i="60"/>
  <c r="BT229" i="60"/>
  <c r="BV229" i="60"/>
  <c r="BX229" i="60"/>
  <c r="BZ229" i="60"/>
  <c r="CB229" i="60"/>
  <c r="CD229" i="60"/>
  <c r="CF229" i="60"/>
  <c r="CH229" i="60"/>
  <c r="CJ229" i="60"/>
  <c r="CL229" i="60"/>
  <c r="CN229" i="60"/>
  <c r="CP229" i="60"/>
  <c r="CR229" i="60"/>
  <c r="CT229" i="60"/>
  <c r="CV229" i="60"/>
  <c r="C230" i="60"/>
  <c r="E230" i="60"/>
  <c r="G230" i="60"/>
  <c r="I230" i="60"/>
  <c r="K230" i="60"/>
  <c r="N230" i="60"/>
  <c r="P230" i="60"/>
  <c r="R230" i="60"/>
  <c r="T230" i="60"/>
  <c r="X230" i="60"/>
  <c r="Z230" i="60"/>
  <c r="AB230" i="60"/>
  <c r="AF230" i="60"/>
  <c r="AH230" i="60"/>
  <c r="AJ230" i="60"/>
  <c r="AL230" i="60"/>
  <c r="AN230" i="60"/>
  <c r="AP230" i="60"/>
  <c r="AR230" i="60"/>
  <c r="AT230" i="60"/>
  <c r="AV230" i="60"/>
  <c r="AX230" i="60"/>
  <c r="AZ230" i="60"/>
  <c r="BB230" i="60"/>
  <c r="BD230" i="60"/>
  <c r="BF230" i="60"/>
  <c r="BH230" i="60"/>
  <c r="BJ230" i="60"/>
  <c r="BL230" i="60"/>
  <c r="BN230" i="60"/>
  <c r="BP230" i="60"/>
  <c r="BR230" i="60"/>
  <c r="BT230" i="60"/>
  <c r="BV230" i="60"/>
  <c r="BX230" i="60"/>
  <c r="BZ230" i="60"/>
  <c r="CB230" i="60"/>
  <c r="CD230" i="60"/>
  <c r="CF230" i="60"/>
  <c r="CH230" i="60"/>
  <c r="CJ230" i="60"/>
  <c r="CL230" i="60"/>
  <c r="CN230" i="60"/>
  <c r="CP230" i="60"/>
  <c r="CR230" i="60"/>
  <c r="CT230" i="60"/>
  <c r="CV230" i="60"/>
  <c r="C231" i="60"/>
  <c r="E231" i="60"/>
  <c r="G231" i="60"/>
  <c r="I231" i="60"/>
  <c r="K231" i="60"/>
  <c r="N231" i="60"/>
  <c r="P231" i="60"/>
  <c r="R231" i="60"/>
  <c r="T231" i="60"/>
  <c r="X231" i="60"/>
  <c r="Z231" i="60"/>
  <c r="AB231" i="60"/>
  <c r="AF231" i="60"/>
  <c r="AH231" i="60"/>
  <c r="AJ231" i="60"/>
  <c r="AL231" i="60"/>
  <c r="AN231" i="60"/>
  <c r="AP231" i="60"/>
  <c r="AR231" i="60"/>
  <c r="AT231" i="60"/>
  <c r="AV231" i="60"/>
  <c r="AX231" i="60"/>
  <c r="AZ231" i="60"/>
  <c r="BB231" i="60"/>
  <c r="BD231" i="60"/>
  <c r="BF231" i="60"/>
  <c r="BH231" i="60"/>
  <c r="BJ231" i="60"/>
  <c r="BL231" i="60"/>
  <c r="BN231" i="60"/>
  <c r="BP231" i="60"/>
  <c r="BR231" i="60"/>
  <c r="BT231" i="60"/>
  <c r="BV231" i="60"/>
  <c r="BX231" i="60"/>
  <c r="BZ231" i="60"/>
  <c r="CB231" i="60"/>
  <c r="CD231" i="60"/>
  <c r="CF231" i="60"/>
  <c r="CH231" i="60"/>
  <c r="CJ231" i="60"/>
  <c r="CL231" i="60"/>
  <c r="CN231" i="60"/>
  <c r="CP231" i="60"/>
  <c r="CR231" i="60"/>
  <c r="CT231" i="60"/>
  <c r="CV231" i="60"/>
  <c r="C232" i="60"/>
  <c r="E232" i="60"/>
  <c r="G232" i="60"/>
  <c r="I232" i="60"/>
  <c r="K232" i="60"/>
  <c r="N232" i="60"/>
  <c r="P232" i="60"/>
  <c r="R232" i="60"/>
  <c r="T232" i="60"/>
  <c r="X232" i="60"/>
  <c r="Z232" i="60"/>
  <c r="AB232" i="60"/>
  <c r="AF232" i="60"/>
  <c r="AH232" i="60"/>
  <c r="AJ232" i="60"/>
  <c r="AL232" i="60"/>
  <c r="AN232" i="60"/>
  <c r="AP232" i="60"/>
  <c r="AR232" i="60"/>
  <c r="AT232" i="60"/>
  <c r="AV232" i="60"/>
  <c r="AX232" i="60"/>
  <c r="AZ232" i="60"/>
  <c r="BB232" i="60"/>
  <c r="BD232" i="60"/>
  <c r="BF232" i="60"/>
  <c r="BH232" i="60"/>
  <c r="BJ232" i="60"/>
  <c r="BL232" i="60"/>
  <c r="BN232" i="60"/>
  <c r="BP232" i="60"/>
  <c r="BR232" i="60"/>
  <c r="BT232" i="60"/>
  <c r="BV232" i="60"/>
  <c r="BX232" i="60"/>
  <c r="BZ232" i="60"/>
  <c r="CB232" i="60"/>
  <c r="CD232" i="60"/>
  <c r="CF232" i="60"/>
  <c r="CH232" i="60"/>
  <c r="CJ232" i="60"/>
  <c r="CL232" i="60"/>
  <c r="CN232" i="60"/>
  <c r="CP232" i="60"/>
  <c r="CR232" i="60"/>
  <c r="CT232" i="60"/>
  <c r="CV232" i="60"/>
  <c r="Z233" i="60"/>
  <c r="C234" i="60"/>
  <c r="E234" i="60"/>
  <c r="G234" i="60"/>
  <c r="I234" i="60"/>
  <c r="K234" i="60"/>
  <c r="N234" i="60"/>
  <c r="P234" i="60"/>
  <c r="R234" i="60"/>
  <c r="T234" i="60"/>
  <c r="X234" i="60"/>
  <c r="Z234" i="60"/>
  <c r="AB234" i="60"/>
  <c r="AF234" i="60"/>
  <c r="AH234" i="60"/>
  <c r="AJ234" i="60"/>
  <c r="AL234" i="60"/>
  <c r="AN234" i="60"/>
  <c r="AP234" i="60"/>
  <c r="AR234" i="60"/>
  <c r="AT234" i="60"/>
  <c r="AV234" i="60"/>
  <c r="AX234" i="60"/>
  <c r="AZ234" i="60"/>
  <c r="BB234" i="60"/>
  <c r="BD234" i="60"/>
  <c r="BF234" i="60"/>
  <c r="BH234" i="60"/>
  <c r="BJ234" i="60"/>
  <c r="BL234" i="60"/>
  <c r="BN234" i="60"/>
  <c r="BP234" i="60"/>
  <c r="BR234" i="60"/>
  <c r="BT234" i="60"/>
  <c r="BV234" i="60"/>
  <c r="BX234" i="60"/>
  <c r="BZ234" i="60"/>
  <c r="CB234" i="60"/>
  <c r="CD234" i="60"/>
  <c r="CF234" i="60"/>
  <c r="CH234" i="60"/>
  <c r="CJ234" i="60"/>
  <c r="CL234" i="60"/>
  <c r="CN234" i="60"/>
  <c r="CP234" i="60"/>
  <c r="CR234" i="60"/>
  <c r="CT234" i="60"/>
  <c r="CV234" i="60"/>
  <c r="C235" i="60"/>
  <c r="E235" i="60"/>
  <c r="G235" i="60"/>
  <c r="I235" i="60"/>
  <c r="K235" i="60"/>
  <c r="N235" i="60"/>
  <c r="P235" i="60"/>
  <c r="R235" i="60"/>
  <c r="T235" i="60"/>
  <c r="X235" i="60"/>
  <c r="Z235" i="60"/>
  <c r="AB235" i="60"/>
  <c r="AF235" i="60"/>
  <c r="AH235" i="60"/>
  <c r="AJ235" i="60"/>
  <c r="AL235" i="60"/>
  <c r="AN235" i="60"/>
  <c r="AP235" i="60"/>
  <c r="AR235" i="60"/>
  <c r="AT235" i="60"/>
  <c r="AV235" i="60"/>
  <c r="AX235" i="60"/>
  <c r="AZ235" i="60"/>
  <c r="BB235" i="60"/>
  <c r="BD235" i="60"/>
  <c r="BF235" i="60"/>
  <c r="BH235" i="60"/>
  <c r="BJ235" i="60"/>
  <c r="BL235" i="60"/>
  <c r="BN235" i="60"/>
  <c r="BP235" i="60"/>
  <c r="BR235" i="60"/>
  <c r="BT235" i="60"/>
  <c r="BV235" i="60"/>
  <c r="BX235" i="60"/>
  <c r="BZ235" i="60"/>
  <c r="CB235" i="60"/>
  <c r="CD235" i="60"/>
  <c r="CF235" i="60"/>
  <c r="CH235" i="60"/>
  <c r="CJ235" i="60"/>
  <c r="CL235" i="60"/>
  <c r="CN235" i="60"/>
  <c r="CP235" i="60"/>
  <c r="CR235" i="60"/>
  <c r="CT235" i="60"/>
  <c r="CV235" i="60"/>
  <c r="C236" i="60"/>
  <c r="E236" i="60"/>
  <c r="G236" i="60"/>
  <c r="I236" i="60"/>
  <c r="K236" i="60"/>
  <c r="N236" i="60"/>
  <c r="P236" i="60"/>
  <c r="R236" i="60"/>
  <c r="T236" i="60"/>
  <c r="X236" i="60"/>
  <c r="Z236" i="60"/>
  <c r="AB236" i="60"/>
  <c r="AF236" i="60"/>
  <c r="AH236" i="60"/>
  <c r="AJ236" i="60"/>
  <c r="AL236" i="60"/>
  <c r="AN236" i="60"/>
  <c r="AP236" i="60"/>
  <c r="AR236" i="60"/>
  <c r="AT236" i="60"/>
  <c r="AV236" i="60"/>
  <c r="AX236" i="60"/>
  <c r="AZ236" i="60"/>
  <c r="BB236" i="60"/>
  <c r="BD236" i="60"/>
  <c r="BF236" i="60"/>
  <c r="BH236" i="60"/>
  <c r="BJ236" i="60"/>
  <c r="BL236" i="60"/>
  <c r="BN236" i="60"/>
  <c r="BP236" i="60"/>
  <c r="BR236" i="60"/>
  <c r="BT236" i="60"/>
  <c r="BV236" i="60"/>
  <c r="BX236" i="60"/>
  <c r="BZ236" i="60"/>
  <c r="CB236" i="60"/>
  <c r="CD236" i="60"/>
  <c r="CF236" i="60"/>
  <c r="CH236" i="60"/>
  <c r="CJ236" i="60"/>
  <c r="CL236" i="60"/>
  <c r="CN236" i="60"/>
  <c r="CP236" i="60"/>
  <c r="CR236" i="60"/>
  <c r="CT236" i="60"/>
  <c r="CV236" i="60"/>
  <c r="C237" i="60"/>
  <c r="E237" i="60"/>
  <c r="G237" i="60"/>
  <c r="I237" i="60"/>
  <c r="K237" i="60"/>
  <c r="N237" i="60"/>
  <c r="P237" i="60"/>
  <c r="R237" i="60"/>
  <c r="T237" i="60"/>
  <c r="X237" i="60"/>
  <c r="Z237" i="60"/>
  <c r="AB237" i="60"/>
  <c r="AF237" i="60"/>
  <c r="AH237" i="60"/>
  <c r="AJ237" i="60"/>
  <c r="AL237" i="60"/>
  <c r="AN237" i="60"/>
  <c r="AP237" i="60"/>
  <c r="AR237" i="60"/>
  <c r="AT237" i="60"/>
  <c r="AV237" i="60"/>
  <c r="AX237" i="60"/>
  <c r="AZ237" i="60"/>
  <c r="BB237" i="60"/>
  <c r="BD237" i="60"/>
  <c r="BF237" i="60"/>
  <c r="BH237" i="60"/>
  <c r="BJ237" i="60"/>
  <c r="BL237" i="60"/>
  <c r="BN237" i="60"/>
  <c r="BP237" i="60"/>
  <c r="BR237" i="60"/>
  <c r="BT237" i="60"/>
  <c r="BV237" i="60"/>
  <c r="BX237" i="60"/>
  <c r="BZ237" i="60"/>
  <c r="CB237" i="60"/>
  <c r="CD237" i="60"/>
  <c r="CF237" i="60"/>
  <c r="CH237" i="60"/>
  <c r="CJ237" i="60"/>
  <c r="CL237" i="60"/>
  <c r="CN237" i="60"/>
  <c r="CP237" i="60"/>
  <c r="CR237" i="60"/>
  <c r="CT237" i="60"/>
  <c r="CV237" i="60"/>
  <c r="C238" i="60"/>
  <c r="E238" i="60"/>
  <c r="G238" i="60"/>
  <c r="I238" i="60"/>
  <c r="K238" i="60"/>
  <c r="N238" i="60"/>
  <c r="P238" i="60"/>
  <c r="R238" i="60"/>
  <c r="T238" i="60"/>
  <c r="X238" i="60"/>
  <c r="Z238" i="60"/>
  <c r="AB238" i="60"/>
  <c r="AF238" i="60"/>
  <c r="AH238" i="60"/>
  <c r="AJ238" i="60"/>
  <c r="AL238" i="60"/>
  <c r="AN238" i="60"/>
  <c r="AP238" i="60"/>
  <c r="AR238" i="60"/>
  <c r="AT238" i="60"/>
  <c r="AV238" i="60"/>
  <c r="AX238" i="60"/>
  <c r="AZ238" i="60"/>
  <c r="BB238" i="60"/>
  <c r="BD238" i="60"/>
  <c r="BF238" i="60"/>
  <c r="BH238" i="60"/>
  <c r="BJ238" i="60"/>
  <c r="BL238" i="60"/>
  <c r="BN238" i="60"/>
  <c r="BP238" i="60"/>
  <c r="BR238" i="60"/>
  <c r="BT238" i="60"/>
  <c r="BV238" i="60"/>
  <c r="BX238" i="60"/>
  <c r="BZ238" i="60"/>
  <c r="CB238" i="60"/>
  <c r="CD238" i="60"/>
  <c r="CF238" i="60"/>
  <c r="CH238" i="60"/>
  <c r="CJ238" i="60"/>
  <c r="CL238" i="60"/>
  <c r="CN238" i="60"/>
  <c r="CP238" i="60"/>
  <c r="CR238" i="60"/>
  <c r="CT238" i="60"/>
  <c r="CV238" i="60"/>
  <c r="Z124" i="60"/>
  <c r="C7" i="60"/>
  <c r="E7" i="60"/>
  <c r="G7" i="60"/>
  <c r="I7" i="60"/>
  <c r="K7" i="60"/>
  <c r="N7" i="60"/>
  <c r="P7" i="60"/>
  <c r="R7" i="60"/>
  <c r="T7" i="60"/>
  <c r="X7" i="60"/>
  <c r="Z7" i="60"/>
  <c r="AB7" i="60"/>
  <c r="AF7" i="60"/>
  <c r="AH7" i="60"/>
  <c r="AJ7" i="60"/>
  <c r="AL7" i="60"/>
  <c r="AN7" i="60"/>
  <c r="AP7" i="60"/>
  <c r="AR7" i="60"/>
  <c r="AT7" i="60"/>
  <c r="AV7" i="60"/>
  <c r="AX7" i="60"/>
  <c r="AZ7" i="60"/>
  <c r="BB7" i="60"/>
  <c r="BD7" i="60"/>
  <c r="BF7" i="60"/>
  <c r="BH7" i="60"/>
  <c r="BJ7" i="60"/>
  <c r="BL7" i="60"/>
  <c r="BN7" i="60"/>
  <c r="BP7" i="60"/>
  <c r="BR7" i="60"/>
  <c r="BT7" i="60"/>
  <c r="BV7" i="60"/>
  <c r="BX7" i="60"/>
  <c r="BZ7" i="60"/>
  <c r="CB7" i="60"/>
  <c r="CD7" i="60"/>
  <c r="CF7" i="60"/>
  <c r="CH7" i="60"/>
  <c r="CJ7" i="60"/>
  <c r="CL7" i="60"/>
  <c r="CN7" i="60"/>
  <c r="CP7" i="60"/>
  <c r="CR7" i="60"/>
  <c r="CT7" i="60"/>
  <c r="CV7" i="60"/>
  <c r="C8" i="60"/>
  <c r="E8" i="60"/>
  <c r="G8" i="60"/>
  <c r="I8" i="60"/>
  <c r="K8" i="60"/>
  <c r="N8" i="60"/>
  <c r="P8" i="60"/>
  <c r="R8" i="60"/>
  <c r="T8" i="60"/>
  <c r="X8" i="60"/>
  <c r="Z8" i="60"/>
  <c r="AB8" i="60"/>
  <c r="AF8" i="60"/>
  <c r="AH8" i="60"/>
  <c r="AJ8" i="60"/>
  <c r="AL8" i="60"/>
  <c r="AN8" i="60"/>
  <c r="AP8" i="60"/>
  <c r="AR8" i="60"/>
  <c r="AT8" i="60"/>
  <c r="AV8" i="60"/>
  <c r="AX8" i="60"/>
  <c r="AZ8" i="60"/>
  <c r="BB8" i="60"/>
  <c r="BD8" i="60"/>
  <c r="BF8" i="60"/>
  <c r="BH8" i="60"/>
  <c r="BJ8" i="60"/>
  <c r="BL8" i="60"/>
  <c r="BN8" i="60"/>
  <c r="BP8" i="60"/>
  <c r="BR8" i="60"/>
  <c r="BT8" i="60"/>
  <c r="BV8" i="60"/>
  <c r="BX8" i="60"/>
  <c r="BZ8" i="60"/>
  <c r="CB8" i="60"/>
  <c r="CD8" i="60"/>
  <c r="CF8" i="60"/>
  <c r="CH8" i="60"/>
  <c r="CJ8" i="60"/>
  <c r="CL8" i="60"/>
  <c r="CN8" i="60"/>
  <c r="CP8" i="60"/>
  <c r="CR8" i="60"/>
  <c r="CT8" i="60"/>
  <c r="CV8" i="60"/>
  <c r="C9" i="60"/>
  <c r="E9" i="60"/>
  <c r="G9" i="60"/>
  <c r="I9" i="60"/>
  <c r="K9" i="60"/>
  <c r="N9" i="60"/>
  <c r="P9" i="60"/>
  <c r="R9" i="60"/>
  <c r="T9" i="60"/>
  <c r="X9" i="60"/>
  <c r="Z9" i="60"/>
  <c r="AB9" i="60"/>
  <c r="AF9" i="60"/>
  <c r="AH9" i="60"/>
  <c r="AJ9" i="60"/>
  <c r="AL9" i="60"/>
  <c r="AN9" i="60"/>
  <c r="AP9" i="60"/>
  <c r="AR9" i="60"/>
  <c r="AT9" i="60"/>
  <c r="AV9" i="60"/>
  <c r="AX9" i="60"/>
  <c r="AZ9" i="60"/>
  <c r="BB9" i="60"/>
  <c r="BD9" i="60"/>
  <c r="BF9" i="60"/>
  <c r="BH9" i="60"/>
  <c r="BJ9" i="60"/>
  <c r="BL9" i="60"/>
  <c r="BN9" i="60"/>
  <c r="BP9" i="60"/>
  <c r="BR9" i="60"/>
  <c r="BT9" i="60"/>
  <c r="BV9" i="60"/>
  <c r="BX9" i="60"/>
  <c r="BZ9" i="60"/>
  <c r="CB9" i="60"/>
  <c r="CD9" i="60"/>
  <c r="CF9" i="60"/>
  <c r="CH9" i="60"/>
  <c r="CJ9" i="60"/>
  <c r="CL9" i="60"/>
  <c r="CN9" i="60"/>
  <c r="CP9" i="60"/>
  <c r="CR9" i="60"/>
  <c r="CT9" i="60"/>
  <c r="CV9" i="60"/>
  <c r="C11" i="60"/>
  <c r="E11" i="60"/>
  <c r="G11" i="60"/>
  <c r="I11" i="60"/>
  <c r="K11" i="60"/>
  <c r="N11" i="60"/>
  <c r="P11" i="60"/>
  <c r="R11" i="60"/>
  <c r="T11" i="60"/>
  <c r="X11" i="60"/>
  <c r="Z11" i="60"/>
  <c r="AB11" i="60"/>
  <c r="AF11" i="60"/>
  <c r="AH11" i="60"/>
  <c r="AJ11" i="60"/>
  <c r="AL11" i="60"/>
  <c r="AN11" i="60"/>
  <c r="AP11" i="60"/>
  <c r="AR11" i="60"/>
  <c r="AT11" i="60"/>
  <c r="AV11" i="60"/>
  <c r="AX11" i="60"/>
  <c r="AZ11" i="60"/>
  <c r="BB11" i="60"/>
  <c r="BD11" i="60"/>
  <c r="BF11" i="60"/>
  <c r="BH11" i="60"/>
  <c r="BJ11" i="60"/>
  <c r="BL11" i="60"/>
  <c r="BN11" i="60"/>
  <c r="BP11" i="60"/>
  <c r="BR11" i="60"/>
  <c r="BT11" i="60"/>
  <c r="BV11" i="60"/>
  <c r="BX11" i="60"/>
  <c r="BZ11" i="60"/>
  <c r="CB11" i="60"/>
  <c r="CD11" i="60"/>
  <c r="CF11" i="60"/>
  <c r="CH11" i="60"/>
  <c r="CJ11" i="60"/>
  <c r="CL11" i="60"/>
  <c r="CN11" i="60"/>
  <c r="CP11" i="60"/>
  <c r="CR11" i="60"/>
  <c r="CT11" i="60"/>
  <c r="CV11" i="60"/>
  <c r="C12" i="60"/>
  <c r="E12" i="60"/>
  <c r="G12" i="60"/>
  <c r="I12" i="60"/>
  <c r="K12" i="60"/>
  <c r="N12" i="60"/>
  <c r="P12" i="60"/>
  <c r="R12" i="60"/>
  <c r="T12" i="60"/>
  <c r="X12" i="60"/>
  <c r="Z12" i="60"/>
  <c r="AB12" i="60"/>
  <c r="AF12" i="60"/>
  <c r="AH12" i="60"/>
  <c r="AJ12" i="60"/>
  <c r="AL12" i="60"/>
  <c r="AN12" i="60"/>
  <c r="AP12" i="60"/>
  <c r="AR12" i="60"/>
  <c r="AT12" i="60"/>
  <c r="AV12" i="60"/>
  <c r="AX12" i="60"/>
  <c r="AZ12" i="60"/>
  <c r="BB12" i="60"/>
  <c r="BD12" i="60"/>
  <c r="BF12" i="60"/>
  <c r="BH12" i="60"/>
  <c r="BJ12" i="60"/>
  <c r="BL12" i="60"/>
  <c r="BN12" i="60"/>
  <c r="BP12" i="60"/>
  <c r="BR12" i="60"/>
  <c r="BT12" i="60"/>
  <c r="BV12" i="60"/>
  <c r="BX12" i="60"/>
  <c r="BZ12" i="60"/>
  <c r="CB12" i="60"/>
  <c r="CD12" i="60"/>
  <c r="CF12" i="60"/>
  <c r="CH12" i="60"/>
  <c r="CJ12" i="60"/>
  <c r="CL12" i="60"/>
  <c r="CN12" i="60"/>
  <c r="CP12" i="60"/>
  <c r="CR12" i="60"/>
  <c r="CT12" i="60"/>
  <c r="CV12" i="60"/>
  <c r="C13" i="60"/>
  <c r="E13" i="60"/>
  <c r="G13" i="60"/>
  <c r="I13" i="60"/>
  <c r="K13" i="60"/>
  <c r="N13" i="60"/>
  <c r="P13" i="60"/>
  <c r="R13" i="60"/>
  <c r="T13" i="60"/>
  <c r="X13" i="60"/>
  <c r="Z13" i="60"/>
  <c r="AB13" i="60"/>
  <c r="AF13" i="60"/>
  <c r="AH13" i="60"/>
  <c r="AJ13" i="60"/>
  <c r="AL13" i="60"/>
  <c r="AN13" i="60"/>
  <c r="AP13" i="60"/>
  <c r="AR13" i="60"/>
  <c r="AT13" i="60"/>
  <c r="AV13" i="60"/>
  <c r="AX13" i="60"/>
  <c r="AZ13" i="60"/>
  <c r="BB13" i="60"/>
  <c r="BD13" i="60"/>
  <c r="BF13" i="60"/>
  <c r="BH13" i="60"/>
  <c r="BJ13" i="60"/>
  <c r="BL13" i="60"/>
  <c r="BN13" i="60"/>
  <c r="BP13" i="60"/>
  <c r="BR13" i="60"/>
  <c r="BT13" i="60"/>
  <c r="BV13" i="60"/>
  <c r="BX13" i="60"/>
  <c r="BZ13" i="60"/>
  <c r="CB13" i="60"/>
  <c r="CD13" i="60"/>
  <c r="CF13" i="60"/>
  <c r="CH13" i="60"/>
  <c r="CJ13" i="60"/>
  <c r="CL13" i="60"/>
  <c r="CN13" i="60"/>
  <c r="CP13" i="60"/>
  <c r="CR13" i="60"/>
  <c r="CT13" i="60"/>
  <c r="CV13" i="60"/>
  <c r="C14" i="60"/>
  <c r="E14" i="60"/>
  <c r="G14" i="60"/>
  <c r="I14" i="60"/>
  <c r="K14" i="60"/>
  <c r="N14" i="60"/>
  <c r="P14" i="60"/>
  <c r="R14" i="60"/>
  <c r="T14" i="60"/>
  <c r="X14" i="60"/>
  <c r="Z14" i="60"/>
  <c r="AB14" i="60"/>
  <c r="AF14" i="60"/>
  <c r="AH14" i="60"/>
  <c r="AJ14" i="60"/>
  <c r="AL14" i="60"/>
  <c r="AN14" i="60"/>
  <c r="AP14" i="60"/>
  <c r="AR14" i="60"/>
  <c r="AT14" i="60"/>
  <c r="AV14" i="60"/>
  <c r="AX14" i="60"/>
  <c r="AZ14" i="60"/>
  <c r="BB14" i="60"/>
  <c r="BD14" i="60"/>
  <c r="BF14" i="60"/>
  <c r="BH14" i="60"/>
  <c r="BJ14" i="60"/>
  <c r="BL14" i="60"/>
  <c r="BN14" i="60"/>
  <c r="BP14" i="60"/>
  <c r="BR14" i="60"/>
  <c r="BT14" i="60"/>
  <c r="BV14" i="60"/>
  <c r="BX14" i="60"/>
  <c r="BZ14" i="60"/>
  <c r="CB14" i="60"/>
  <c r="CD14" i="60"/>
  <c r="CF14" i="60"/>
  <c r="CH14" i="60"/>
  <c r="CJ14" i="60"/>
  <c r="CL14" i="60"/>
  <c r="CN14" i="60"/>
  <c r="CP14" i="60"/>
  <c r="CR14" i="60"/>
  <c r="CT14" i="60"/>
  <c r="CV14" i="60"/>
  <c r="C15" i="60"/>
  <c r="E15" i="60"/>
  <c r="G15" i="60"/>
  <c r="I15" i="60"/>
  <c r="K15" i="60"/>
  <c r="N15" i="60"/>
  <c r="P15" i="60"/>
  <c r="R15" i="60"/>
  <c r="T15" i="60"/>
  <c r="X15" i="60"/>
  <c r="Z15" i="60"/>
  <c r="AB15" i="60"/>
  <c r="AF15" i="60"/>
  <c r="AH15" i="60"/>
  <c r="AJ15" i="60"/>
  <c r="AL15" i="60"/>
  <c r="AN15" i="60"/>
  <c r="AP15" i="60"/>
  <c r="AR15" i="60"/>
  <c r="AT15" i="60"/>
  <c r="AV15" i="60"/>
  <c r="AX15" i="60"/>
  <c r="AZ15" i="60"/>
  <c r="BB15" i="60"/>
  <c r="BD15" i="60"/>
  <c r="BF15" i="60"/>
  <c r="BH15" i="60"/>
  <c r="BJ15" i="60"/>
  <c r="BL15" i="60"/>
  <c r="BN15" i="60"/>
  <c r="BP15" i="60"/>
  <c r="BR15" i="60"/>
  <c r="BT15" i="60"/>
  <c r="BV15" i="60"/>
  <c r="BX15" i="60"/>
  <c r="BZ15" i="60"/>
  <c r="CB15" i="60"/>
  <c r="CD15" i="60"/>
  <c r="CF15" i="60"/>
  <c r="CH15" i="60"/>
  <c r="CJ15" i="60"/>
  <c r="CL15" i="60"/>
  <c r="CN15" i="60"/>
  <c r="CP15" i="60"/>
  <c r="CR15" i="60"/>
  <c r="CT15" i="60"/>
  <c r="CV15" i="60"/>
  <c r="C16" i="60"/>
  <c r="E16" i="60"/>
  <c r="G16" i="60"/>
  <c r="I16" i="60"/>
  <c r="K16" i="60"/>
  <c r="N16" i="60"/>
  <c r="P16" i="60"/>
  <c r="R16" i="60"/>
  <c r="T16" i="60"/>
  <c r="X16" i="60"/>
  <c r="Z16" i="60"/>
  <c r="AB16" i="60"/>
  <c r="AF16" i="60"/>
  <c r="AH16" i="60"/>
  <c r="AJ16" i="60"/>
  <c r="AL16" i="60"/>
  <c r="AN16" i="60"/>
  <c r="AP16" i="60"/>
  <c r="AR16" i="60"/>
  <c r="AT16" i="60"/>
  <c r="AV16" i="60"/>
  <c r="AX16" i="60"/>
  <c r="AZ16" i="60"/>
  <c r="BB16" i="60"/>
  <c r="BD16" i="60"/>
  <c r="BF16" i="60"/>
  <c r="BH16" i="60"/>
  <c r="BJ16" i="60"/>
  <c r="BL16" i="60"/>
  <c r="BN16" i="60"/>
  <c r="BP16" i="60"/>
  <c r="BR16" i="60"/>
  <c r="BT16" i="60"/>
  <c r="BV16" i="60"/>
  <c r="BX16" i="60"/>
  <c r="BZ16" i="60"/>
  <c r="CB16" i="60"/>
  <c r="CD16" i="60"/>
  <c r="CF16" i="60"/>
  <c r="CH16" i="60"/>
  <c r="CJ16" i="60"/>
  <c r="CL16" i="60"/>
  <c r="CN16" i="60"/>
  <c r="CP16" i="60"/>
  <c r="CR16" i="60"/>
  <c r="CT16" i="60"/>
  <c r="CV16" i="60"/>
  <c r="C17" i="60"/>
  <c r="E17" i="60"/>
  <c r="G17" i="60"/>
  <c r="I17" i="60"/>
  <c r="K17" i="60"/>
  <c r="N17" i="60"/>
  <c r="P17" i="60"/>
  <c r="R17" i="60"/>
  <c r="T17" i="60"/>
  <c r="X17" i="60"/>
  <c r="Z17" i="60"/>
  <c r="AB17" i="60"/>
  <c r="AF17" i="60"/>
  <c r="AH17" i="60"/>
  <c r="AJ17" i="60"/>
  <c r="AL17" i="60"/>
  <c r="AN17" i="60"/>
  <c r="AP17" i="60"/>
  <c r="AR17" i="60"/>
  <c r="AT17" i="60"/>
  <c r="AV17" i="60"/>
  <c r="AX17" i="60"/>
  <c r="AZ17" i="60"/>
  <c r="BB17" i="60"/>
  <c r="BD17" i="60"/>
  <c r="BF17" i="60"/>
  <c r="BH17" i="60"/>
  <c r="BJ17" i="60"/>
  <c r="BL17" i="60"/>
  <c r="BN17" i="60"/>
  <c r="BP17" i="60"/>
  <c r="BR17" i="60"/>
  <c r="BT17" i="60"/>
  <c r="BV17" i="60"/>
  <c r="BX17" i="60"/>
  <c r="BZ17" i="60"/>
  <c r="CB17" i="60"/>
  <c r="CD17" i="60"/>
  <c r="CF17" i="60"/>
  <c r="CH17" i="60"/>
  <c r="CJ17" i="60"/>
  <c r="CL17" i="60"/>
  <c r="CN17" i="60"/>
  <c r="CP17" i="60"/>
  <c r="CR17" i="60"/>
  <c r="CT17" i="60"/>
  <c r="CV17" i="60"/>
  <c r="C18" i="60"/>
  <c r="E18" i="60"/>
  <c r="G18" i="60"/>
  <c r="I18" i="60"/>
  <c r="K18" i="60"/>
  <c r="N18" i="60"/>
  <c r="P18" i="60"/>
  <c r="R18" i="60"/>
  <c r="T18" i="60"/>
  <c r="X18" i="60"/>
  <c r="Z18" i="60"/>
  <c r="AB18" i="60"/>
  <c r="AF18" i="60"/>
  <c r="AH18" i="60"/>
  <c r="AJ18" i="60"/>
  <c r="AL18" i="60"/>
  <c r="AN18" i="60"/>
  <c r="AP18" i="60"/>
  <c r="AR18" i="60"/>
  <c r="AT18" i="60"/>
  <c r="AV18" i="60"/>
  <c r="AX18" i="60"/>
  <c r="AZ18" i="60"/>
  <c r="BB18" i="60"/>
  <c r="BD18" i="60"/>
  <c r="BF18" i="60"/>
  <c r="BH18" i="60"/>
  <c r="BJ18" i="60"/>
  <c r="BL18" i="60"/>
  <c r="BN18" i="60"/>
  <c r="BP18" i="60"/>
  <c r="BR18" i="60"/>
  <c r="BT18" i="60"/>
  <c r="BV18" i="60"/>
  <c r="BX18" i="60"/>
  <c r="BZ18" i="60"/>
  <c r="CB18" i="60"/>
  <c r="CD18" i="60"/>
  <c r="CF18" i="60"/>
  <c r="CH18" i="60"/>
  <c r="CJ18" i="60"/>
  <c r="CL18" i="60"/>
  <c r="CN18" i="60"/>
  <c r="CP18" i="60"/>
  <c r="CR18" i="60"/>
  <c r="CT18" i="60"/>
  <c r="CV18" i="60"/>
  <c r="Z19" i="60"/>
  <c r="C20" i="60"/>
  <c r="E20" i="60"/>
  <c r="G20" i="60"/>
  <c r="I20" i="60"/>
  <c r="K20" i="60"/>
  <c r="N20" i="60"/>
  <c r="P20" i="60"/>
  <c r="R20" i="60"/>
  <c r="T20" i="60"/>
  <c r="X20" i="60"/>
  <c r="Z20" i="60"/>
  <c r="AB20" i="60"/>
  <c r="AF20" i="60"/>
  <c r="AH20" i="60"/>
  <c r="AJ20" i="60"/>
  <c r="AL20" i="60"/>
  <c r="AN20" i="60"/>
  <c r="AP20" i="60"/>
  <c r="AR20" i="60"/>
  <c r="AT20" i="60"/>
  <c r="AV20" i="60"/>
  <c r="AX20" i="60"/>
  <c r="AZ20" i="60"/>
  <c r="BB20" i="60"/>
  <c r="BD20" i="60"/>
  <c r="BF20" i="60"/>
  <c r="BH20" i="60"/>
  <c r="BJ20" i="60"/>
  <c r="BL20" i="60"/>
  <c r="BN20" i="60"/>
  <c r="BP20" i="60"/>
  <c r="BR20" i="60"/>
  <c r="BT20" i="60"/>
  <c r="BV20" i="60"/>
  <c r="BX20" i="60"/>
  <c r="BZ20" i="60"/>
  <c r="CB20" i="60"/>
  <c r="CD20" i="60"/>
  <c r="CF20" i="60"/>
  <c r="CH20" i="60"/>
  <c r="CJ20" i="60"/>
  <c r="CL20" i="60"/>
  <c r="CN20" i="60"/>
  <c r="CP20" i="60"/>
  <c r="CR20" i="60"/>
  <c r="CT20" i="60"/>
  <c r="CV20" i="60"/>
  <c r="C21" i="60"/>
  <c r="E21" i="60"/>
  <c r="G21" i="60"/>
  <c r="I21" i="60"/>
  <c r="K21" i="60"/>
  <c r="N21" i="60"/>
  <c r="P21" i="60"/>
  <c r="R21" i="60"/>
  <c r="T21" i="60"/>
  <c r="X21" i="60"/>
  <c r="Z21" i="60"/>
  <c r="AB21" i="60"/>
  <c r="AF21" i="60"/>
  <c r="AH21" i="60"/>
  <c r="AJ21" i="60"/>
  <c r="AL21" i="60"/>
  <c r="AN21" i="60"/>
  <c r="AP21" i="60"/>
  <c r="AR21" i="60"/>
  <c r="AT21" i="60"/>
  <c r="AV21" i="60"/>
  <c r="AX21" i="60"/>
  <c r="AZ21" i="60"/>
  <c r="BB21" i="60"/>
  <c r="BD21" i="60"/>
  <c r="BF21" i="60"/>
  <c r="BH21" i="60"/>
  <c r="BJ21" i="60"/>
  <c r="BL21" i="60"/>
  <c r="BN21" i="60"/>
  <c r="BP21" i="60"/>
  <c r="BR21" i="60"/>
  <c r="BT21" i="60"/>
  <c r="BV21" i="60"/>
  <c r="BX21" i="60"/>
  <c r="BZ21" i="60"/>
  <c r="CB21" i="60"/>
  <c r="CD21" i="60"/>
  <c r="CF21" i="60"/>
  <c r="CH21" i="60"/>
  <c r="CJ21" i="60"/>
  <c r="CL21" i="60"/>
  <c r="CN21" i="60"/>
  <c r="CP21" i="60"/>
  <c r="CR21" i="60"/>
  <c r="CT21" i="60"/>
  <c r="CV21" i="60"/>
  <c r="C22" i="60"/>
  <c r="E22" i="60"/>
  <c r="G22" i="60"/>
  <c r="I22" i="60"/>
  <c r="K22" i="60"/>
  <c r="N22" i="60"/>
  <c r="P22" i="60"/>
  <c r="R22" i="60"/>
  <c r="T22" i="60"/>
  <c r="X22" i="60"/>
  <c r="Z22" i="60"/>
  <c r="AB22" i="60"/>
  <c r="AF22" i="60"/>
  <c r="AH22" i="60"/>
  <c r="AJ22" i="60"/>
  <c r="AL22" i="60"/>
  <c r="AN22" i="60"/>
  <c r="AP22" i="60"/>
  <c r="AR22" i="60"/>
  <c r="AT22" i="60"/>
  <c r="AV22" i="60"/>
  <c r="AX22" i="60"/>
  <c r="AZ22" i="60"/>
  <c r="BB22" i="60"/>
  <c r="BD22" i="60"/>
  <c r="BF22" i="60"/>
  <c r="BH22" i="60"/>
  <c r="BJ22" i="60"/>
  <c r="BL22" i="60"/>
  <c r="BN22" i="60"/>
  <c r="BP22" i="60"/>
  <c r="BR22" i="60"/>
  <c r="BT22" i="60"/>
  <c r="BV22" i="60"/>
  <c r="BX22" i="60"/>
  <c r="BZ22" i="60"/>
  <c r="CB22" i="60"/>
  <c r="CD22" i="60"/>
  <c r="CF22" i="60"/>
  <c r="CH22" i="60"/>
  <c r="CJ22" i="60"/>
  <c r="CL22" i="60"/>
  <c r="CN22" i="60"/>
  <c r="CP22" i="60"/>
  <c r="CR22" i="60"/>
  <c r="CT22" i="60"/>
  <c r="CV22" i="60"/>
  <c r="C23" i="60"/>
  <c r="E23" i="60"/>
  <c r="G23" i="60"/>
  <c r="I23" i="60"/>
  <c r="K23" i="60"/>
  <c r="N23" i="60"/>
  <c r="P23" i="60"/>
  <c r="R23" i="60"/>
  <c r="T23" i="60"/>
  <c r="X23" i="60"/>
  <c r="Z23" i="60"/>
  <c r="AB23" i="60"/>
  <c r="AF23" i="60"/>
  <c r="AH23" i="60"/>
  <c r="AJ23" i="60"/>
  <c r="AL23" i="60"/>
  <c r="AN23" i="60"/>
  <c r="AP23" i="60"/>
  <c r="AR23" i="60"/>
  <c r="AT23" i="60"/>
  <c r="AV23" i="60"/>
  <c r="AX23" i="60"/>
  <c r="AZ23" i="60"/>
  <c r="BB23" i="60"/>
  <c r="BD23" i="60"/>
  <c r="BF23" i="60"/>
  <c r="BH23" i="60"/>
  <c r="BJ23" i="60"/>
  <c r="BL23" i="60"/>
  <c r="BN23" i="60"/>
  <c r="BP23" i="60"/>
  <c r="BR23" i="60"/>
  <c r="BT23" i="60"/>
  <c r="BV23" i="60"/>
  <c r="BX23" i="60"/>
  <c r="BZ23" i="60"/>
  <c r="CB23" i="60"/>
  <c r="CD23" i="60"/>
  <c r="CF23" i="60"/>
  <c r="CH23" i="60"/>
  <c r="CJ23" i="60"/>
  <c r="CL23" i="60"/>
  <c r="CN23" i="60"/>
  <c r="CP23" i="60"/>
  <c r="CR23" i="60"/>
  <c r="CT23" i="60"/>
  <c r="CV23" i="60"/>
  <c r="C24" i="60"/>
  <c r="E24" i="60"/>
  <c r="G24" i="60"/>
  <c r="I24" i="60"/>
  <c r="K24" i="60"/>
  <c r="N24" i="60"/>
  <c r="P24" i="60"/>
  <c r="R24" i="60"/>
  <c r="T24" i="60"/>
  <c r="X24" i="60"/>
  <c r="Z24" i="60"/>
  <c r="AB24" i="60"/>
  <c r="AF24" i="60"/>
  <c r="AH24" i="60"/>
  <c r="AJ24" i="60"/>
  <c r="AL24" i="60"/>
  <c r="AN24" i="60"/>
  <c r="AP24" i="60"/>
  <c r="AR24" i="60"/>
  <c r="AT24" i="60"/>
  <c r="AV24" i="60"/>
  <c r="AX24" i="60"/>
  <c r="AZ24" i="60"/>
  <c r="BB24" i="60"/>
  <c r="BD24" i="60"/>
  <c r="BF24" i="60"/>
  <c r="BH24" i="60"/>
  <c r="BJ24" i="60"/>
  <c r="BL24" i="60"/>
  <c r="BN24" i="60"/>
  <c r="BP24" i="60"/>
  <c r="BR24" i="60"/>
  <c r="BT24" i="60"/>
  <c r="BV24" i="60"/>
  <c r="BX24" i="60"/>
  <c r="BZ24" i="60"/>
  <c r="CB24" i="60"/>
  <c r="CD24" i="60"/>
  <c r="CF24" i="60"/>
  <c r="CH24" i="60"/>
  <c r="CJ24" i="60"/>
  <c r="CL24" i="60"/>
  <c r="CN24" i="60"/>
  <c r="CP24" i="60"/>
  <c r="CR24" i="60"/>
  <c r="CT24" i="60"/>
  <c r="CV24" i="60"/>
  <c r="Z25" i="60"/>
  <c r="Z26" i="60"/>
  <c r="C27" i="60"/>
  <c r="E27" i="60"/>
  <c r="G27" i="60"/>
  <c r="I27" i="60"/>
  <c r="K27" i="60"/>
  <c r="N27" i="60"/>
  <c r="P27" i="60"/>
  <c r="R27" i="60"/>
  <c r="T27" i="60"/>
  <c r="X27" i="60"/>
  <c r="Z27" i="60"/>
  <c r="AB27" i="60"/>
  <c r="AF27" i="60"/>
  <c r="AH27" i="60"/>
  <c r="AJ27" i="60"/>
  <c r="AL27" i="60"/>
  <c r="AN27" i="60"/>
  <c r="AP27" i="60"/>
  <c r="AR27" i="60"/>
  <c r="AT27" i="60"/>
  <c r="AV27" i="60"/>
  <c r="AX27" i="60"/>
  <c r="AZ27" i="60"/>
  <c r="BB27" i="60"/>
  <c r="BD27" i="60"/>
  <c r="BF27" i="60"/>
  <c r="BH27" i="60"/>
  <c r="BJ27" i="60"/>
  <c r="BL27" i="60"/>
  <c r="BN27" i="60"/>
  <c r="BP27" i="60"/>
  <c r="BR27" i="60"/>
  <c r="BT27" i="60"/>
  <c r="BV27" i="60"/>
  <c r="BX27" i="60"/>
  <c r="BZ27" i="60"/>
  <c r="CB27" i="60"/>
  <c r="CD27" i="60"/>
  <c r="CF27" i="60"/>
  <c r="CH27" i="60"/>
  <c r="CJ27" i="60"/>
  <c r="CL27" i="60"/>
  <c r="CN27" i="60"/>
  <c r="CP27" i="60"/>
  <c r="CR27" i="60"/>
  <c r="CT27" i="60"/>
  <c r="CV27" i="60"/>
  <c r="C28" i="60"/>
  <c r="E28" i="60"/>
  <c r="G28" i="60"/>
  <c r="I28" i="60"/>
  <c r="K28" i="60"/>
  <c r="N28" i="60"/>
  <c r="P28" i="60"/>
  <c r="R28" i="60"/>
  <c r="T28" i="60"/>
  <c r="X28" i="60"/>
  <c r="Z28" i="60"/>
  <c r="AB28" i="60"/>
  <c r="AF28" i="60"/>
  <c r="AH28" i="60"/>
  <c r="AJ28" i="60"/>
  <c r="AL28" i="60"/>
  <c r="AN28" i="60"/>
  <c r="AP28" i="60"/>
  <c r="AR28" i="60"/>
  <c r="AT28" i="60"/>
  <c r="AV28" i="60"/>
  <c r="AX28" i="60"/>
  <c r="AZ28" i="60"/>
  <c r="BB28" i="60"/>
  <c r="BD28" i="60"/>
  <c r="BF28" i="60"/>
  <c r="BH28" i="60"/>
  <c r="BJ28" i="60"/>
  <c r="BL28" i="60"/>
  <c r="BN28" i="60"/>
  <c r="BP28" i="60"/>
  <c r="BR28" i="60"/>
  <c r="BT28" i="60"/>
  <c r="BV28" i="60"/>
  <c r="BX28" i="60"/>
  <c r="BZ28" i="60"/>
  <c r="CB28" i="60"/>
  <c r="CD28" i="60"/>
  <c r="CF28" i="60"/>
  <c r="CH28" i="60"/>
  <c r="CJ28" i="60"/>
  <c r="CL28" i="60"/>
  <c r="CN28" i="60"/>
  <c r="CP28" i="60"/>
  <c r="CR28" i="60"/>
  <c r="CT28" i="60"/>
  <c r="CV28" i="60"/>
  <c r="C29" i="60"/>
  <c r="E29" i="60"/>
  <c r="G29" i="60"/>
  <c r="I29" i="60"/>
  <c r="K29" i="60"/>
  <c r="N29" i="60"/>
  <c r="P29" i="60"/>
  <c r="R29" i="60"/>
  <c r="T29" i="60"/>
  <c r="X29" i="60"/>
  <c r="Z29" i="60"/>
  <c r="AB29" i="60"/>
  <c r="AF29" i="60"/>
  <c r="AH29" i="60"/>
  <c r="AJ29" i="60"/>
  <c r="AL29" i="60"/>
  <c r="AN29" i="60"/>
  <c r="AP29" i="60"/>
  <c r="AR29" i="60"/>
  <c r="AT29" i="60"/>
  <c r="AV29" i="60"/>
  <c r="AX29" i="60"/>
  <c r="AZ29" i="60"/>
  <c r="BB29" i="60"/>
  <c r="BD29" i="60"/>
  <c r="BF29" i="60"/>
  <c r="BH29" i="60"/>
  <c r="BJ29" i="60"/>
  <c r="BL29" i="60"/>
  <c r="BN29" i="60"/>
  <c r="BP29" i="60"/>
  <c r="BR29" i="60"/>
  <c r="BT29" i="60"/>
  <c r="BV29" i="60"/>
  <c r="BX29" i="60"/>
  <c r="BZ29" i="60"/>
  <c r="CB29" i="60"/>
  <c r="CD29" i="60"/>
  <c r="CF29" i="60"/>
  <c r="CH29" i="60"/>
  <c r="CJ29" i="60"/>
  <c r="CL29" i="60"/>
  <c r="CN29" i="60"/>
  <c r="CP29" i="60"/>
  <c r="CR29" i="60"/>
  <c r="CT29" i="60"/>
  <c r="CV29" i="60"/>
  <c r="C30" i="60"/>
  <c r="E30" i="60"/>
  <c r="G30" i="60"/>
  <c r="I30" i="60"/>
  <c r="K30" i="60"/>
  <c r="N30" i="60"/>
  <c r="P30" i="60"/>
  <c r="R30" i="60"/>
  <c r="T30" i="60"/>
  <c r="X30" i="60"/>
  <c r="Z30" i="60"/>
  <c r="AB30" i="60"/>
  <c r="AF30" i="60"/>
  <c r="AH30" i="60"/>
  <c r="AJ30" i="60"/>
  <c r="AL30" i="60"/>
  <c r="AN30" i="60"/>
  <c r="AP30" i="60"/>
  <c r="AR30" i="60"/>
  <c r="AT30" i="60"/>
  <c r="AV30" i="60"/>
  <c r="AX30" i="60"/>
  <c r="AZ30" i="60"/>
  <c r="BB30" i="60"/>
  <c r="BD30" i="60"/>
  <c r="BF30" i="60"/>
  <c r="BH30" i="60"/>
  <c r="BJ30" i="60"/>
  <c r="BL30" i="60"/>
  <c r="BN30" i="60"/>
  <c r="BP30" i="60"/>
  <c r="BR30" i="60"/>
  <c r="BT30" i="60"/>
  <c r="BV30" i="60"/>
  <c r="BX30" i="60"/>
  <c r="BZ30" i="60"/>
  <c r="CB30" i="60"/>
  <c r="CD30" i="60"/>
  <c r="CF30" i="60"/>
  <c r="CH30" i="60"/>
  <c r="CJ30" i="60"/>
  <c r="CL30" i="60"/>
  <c r="CN30" i="60"/>
  <c r="CP30" i="60"/>
  <c r="CR30" i="60"/>
  <c r="CT30" i="60"/>
  <c r="CV30" i="60"/>
  <c r="Z31" i="60"/>
  <c r="C32" i="60"/>
  <c r="E32" i="60"/>
  <c r="G32" i="60"/>
  <c r="I32" i="60"/>
  <c r="K32" i="60"/>
  <c r="N32" i="60"/>
  <c r="P32" i="60"/>
  <c r="R32" i="60"/>
  <c r="T32" i="60"/>
  <c r="X32" i="60"/>
  <c r="Z32" i="60"/>
  <c r="AB32" i="60"/>
  <c r="AF32" i="60"/>
  <c r="AH32" i="60"/>
  <c r="AJ32" i="60"/>
  <c r="AL32" i="60"/>
  <c r="AN32" i="60"/>
  <c r="AP32" i="60"/>
  <c r="AR32" i="60"/>
  <c r="AT32" i="60"/>
  <c r="AV32" i="60"/>
  <c r="AX32" i="60"/>
  <c r="AZ32" i="60"/>
  <c r="BB32" i="60"/>
  <c r="BD32" i="60"/>
  <c r="BF32" i="60"/>
  <c r="BH32" i="60"/>
  <c r="BJ32" i="60"/>
  <c r="BL32" i="60"/>
  <c r="BN32" i="60"/>
  <c r="BP32" i="60"/>
  <c r="BR32" i="60"/>
  <c r="BT32" i="60"/>
  <c r="BV32" i="60"/>
  <c r="BX32" i="60"/>
  <c r="BZ32" i="60"/>
  <c r="CB32" i="60"/>
  <c r="CD32" i="60"/>
  <c r="CF32" i="60"/>
  <c r="CH32" i="60"/>
  <c r="CJ32" i="60"/>
  <c r="CL32" i="60"/>
  <c r="CN32" i="60"/>
  <c r="CP32" i="60"/>
  <c r="CR32" i="60"/>
  <c r="CT32" i="60"/>
  <c r="CV32" i="60"/>
  <c r="C33" i="60"/>
  <c r="E33" i="60"/>
  <c r="G33" i="60"/>
  <c r="I33" i="60"/>
  <c r="K33" i="60"/>
  <c r="N33" i="60"/>
  <c r="P33" i="60"/>
  <c r="R33" i="60"/>
  <c r="T33" i="60"/>
  <c r="X33" i="60"/>
  <c r="Z33" i="60"/>
  <c r="AB33" i="60"/>
  <c r="AF33" i="60"/>
  <c r="AH33" i="60"/>
  <c r="AJ33" i="60"/>
  <c r="AL33" i="60"/>
  <c r="AN33" i="60"/>
  <c r="AP33" i="60"/>
  <c r="AR33" i="60"/>
  <c r="AT33" i="60"/>
  <c r="AV33" i="60"/>
  <c r="AX33" i="60"/>
  <c r="AZ33" i="60"/>
  <c r="BB33" i="60"/>
  <c r="BD33" i="60"/>
  <c r="BF33" i="60"/>
  <c r="BH33" i="60"/>
  <c r="BJ33" i="60"/>
  <c r="BL33" i="60"/>
  <c r="BN33" i="60"/>
  <c r="BP33" i="60"/>
  <c r="BR33" i="60"/>
  <c r="BT33" i="60"/>
  <c r="BV33" i="60"/>
  <c r="BX33" i="60"/>
  <c r="BZ33" i="60"/>
  <c r="CB33" i="60"/>
  <c r="CD33" i="60"/>
  <c r="CF33" i="60"/>
  <c r="CH33" i="60"/>
  <c r="CJ33" i="60"/>
  <c r="CL33" i="60"/>
  <c r="CN33" i="60"/>
  <c r="CP33" i="60"/>
  <c r="CR33" i="60"/>
  <c r="CT33" i="60"/>
  <c r="CV33" i="60"/>
  <c r="Z34" i="60"/>
  <c r="Z35" i="60"/>
  <c r="C36" i="60"/>
  <c r="E36" i="60"/>
  <c r="G36" i="60"/>
  <c r="I36" i="60"/>
  <c r="K36" i="60"/>
  <c r="N36" i="60"/>
  <c r="P36" i="60"/>
  <c r="R36" i="60"/>
  <c r="T36" i="60"/>
  <c r="X36" i="60"/>
  <c r="Z36" i="60"/>
  <c r="AB36" i="60"/>
  <c r="AF36" i="60"/>
  <c r="AH36" i="60"/>
  <c r="AJ36" i="60"/>
  <c r="AL36" i="60"/>
  <c r="AN36" i="60"/>
  <c r="AP36" i="60"/>
  <c r="AR36" i="60"/>
  <c r="AT36" i="60"/>
  <c r="AV36" i="60"/>
  <c r="AX36" i="60"/>
  <c r="AZ36" i="60"/>
  <c r="BB36" i="60"/>
  <c r="BD36" i="60"/>
  <c r="BF36" i="60"/>
  <c r="BH36" i="60"/>
  <c r="BJ36" i="60"/>
  <c r="BL36" i="60"/>
  <c r="BN36" i="60"/>
  <c r="BP36" i="60"/>
  <c r="BR36" i="60"/>
  <c r="BT36" i="60"/>
  <c r="BV36" i="60"/>
  <c r="BX36" i="60"/>
  <c r="BZ36" i="60"/>
  <c r="CB36" i="60"/>
  <c r="CD36" i="60"/>
  <c r="CF36" i="60"/>
  <c r="CH36" i="60"/>
  <c r="CJ36" i="60"/>
  <c r="CL36" i="60"/>
  <c r="CN36" i="60"/>
  <c r="CP36" i="60"/>
  <c r="CR36" i="60"/>
  <c r="CT36" i="60"/>
  <c r="CV36" i="60"/>
  <c r="C37" i="60"/>
  <c r="E37" i="60"/>
  <c r="G37" i="60"/>
  <c r="I37" i="60"/>
  <c r="K37" i="60"/>
  <c r="N37" i="60"/>
  <c r="P37" i="60"/>
  <c r="R37" i="60"/>
  <c r="T37" i="60"/>
  <c r="X37" i="60"/>
  <c r="Z37" i="60"/>
  <c r="AB37" i="60"/>
  <c r="AF37" i="60"/>
  <c r="AH37" i="60"/>
  <c r="AJ37" i="60"/>
  <c r="AL37" i="60"/>
  <c r="AN37" i="60"/>
  <c r="AP37" i="60"/>
  <c r="AR37" i="60"/>
  <c r="AT37" i="60"/>
  <c r="AV37" i="60"/>
  <c r="AX37" i="60"/>
  <c r="AZ37" i="60"/>
  <c r="BB37" i="60"/>
  <c r="BD37" i="60"/>
  <c r="BF37" i="60"/>
  <c r="BH37" i="60"/>
  <c r="BJ37" i="60"/>
  <c r="BL37" i="60"/>
  <c r="BN37" i="60"/>
  <c r="BP37" i="60"/>
  <c r="BR37" i="60"/>
  <c r="BT37" i="60"/>
  <c r="BV37" i="60"/>
  <c r="BX37" i="60"/>
  <c r="BZ37" i="60"/>
  <c r="CB37" i="60"/>
  <c r="CD37" i="60"/>
  <c r="CF37" i="60"/>
  <c r="CH37" i="60"/>
  <c r="CJ37" i="60"/>
  <c r="CL37" i="60"/>
  <c r="CN37" i="60"/>
  <c r="CP37" i="60"/>
  <c r="CR37" i="60"/>
  <c r="CT37" i="60"/>
  <c r="CV37" i="60"/>
  <c r="C38" i="60"/>
  <c r="E38" i="60"/>
  <c r="G38" i="60"/>
  <c r="I38" i="60"/>
  <c r="K38" i="60"/>
  <c r="N38" i="60"/>
  <c r="P38" i="60"/>
  <c r="R38" i="60"/>
  <c r="T38" i="60"/>
  <c r="X38" i="60"/>
  <c r="Z38" i="60"/>
  <c r="AB38" i="60"/>
  <c r="AF38" i="60"/>
  <c r="AH38" i="60"/>
  <c r="AJ38" i="60"/>
  <c r="AL38" i="60"/>
  <c r="AN38" i="60"/>
  <c r="AP38" i="60"/>
  <c r="AR38" i="60"/>
  <c r="AT38" i="60"/>
  <c r="AV38" i="60"/>
  <c r="AX38" i="60"/>
  <c r="AZ38" i="60"/>
  <c r="BB38" i="60"/>
  <c r="BD38" i="60"/>
  <c r="BF38" i="60"/>
  <c r="BH38" i="60"/>
  <c r="BJ38" i="60"/>
  <c r="BL38" i="60"/>
  <c r="BN38" i="60"/>
  <c r="BP38" i="60"/>
  <c r="BR38" i="60"/>
  <c r="BT38" i="60"/>
  <c r="BV38" i="60"/>
  <c r="BX38" i="60"/>
  <c r="BZ38" i="60"/>
  <c r="CB38" i="60"/>
  <c r="CD38" i="60"/>
  <c r="CF38" i="60"/>
  <c r="CH38" i="60"/>
  <c r="CJ38" i="60"/>
  <c r="CL38" i="60"/>
  <c r="CN38" i="60"/>
  <c r="CP38" i="60"/>
  <c r="CR38" i="60"/>
  <c r="CT38" i="60"/>
  <c r="CV38" i="60"/>
  <c r="C39" i="60"/>
  <c r="E39" i="60"/>
  <c r="G39" i="60"/>
  <c r="I39" i="60"/>
  <c r="K39" i="60"/>
  <c r="N39" i="60"/>
  <c r="P39" i="60"/>
  <c r="R39" i="60"/>
  <c r="T39" i="60"/>
  <c r="X39" i="60"/>
  <c r="Z39" i="60"/>
  <c r="AB39" i="60"/>
  <c r="AF39" i="60"/>
  <c r="AH39" i="60"/>
  <c r="AJ39" i="60"/>
  <c r="AL39" i="60"/>
  <c r="AN39" i="60"/>
  <c r="AP39" i="60"/>
  <c r="AR39" i="60"/>
  <c r="AT39" i="60"/>
  <c r="AV39" i="60"/>
  <c r="AX39" i="60"/>
  <c r="AZ39" i="60"/>
  <c r="BB39" i="60"/>
  <c r="BD39" i="60"/>
  <c r="BF39" i="60"/>
  <c r="BH39" i="60"/>
  <c r="BJ39" i="60"/>
  <c r="BL39" i="60"/>
  <c r="BN39" i="60"/>
  <c r="BP39" i="60"/>
  <c r="BR39" i="60"/>
  <c r="BT39" i="60"/>
  <c r="BV39" i="60"/>
  <c r="BX39" i="60"/>
  <c r="BZ39" i="60"/>
  <c r="CB39" i="60"/>
  <c r="CD39" i="60"/>
  <c r="CF39" i="60"/>
  <c r="CH39" i="60"/>
  <c r="CJ39" i="60"/>
  <c r="CL39" i="60"/>
  <c r="CN39" i="60"/>
  <c r="CP39" i="60"/>
  <c r="CR39" i="60"/>
  <c r="CT39" i="60"/>
  <c r="CV39" i="60"/>
  <c r="Z40" i="60"/>
  <c r="C41" i="60"/>
  <c r="E41" i="60"/>
  <c r="G41" i="60"/>
  <c r="I41" i="60"/>
  <c r="K41" i="60"/>
  <c r="N41" i="60"/>
  <c r="P41" i="60"/>
  <c r="R41" i="60"/>
  <c r="T41" i="60"/>
  <c r="X41" i="60"/>
  <c r="Z41" i="60"/>
  <c r="AB41" i="60"/>
  <c r="AF41" i="60"/>
  <c r="AH41" i="60"/>
  <c r="AJ41" i="60"/>
  <c r="AL41" i="60"/>
  <c r="AN41" i="60"/>
  <c r="AP41" i="60"/>
  <c r="AR41" i="60"/>
  <c r="AT41" i="60"/>
  <c r="AV41" i="60"/>
  <c r="AX41" i="60"/>
  <c r="AZ41" i="60"/>
  <c r="BB41" i="60"/>
  <c r="BD41" i="60"/>
  <c r="BF41" i="60"/>
  <c r="BH41" i="60"/>
  <c r="BJ41" i="60"/>
  <c r="BL41" i="60"/>
  <c r="BN41" i="60"/>
  <c r="BP41" i="60"/>
  <c r="BR41" i="60"/>
  <c r="BT41" i="60"/>
  <c r="BV41" i="60"/>
  <c r="BX41" i="60"/>
  <c r="BZ41" i="60"/>
  <c r="CB41" i="60"/>
  <c r="CD41" i="60"/>
  <c r="CF41" i="60"/>
  <c r="CH41" i="60"/>
  <c r="CJ41" i="60"/>
  <c r="CL41" i="60"/>
  <c r="CN41" i="60"/>
  <c r="CP41" i="60"/>
  <c r="CR41" i="60"/>
  <c r="CT41" i="60"/>
  <c r="CV41" i="60"/>
  <c r="C42" i="60"/>
  <c r="E42" i="60"/>
  <c r="G42" i="60"/>
  <c r="I42" i="60"/>
  <c r="K42" i="60"/>
  <c r="N42" i="60"/>
  <c r="P42" i="60"/>
  <c r="R42" i="60"/>
  <c r="T42" i="60"/>
  <c r="X42" i="60"/>
  <c r="Z42" i="60"/>
  <c r="AB42" i="60"/>
  <c r="AF42" i="60"/>
  <c r="AH42" i="60"/>
  <c r="AJ42" i="60"/>
  <c r="AL42" i="60"/>
  <c r="AN42" i="60"/>
  <c r="AP42" i="60"/>
  <c r="AR42" i="60"/>
  <c r="AT42" i="60"/>
  <c r="AV42" i="60"/>
  <c r="AX42" i="60"/>
  <c r="AZ42" i="60"/>
  <c r="BB42" i="60"/>
  <c r="BD42" i="60"/>
  <c r="BF42" i="60"/>
  <c r="BH42" i="60"/>
  <c r="BJ42" i="60"/>
  <c r="BL42" i="60"/>
  <c r="BN42" i="60"/>
  <c r="BP42" i="60"/>
  <c r="BR42" i="60"/>
  <c r="BT42" i="60"/>
  <c r="BV42" i="60"/>
  <c r="BX42" i="60"/>
  <c r="BZ42" i="60"/>
  <c r="CB42" i="60"/>
  <c r="CD42" i="60"/>
  <c r="CF42" i="60"/>
  <c r="CH42" i="60"/>
  <c r="CJ42" i="60"/>
  <c r="CL42" i="60"/>
  <c r="CN42" i="60"/>
  <c r="CP42" i="60"/>
  <c r="CR42" i="60"/>
  <c r="CT42" i="60"/>
  <c r="CV42" i="60"/>
  <c r="C43" i="60"/>
  <c r="E43" i="60"/>
  <c r="G43" i="60"/>
  <c r="I43" i="60"/>
  <c r="K43" i="60"/>
  <c r="N43" i="60"/>
  <c r="P43" i="60"/>
  <c r="R43" i="60"/>
  <c r="T43" i="60"/>
  <c r="X43" i="60"/>
  <c r="Z43" i="60"/>
  <c r="AB43" i="60"/>
  <c r="AF43" i="60"/>
  <c r="AH43" i="60"/>
  <c r="AJ43" i="60"/>
  <c r="AL43" i="60"/>
  <c r="AN43" i="60"/>
  <c r="AP43" i="60"/>
  <c r="AR43" i="60"/>
  <c r="AT43" i="60"/>
  <c r="AV43" i="60"/>
  <c r="AX43" i="60"/>
  <c r="AZ43" i="60"/>
  <c r="BB43" i="60"/>
  <c r="BD43" i="60"/>
  <c r="BF43" i="60"/>
  <c r="BH43" i="60"/>
  <c r="BJ43" i="60"/>
  <c r="BL43" i="60"/>
  <c r="BN43" i="60"/>
  <c r="BP43" i="60"/>
  <c r="BR43" i="60"/>
  <c r="BT43" i="60"/>
  <c r="BV43" i="60"/>
  <c r="BX43" i="60"/>
  <c r="BZ43" i="60"/>
  <c r="CB43" i="60"/>
  <c r="CD43" i="60"/>
  <c r="CF43" i="60"/>
  <c r="CH43" i="60"/>
  <c r="CJ43" i="60"/>
  <c r="CL43" i="60"/>
  <c r="CN43" i="60"/>
  <c r="CP43" i="60"/>
  <c r="CR43" i="60"/>
  <c r="CT43" i="60"/>
  <c r="CV43" i="60"/>
  <c r="Z44" i="60"/>
  <c r="C45" i="60"/>
  <c r="E45" i="60"/>
  <c r="G45" i="60"/>
  <c r="I45" i="60"/>
  <c r="K45" i="60"/>
  <c r="N45" i="60"/>
  <c r="P45" i="60"/>
  <c r="R45" i="60"/>
  <c r="T45" i="60"/>
  <c r="X45" i="60"/>
  <c r="Z45" i="60"/>
  <c r="AB45" i="60"/>
  <c r="AF45" i="60"/>
  <c r="AH45" i="60"/>
  <c r="AJ45" i="60"/>
  <c r="AL45" i="60"/>
  <c r="AN45" i="60"/>
  <c r="AP45" i="60"/>
  <c r="AR45" i="60"/>
  <c r="AT45" i="60"/>
  <c r="AV45" i="60"/>
  <c r="AX45" i="60"/>
  <c r="AZ45" i="60"/>
  <c r="BB45" i="60"/>
  <c r="BD45" i="60"/>
  <c r="BF45" i="60"/>
  <c r="BH45" i="60"/>
  <c r="BJ45" i="60"/>
  <c r="BL45" i="60"/>
  <c r="BN45" i="60"/>
  <c r="BP45" i="60"/>
  <c r="BR45" i="60"/>
  <c r="BT45" i="60"/>
  <c r="BV45" i="60"/>
  <c r="BX45" i="60"/>
  <c r="BZ45" i="60"/>
  <c r="CB45" i="60"/>
  <c r="CD45" i="60"/>
  <c r="CF45" i="60"/>
  <c r="CH45" i="60"/>
  <c r="CJ45" i="60"/>
  <c r="CL45" i="60"/>
  <c r="CN45" i="60"/>
  <c r="CP45" i="60"/>
  <c r="CR45" i="60"/>
  <c r="CT45" i="60"/>
  <c r="CV45" i="60"/>
  <c r="C46" i="60"/>
  <c r="E46" i="60"/>
  <c r="G46" i="60"/>
  <c r="I46" i="60"/>
  <c r="K46" i="60"/>
  <c r="N46" i="60"/>
  <c r="P46" i="60"/>
  <c r="R46" i="60"/>
  <c r="T46" i="60"/>
  <c r="X46" i="60"/>
  <c r="Z46" i="60"/>
  <c r="AB46" i="60"/>
  <c r="AF46" i="60"/>
  <c r="AH46" i="60"/>
  <c r="AJ46" i="60"/>
  <c r="AL46" i="60"/>
  <c r="AN46" i="60"/>
  <c r="AP46" i="60"/>
  <c r="AR46" i="60"/>
  <c r="AT46" i="60"/>
  <c r="AV46" i="60"/>
  <c r="AX46" i="60"/>
  <c r="AZ46" i="60"/>
  <c r="BB46" i="60"/>
  <c r="BD46" i="60"/>
  <c r="BF46" i="60"/>
  <c r="BH46" i="60"/>
  <c r="BJ46" i="60"/>
  <c r="BL46" i="60"/>
  <c r="BN46" i="60"/>
  <c r="BP46" i="60"/>
  <c r="BR46" i="60"/>
  <c r="BT46" i="60"/>
  <c r="BV46" i="60"/>
  <c r="BX46" i="60"/>
  <c r="BZ46" i="60"/>
  <c r="CB46" i="60"/>
  <c r="CD46" i="60"/>
  <c r="CF46" i="60"/>
  <c r="CH46" i="60"/>
  <c r="CJ46" i="60"/>
  <c r="CL46" i="60"/>
  <c r="CN46" i="60"/>
  <c r="CP46" i="60"/>
  <c r="CR46" i="60"/>
  <c r="CT46" i="60"/>
  <c r="CV46" i="60"/>
  <c r="Z47" i="60"/>
  <c r="C48" i="60"/>
  <c r="E48" i="60"/>
  <c r="G48" i="60"/>
  <c r="I48" i="60"/>
  <c r="K48" i="60"/>
  <c r="N48" i="60"/>
  <c r="P48" i="60"/>
  <c r="R48" i="60"/>
  <c r="T48" i="60"/>
  <c r="X48" i="60"/>
  <c r="Z48" i="60"/>
  <c r="AB48" i="60"/>
  <c r="AF48" i="60"/>
  <c r="AH48" i="60"/>
  <c r="AJ48" i="60"/>
  <c r="AL48" i="60"/>
  <c r="AN48" i="60"/>
  <c r="AP48" i="60"/>
  <c r="AR48" i="60"/>
  <c r="AT48" i="60"/>
  <c r="AV48" i="60"/>
  <c r="AX48" i="60"/>
  <c r="AZ48" i="60"/>
  <c r="BB48" i="60"/>
  <c r="BD48" i="60"/>
  <c r="BF48" i="60"/>
  <c r="BH48" i="60"/>
  <c r="BJ48" i="60"/>
  <c r="BL48" i="60"/>
  <c r="BN48" i="60"/>
  <c r="BP48" i="60"/>
  <c r="BR48" i="60"/>
  <c r="BT48" i="60"/>
  <c r="BV48" i="60"/>
  <c r="BX48" i="60"/>
  <c r="BZ48" i="60"/>
  <c r="CB48" i="60"/>
  <c r="CD48" i="60"/>
  <c r="CF48" i="60"/>
  <c r="CH48" i="60"/>
  <c r="CJ48" i="60"/>
  <c r="CL48" i="60"/>
  <c r="CN48" i="60"/>
  <c r="CP48" i="60"/>
  <c r="CR48" i="60"/>
  <c r="CT48" i="60"/>
  <c r="CV48" i="60"/>
  <c r="C49" i="60"/>
  <c r="E49" i="60"/>
  <c r="G49" i="60"/>
  <c r="I49" i="60"/>
  <c r="K49" i="60"/>
  <c r="N49" i="60"/>
  <c r="P49" i="60"/>
  <c r="R49" i="60"/>
  <c r="T49" i="60"/>
  <c r="X49" i="60"/>
  <c r="Z49" i="60"/>
  <c r="AB49" i="60"/>
  <c r="AF49" i="60"/>
  <c r="AH49" i="60"/>
  <c r="AJ49" i="60"/>
  <c r="AL49" i="60"/>
  <c r="AN49" i="60"/>
  <c r="AP49" i="60"/>
  <c r="AR49" i="60"/>
  <c r="AT49" i="60"/>
  <c r="AV49" i="60"/>
  <c r="AX49" i="60"/>
  <c r="AZ49" i="60"/>
  <c r="BB49" i="60"/>
  <c r="BD49" i="60"/>
  <c r="BF49" i="60"/>
  <c r="BH49" i="60"/>
  <c r="BJ49" i="60"/>
  <c r="BL49" i="60"/>
  <c r="BN49" i="60"/>
  <c r="BP49" i="60"/>
  <c r="BR49" i="60"/>
  <c r="BT49" i="60"/>
  <c r="BV49" i="60"/>
  <c r="BX49" i="60"/>
  <c r="BZ49" i="60"/>
  <c r="CB49" i="60"/>
  <c r="CD49" i="60"/>
  <c r="CF49" i="60"/>
  <c r="CH49" i="60"/>
  <c r="CJ49" i="60"/>
  <c r="CL49" i="60"/>
  <c r="CN49" i="60"/>
  <c r="CP49" i="60"/>
  <c r="CR49" i="60"/>
  <c r="CT49" i="60"/>
  <c r="CV49" i="60"/>
  <c r="C50" i="60"/>
  <c r="E50" i="60"/>
  <c r="G50" i="60"/>
  <c r="I50" i="60"/>
  <c r="K50" i="60"/>
  <c r="N50" i="60"/>
  <c r="P50" i="60"/>
  <c r="R50" i="60"/>
  <c r="T50" i="60"/>
  <c r="X50" i="60"/>
  <c r="Z50" i="60"/>
  <c r="AB50" i="60"/>
  <c r="AF50" i="60"/>
  <c r="AH50" i="60"/>
  <c r="AJ50" i="60"/>
  <c r="AL50" i="60"/>
  <c r="AN50" i="60"/>
  <c r="AP50" i="60"/>
  <c r="AR50" i="60"/>
  <c r="AT50" i="60"/>
  <c r="AV50" i="60"/>
  <c r="AX50" i="60"/>
  <c r="AZ50" i="60"/>
  <c r="BB50" i="60"/>
  <c r="BD50" i="60"/>
  <c r="BF50" i="60"/>
  <c r="BH50" i="60"/>
  <c r="BJ50" i="60"/>
  <c r="BL50" i="60"/>
  <c r="BN50" i="60"/>
  <c r="BP50" i="60"/>
  <c r="BR50" i="60"/>
  <c r="BT50" i="60"/>
  <c r="BV50" i="60"/>
  <c r="BX50" i="60"/>
  <c r="BZ50" i="60"/>
  <c r="CB50" i="60"/>
  <c r="CD50" i="60"/>
  <c r="CF50" i="60"/>
  <c r="CH50" i="60"/>
  <c r="CJ50" i="60"/>
  <c r="CL50" i="60"/>
  <c r="CN50" i="60"/>
  <c r="CP50" i="60"/>
  <c r="CR50" i="60"/>
  <c r="CT50" i="60"/>
  <c r="CV50" i="60"/>
  <c r="C51" i="60"/>
  <c r="E51" i="60"/>
  <c r="G51" i="60"/>
  <c r="I51" i="60"/>
  <c r="K51" i="60"/>
  <c r="N51" i="60"/>
  <c r="P51" i="60"/>
  <c r="R51" i="60"/>
  <c r="T51" i="60"/>
  <c r="X51" i="60"/>
  <c r="Z51" i="60"/>
  <c r="AB51" i="60"/>
  <c r="AF51" i="60"/>
  <c r="AH51" i="60"/>
  <c r="AJ51" i="60"/>
  <c r="AL51" i="60"/>
  <c r="AN51" i="60"/>
  <c r="AP51" i="60"/>
  <c r="AR51" i="60"/>
  <c r="AT51" i="60"/>
  <c r="AV51" i="60"/>
  <c r="AX51" i="60"/>
  <c r="AZ51" i="60"/>
  <c r="BB51" i="60"/>
  <c r="BD51" i="60"/>
  <c r="BF51" i="60"/>
  <c r="BH51" i="60"/>
  <c r="BJ51" i="60"/>
  <c r="BL51" i="60"/>
  <c r="BN51" i="60"/>
  <c r="BP51" i="60"/>
  <c r="BR51" i="60"/>
  <c r="BT51" i="60"/>
  <c r="BV51" i="60"/>
  <c r="BX51" i="60"/>
  <c r="BZ51" i="60"/>
  <c r="CB51" i="60"/>
  <c r="CD51" i="60"/>
  <c r="CF51" i="60"/>
  <c r="CH51" i="60"/>
  <c r="CJ51" i="60"/>
  <c r="CL51" i="60"/>
  <c r="CN51" i="60"/>
  <c r="CP51" i="60"/>
  <c r="CR51" i="60"/>
  <c r="CT51" i="60"/>
  <c r="CV51" i="60"/>
  <c r="C52" i="60"/>
  <c r="E52" i="60"/>
  <c r="G52" i="60"/>
  <c r="I52" i="60"/>
  <c r="K52" i="60"/>
  <c r="N52" i="60"/>
  <c r="P52" i="60"/>
  <c r="R52" i="60"/>
  <c r="T52" i="60"/>
  <c r="X52" i="60"/>
  <c r="Z52" i="60"/>
  <c r="AB52" i="60"/>
  <c r="AF52" i="60"/>
  <c r="AH52" i="60"/>
  <c r="AJ52" i="60"/>
  <c r="AL52" i="60"/>
  <c r="AN52" i="60"/>
  <c r="AP52" i="60"/>
  <c r="AR52" i="60"/>
  <c r="AT52" i="60"/>
  <c r="AV52" i="60"/>
  <c r="AX52" i="60"/>
  <c r="AZ52" i="60"/>
  <c r="BB52" i="60"/>
  <c r="BD52" i="60"/>
  <c r="BF52" i="60"/>
  <c r="BH52" i="60"/>
  <c r="BJ52" i="60"/>
  <c r="BL52" i="60"/>
  <c r="BN52" i="60"/>
  <c r="BP52" i="60"/>
  <c r="BR52" i="60"/>
  <c r="BT52" i="60"/>
  <c r="BV52" i="60"/>
  <c r="BX52" i="60"/>
  <c r="BZ52" i="60"/>
  <c r="CB52" i="60"/>
  <c r="CD52" i="60"/>
  <c r="CF52" i="60"/>
  <c r="CH52" i="60"/>
  <c r="CJ52" i="60"/>
  <c r="CL52" i="60"/>
  <c r="CN52" i="60"/>
  <c r="CP52" i="60"/>
  <c r="CR52" i="60"/>
  <c r="CT52" i="60"/>
  <c r="CV52" i="60"/>
  <c r="Z53" i="60"/>
  <c r="C54" i="60"/>
  <c r="E54" i="60"/>
  <c r="G54" i="60"/>
  <c r="I54" i="60"/>
  <c r="K54" i="60"/>
  <c r="N54" i="60"/>
  <c r="P54" i="60"/>
  <c r="R54" i="60"/>
  <c r="T54" i="60"/>
  <c r="X54" i="60"/>
  <c r="Z54" i="60"/>
  <c r="AB54" i="60"/>
  <c r="AF54" i="60"/>
  <c r="AH54" i="60"/>
  <c r="AJ54" i="60"/>
  <c r="AL54" i="60"/>
  <c r="AN54" i="60"/>
  <c r="AP54" i="60"/>
  <c r="AR54" i="60"/>
  <c r="AT54" i="60"/>
  <c r="AV54" i="60"/>
  <c r="AX54" i="60"/>
  <c r="AZ54" i="60"/>
  <c r="BB54" i="60"/>
  <c r="BD54" i="60"/>
  <c r="BF54" i="60"/>
  <c r="BH54" i="60"/>
  <c r="BJ54" i="60"/>
  <c r="BL54" i="60"/>
  <c r="BN54" i="60"/>
  <c r="BP54" i="60"/>
  <c r="BR54" i="60"/>
  <c r="BT54" i="60"/>
  <c r="BV54" i="60"/>
  <c r="BX54" i="60"/>
  <c r="BZ54" i="60"/>
  <c r="CB54" i="60"/>
  <c r="CD54" i="60"/>
  <c r="CF54" i="60"/>
  <c r="CH54" i="60"/>
  <c r="CJ54" i="60"/>
  <c r="CL54" i="60"/>
  <c r="CN54" i="60"/>
  <c r="CP54" i="60"/>
  <c r="CR54" i="60"/>
  <c r="CT54" i="60"/>
  <c r="CV54" i="60"/>
  <c r="C55" i="60"/>
  <c r="E55" i="60"/>
  <c r="G55" i="60"/>
  <c r="I55" i="60"/>
  <c r="K55" i="60"/>
  <c r="N55" i="60"/>
  <c r="P55" i="60"/>
  <c r="R55" i="60"/>
  <c r="T55" i="60"/>
  <c r="X55" i="60"/>
  <c r="Z55" i="60"/>
  <c r="AB55" i="60"/>
  <c r="AF55" i="60"/>
  <c r="AH55" i="60"/>
  <c r="AJ55" i="60"/>
  <c r="AL55" i="60"/>
  <c r="AN55" i="60"/>
  <c r="AP55" i="60"/>
  <c r="AR55" i="60"/>
  <c r="AT55" i="60"/>
  <c r="AV55" i="60"/>
  <c r="AX55" i="60"/>
  <c r="AZ55" i="60"/>
  <c r="BB55" i="60"/>
  <c r="BD55" i="60"/>
  <c r="BF55" i="60"/>
  <c r="BH55" i="60"/>
  <c r="BJ55" i="60"/>
  <c r="BL55" i="60"/>
  <c r="BN55" i="60"/>
  <c r="BP55" i="60"/>
  <c r="BR55" i="60"/>
  <c r="BT55" i="60"/>
  <c r="BV55" i="60"/>
  <c r="BX55" i="60"/>
  <c r="BZ55" i="60"/>
  <c r="CB55" i="60"/>
  <c r="CD55" i="60"/>
  <c r="CF55" i="60"/>
  <c r="CH55" i="60"/>
  <c r="CJ55" i="60"/>
  <c r="CL55" i="60"/>
  <c r="CN55" i="60"/>
  <c r="CP55" i="60"/>
  <c r="CR55" i="60"/>
  <c r="CT55" i="60"/>
  <c r="CV55" i="60"/>
  <c r="C56" i="60"/>
  <c r="E56" i="60"/>
  <c r="G56" i="60"/>
  <c r="I56" i="60"/>
  <c r="K56" i="60"/>
  <c r="N56" i="60"/>
  <c r="P56" i="60"/>
  <c r="R56" i="60"/>
  <c r="T56" i="60"/>
  <c r="X56" i="60"/>
  <c r="Z56" i="60"/>
  <c r="AB56" i="60"/>
  <c r="AF56" i="60"/>
  <c r="AH56" i="60"/>
  <c r="AJ56" i="60"/>
  <c r="AL56" i="60"/>
  <c r="AN56" i="60"/>
  <c r="AP56" i="60"/>
  <c r="AR56" i="60"/>
  <c r="AT56" i="60"/>
  <c r="AV56" i="60"/>
  <c r="AX56" i="60"/>
  <c r="AZ56" i="60"/>
  <c r="BB56" i="60"/>
  <c r="BD56" i="60"/>
  <c r="BF56" i="60"/>
  <c r="BH56" i="60"/>
  <c r="BJ56" i="60"/>
  <c r="BL56" i="60"/>
  <c r="BN56" i="60"/>
  <c r="BP56" i="60"/>
  <c r="BR56" i="60"/>
  <c r="BT56" i="60"/>
  <c r="BV56" i="60"/>
  <c r="BX56" i="60"/>
  <c r="BZ56" i="60"/>
  <c r="CB56" i="60"/>
  <c r="CD56" i="60"/>
  <c r="CF56" i="60"/>
  <c r="CH56" i="60"/>
  <c r="CJ56" i="60"/>
  <c r="CL56" i="60"/>
  <c r="CN56" i="60"/>
  <c r="CP56" i="60"/>
  <c r="CR56" i="60"/>
  <c r="CT56" i="60"/>
  <c r="CV56" i="60"/>
  <c r="C57" i="60"/>
  <c r="E57" i="60"/>
  <c r="G57" i="60"/>
  <c r="I57" i="60"/>
  <c r="K57" i="60"/>
  <c r="N57" i="60"/>
  <c r="P57" i="60"/>
  <c r="R57" i="60"/>
  <c r="T57" i="60"/>
  <c r="X57" i="60"/>
  <c r="Z57" i="60"/>
  <c r="AB57" i="60"/>
  <c r="AF57" i="60"/>
  <c r="AH57" i="60"/>
  <c r="AJ57" i="60"/>
  <c r="AL57" i="60"/>
  <c r="AN57" i="60"/>
  <c r="AP57" i="60"/>
  <c r="AR57" i="60"/>
  <c r="AT57" i="60"/>
  <c r="AV57" i="60"/>
  <c r="AX57" i="60"/>
  <c r="AZ57" i="60"/>
  <c r="BB57" i="60"/>
  <c r="BD57" i="60"/>
  <c r="BF57" i="60"/>
  <c r="BH57" i="60"/>
  <c r="BJ57" i="60"/>
  <c r="BL57" i="60"/>
  <c r="BN57" i="60"/>
  <c r="BP57" i="60"/>
  <c r="BR57" i="60"/>
  <c r="BT57" i="60"/>
  <c r="BV57" i="60"/>
  <c r="BX57" i="60"/>
  <c r="BZ57" i="60"/>
  <c r="CB57" i="60"/>
  <c r="CD57" i="60"/>
  <c r="CF57" i="60"/>
  <c r="CH57" i="60"/>
  <c r="CJ57" i="60"/>
  <c r="CL57" i="60"/>
  <c r="CN57" i="60"/>
  <c r="CP57" i="60"/>
  <c r="CR57" i="60"/>
  <c r="CT57" i="60"/>
  <c r="CV57" i="60"/>
  <c r="C58" i="60"/>
  <c r="E58" i="60"/>
  <c r="G58" i="60"/>
  <c r="I58" i="60"/>
  <c r="K58" i="60"/>
  <c r="N58" i="60"/>
  <c r="P58" i="60"/>
  <c r="R58" i="60"/>
  <c r="T58" i="60"/>
  <c r="X58" i="60"/>
  <c r="Z58" i="60"/>
  <c r="AB58" i="60"/>
  <c r="AF58" i="60"/>
  <c r="AH58" i="60"/>
  <c r="AJ58" i="60"/>
  <c r="AL58" i="60"/>
  <c r="AN58" i="60"/>
  <c r="AP58" i="60"/>
  <c r="AR58" i="60"/>
  <c r="AT58" i="60"/>
  <c r="AV58" i="60"/>
  <c r="AX58" i="60"/>
  <c r="AZ58" i="60"/>
  <c r="BB58" i="60"/>
  <c r="BD58" i="60"/>
  <c r="BF58" i="60"/>
  <c r="BH58" i="60"/>
  <c r="BJ58" i="60"/>
  <c r="BL58" i="60"/>
  <c r="BN58" i="60"/>
  <c r="BP58" i="60"/>
  <c r="BR58" i="60"/>
  <c r="BT58" i="60"/>
  <c r="BV58" i="60"/>
  <c r="BX58" i="60"/>
  <c r="BZ58" i="60"/>
  <c r="CB58" i="60"/>
  <c r="CD58" i="60"/>
  <c r="CF58" i="60"/>
  <c r="CH58" i="60"/>
  <c r="CJ58" i="60"/>
  <c r="CL58" i="60"/>
  <c r="CN58" i="60"/>
  <c r="CP58" i="60"/>
  <c r="CR58" i="60"/>
  <c r="CT58" i="60"/>
  <c r="CV58" i="60"/>
  <c r="C59" i="60"/>
  <c r="E59" i="60"/>
  <c r="G59" i="60"/>
  <c r="I59" i="60"/>
  <c r="K59" i="60"/>
  <c r="N59" i="60"/>
  <c r="P59" i="60"/>
  <c r="R59" i="60"/>
  <c r="T59" i="60"/>
  <c r="X59" i="60"/>
  <c r="Z59" i="60"/>
  <c r="AB59" i="60"/>
  <c r="AF59" i="60"/>
  <c r="AH59" i="60"/>
  <c r="AJ59" i="60"/>
  <c r="AL59" i="60"/>
  <c r="AN59" i="60"/>
  <c r="AP59" i="60"/>
  <c r="AR59" i="60"/>
  <c r="AT59" i="60"/>
  <c r="AV59" i="60"/>
  <c r="AX59" i="60"/>
  <c r="AZ59" i="60"/>
  <c r="BB59" i="60"/>
  <c r="BD59" i="60"/>
  <c r="BF59" i="60"/>
  <c r="BH59" i="60"/>
  <c r="BJ59" i="60"/>
  <c r="BL59" i="60"/>
  <c r="BN59" i="60"/>
  <c r="BP59" i="60"/>
  <c r="BR59" i="60"/>
  <c r="BT59" i="60"/>
  <c r="BV59" i="60"/>
  <c r="BX59" i="60"/>
  <c r="BZ59" i="60"/>
  <c r="CB59" i="60"/>
  <c r="CD59" i="60"/>
  <c r="CF59" i="60"/>
  <c r="CH59" i="60"/>
  <c r="CJ59" i="60"/>
  <c r="CL59" i="60"/>
  <c r="CN59" i="60"/>
  <c r="CP59" i="60"/>
  <c r="CR59" i="60"/>
  <c r="CT59" i="60"/>
  <c r="CV59" i="60"/>
  <c r="C60" i="60"/>
  <c r="E60" i="60"/>
  <c r="G60" i="60"/>
  <c r="I60" i="60"/>
  <c r="K60" i="60"/>
  <c r="N60" i="60"/>
  <c r="P60" i="60"/>
  <c r="R60" i="60"/>
  <c r="T60" i="60"/>
  <c r="X60" i="60"/>
  <c r="Z60" i="60"/>
  <c r="AB60" i="60"/>
  <c r="AF60" i="60"/>
  <c r="AH60" i="60"/>
  <c r="AJ60" i="60"/>
  <c r="AL60" i="60"/>
  <c r="AN60" i="60"/>
  <c r="AP60" i="60"/>
  <c r="AR60" i="60"/>
  <c r="AT60" i="60"/>
  <c r="AV60" i="60"/>
  <c r="AX60" i="60"/>
  <c r="AZ60" i="60"/>
  <c r="BB60" i="60"/>
  <c r="BD60" i="60"/>
  <c r="BF60" i="60"/>
  <c r="BH60" i="60"/>
  <c r="BJ60" i="60"/>
  <c r="BL60" i="60"/>
  <c r="BN60" i="60"/>
  <c r="BP60" i="60"/>
  <c r="BR60" i="60"/>
  <c r="BT60" i="60"/>
  <c r="BV60" i="60"/>
  <c r="BX60" i="60"/>
  <c r="BZ60" i="60"/>
  <c r="CB60" i="60"/>
  <c r="CD60" i="60"/>
  <c r="CF60" i="60"/>
  <c r="CH60" i="60"/>
  <c r="CJ60" i="60"/>
  <c r="CL60" i="60"/>
  <c r="CN60" i="60"/>
  <c r="CP60" i="60"/>
  <c r="CR60" i="60"/>
  <c r="CT60" i="60"/>
  <c r="CV60" i="60"/>
  <c r="C61" i="60"/>
  <c r="E61" i="60"/>
  <c r="G61" i="60"/>
  <c r="I61" i="60"/>
  <c r="K61" i="60"/>
  <c r="N61" i="60"/>
  <c r="P61" i="60"/>
  <c r="R61" i="60"/>
  <c r="T61" i="60"/>
  <c r="X61" i="60"/>
  <c r="Z61" i="60"/>
  <c r="AB61" i="60"/>
  <c r="AF61" i="60"/>
  <c r="AH61" i="60"/>
  <c r="AJ61" i="60"/>
  <c r="AL61" i="60"/>
  <c r="AN61" i="60"/>
  <c r="AP61" i="60"/>
  <c r="AR61" i="60"/>
  <c r="AT61" i="60"/>
  <c r="AV61" i="60"/>
  <c r="AX61" i="60"/>
  <c r="AZ61" i="60"/>
  <c r="BB61" i="60"/>
  <c r="BD61" i="60"/>
  <c r="BF61" i="60"/>
  <c r="BH61" i="60"/>
  <c r="BJ61" i="60"/>
  <c r="BL61" i="60"/>
  <c r="BN61" i="60"/>
  <c r="BP61" i="60"/>
  <c r="BR61" i="60"/>
  <c r="BT61" i="60"/>
  <c r="BV61" i="60"/>
  <c r="BX61" i="60"/>
  <c r="BZ61" i="60"/>
  <c r="CB61" i="60"/>
  <c r="CD61" i="60"/>
  <c r="CF61" i="60"/>
  <c r="CH61" i="60"/>
  <c r="CJ61" i="60"/>
  <c r="CL61" i="60"/>
  <c r="CN61" i="60"/>
  <c r="CP61" i="60"/>
  <c r="CR61" i="60"/>
  <c r="CT61" i="60"/>
  <c r="CV61" i="60"/>
  <c r="C62" i="60"/>
  <c r="E62" i="60"/>
  <c r="G62" i="60"/>
  <c r="I62" i="60"/>
  <c r="K62" i="60"/>
  <c r="N62" i="60"/>
  <c r="P62" i="60"/>
  <c r="R62" i="60"/>
  <c r="T62" i="60"/>
  <c r="X62" i="60"/>
  <c r="Z62" i="60"/>
  <c r="AB62" i="60"/>
  <c r="AF62" i="60"/>
  <c r="AH62" i="60"/>
  <c r="AJ62" i="60"/>
  <c r="AL62" i="60"/>
  <c r="AN62" i="60"/>
  <c r="AP62" i="60"/>
  <c r="AR62" i="60"/>
  <c r="AT62" i="60"/>
  <c r="AV62" i="60"/>
  <c r="AX62" i="60"/>
  <c r="AZ62" i="60"/>
  <c r="BB62" i="60"/>
  <c r="BD62" i="60"/>
  <c r="BF62" i="60"/>
  <c r="BH62" i="60"/>
  <c r="BJ62" i="60"/>
  <c r="BL62" i="60"/>
  <c r="BN62" i="60"/>
  <c r="BP62" i="60"/>
  <c r="BR62" i="60"/>
  <c r="BT62" i="60"/>
  <c r="BV62" i="60"/>
  <c r="BX62" i="60"/>
  <c r="BZ62" i="60"/>
  <c r="CB62" i="60"/>
  <c r="CD62" i="60"/>
  <c r="CF62" i="60"/>
  <c r="CH62" i="60"/>
  <c r="CJ62" i="60"/>
  <c r="CL62" i="60"/>
  <c r="CN62" i="60"/>
  <c r="CP62" i="60"/>
  <c r="CR62" i="60"/>
  <c r="CT62" i="60"/>
  <c r="CV62" i="60"/>
  <c r="C63" i="60"/>
  <c r="E63" i="60"/>
  <c r="G63" i="60"/>
  <c r="I63" i="60"/>
  <c r="K63" i="60"/>
  <c r="N63" i="60"/>
  <c r="P63" i="60"/>
  <c r="R63" i="60"/>
  <c r="T63" i="60"/>
  <c r="X63" i="60"/>
  <c r="Z63" i="60"/>
  <c r="AB63" i="60"/>
  <c r="AF63" i="60"/>
  <c r="AH63" i="60"/>
  <c r="AJ63" i="60"/>
  <c r="AL63" i="60"/>
  <c r="AN63" i="60"/>
  <c r="AP63" i="60"/>
  <c r="AR63" i="60"/>
  <c r="AT63" i="60"/>
  <c r="AV63" i="60"/>
  <c r="AX63" i="60"/>
  <c r="AZ63" i="60"/>
  <c r="BB63" i="60"/>
  <c r="BD63" i="60"/>
  <c r="BF63" i="60"/>
  <c r="BH63" i="60"/>
  <c r="BJ63" i="60"/>
  <c r="BL63" i="60"/>
  <c r="BN63" i="60"/>
  <c r="BP63" i="60"/>
  <c r="BR63" i="60"/>
  <c r="BT63" i="60"/>
  <c r="BV63" i="60"/>
  <c r="BX63" i="60"/>
  <c r="BZ63" i="60"/>
  <c r="CB63" i="60"/>
  <c r="CD63" i="60"/>
  <c r="CF63" i="60"/>
  <c r="CH63" i="60"/>
  <c r="CJ63" i="60"/>
  <c r="CL63" i="60"/>
  <c r="CN63" i="60"/>
  <c r="CP63" i="60"/>
  <c r="CR63" i="60"/>
  <c r="CT63" i="60"/>
  <c r="CV63" i="60"/>
  <c r="C64" i="60"/>
  <c r="E64" i="60"/>
  <c r="G64" i="60"/>
  <c r="I64" i="60"/>
  <c r="K64" i="60"/>
  <c r="N64" i="60"/>
  <c r="P64" i="60"/>
  <c r="R64" i="60"/>
  <c r="T64" i="60"/>
  <c r="X64" i="60"/>
  <c r="Z64" i="60"/>
  <c r="AB64" i="60"/>
  <c r="AF64" i="60"/>
  <c r="AH64" i="60"/>
  <c r="AJ64" i="60"/>
  <c r="AL64" i="60"/>
  <c r="AN64" i="60"/>
  <c r="AP64" i="60"/>
  <c r="AR64" i="60"/>
  <c r="AT64" i="60"/>
  <c r="AV64" i="60"/>
  <c r="AX64" i="60"/>
  <c r="AZ64" i="60"/>
  <c r="BB64" i="60"/>
  <c r="BD64" i="60"/>
  <c r="BF64" i="60"/>
  <c r="BH64" i="60"/>
  <c r="BJ64" i="60"/>
  <c r="BL64" i="60"/>
  <c r="BN64" i="60"/>
  <c r="BP64" i="60"/>
  <c r="BR64" i="60"/>
  <c r="BT64" i="60"/>
  <c r="BV64" i="60"/>
  <c r="BX64" i="60"/>
  <c r="BZ64" i="60"/>
  <c r="CB64" i="60"/>
  <c r="CD64" i="60"/>
  <c r="CF64" i="60"/>
  <c r="CH64" i="60"/>
  <c r="CJ64" i="60"/>
  <c r="CL64" i="60"/>
  <c r="CN64" i="60"/>
  <c r="CP64" i="60"/>
  <c r="CR64" i="60"/>
  <c r="CT64" i="60"/>
  <c r="CV64" i="60"/>
  <c r="Z65" i="60"/>
  <c r="C66" i="60"/>
  <c r="E66" i="60"/>
  <c r="G66" i="60"/>
  <c r="I66" i="60"/>
  <c r="K66" i="60"/>
  <c r="N66" i="60"/>
  <c r="P66" i="60"/>
  <c r="R66" i="60"/>
  <c r="T66" i="60"/>
  <c r="X66" i="60"/>
  <c r="Z66" i="60"/>
  <c r="AB66" i="60"/>
  <c r="AF66" i="60"/>
  <c r="AH66" i="60"/>
  <c r="AJ66" i="60"/>
  <c r="AL66" i="60"/>
  <c r="AN66" i="60"/>
  <c r="AP66" i="60"/>
  <c r="AR66" i="60"/>
  <c r="AT66" i="60"/>
  <c r="AV66" i="60"/>
  <c r="AX66" i="60"/>
  <c r="AZ66" i="60"/>
  <c r="BB66" i="60"/>
  <c r="BD66" i="60"/>
  <c r="BF66" i="60"/>
  <c r="BH66" i="60"/>
  <c r="BJ66" i="60"/>
  <c r="BL66" i="60"/>
  <c r="BN66" i="60"/>
  <c r="BP66" i="60"/>
  <c r="BR66" i="60"/>
  <c r="BT66" i="60"/>
  <c r="BV66" i="60"/>
  <c r="BX66" i="60"/>
  <c r="BZ66" i="60"/>
  <c r="CB66" i="60"/>
  <c r="CD66" i="60"/>
  <c r="CF66" i="60"/>
  <c r="CH66" i="60"/>
  <c r="CJ66" i="60"/>
  <c r="CL66" i="60"/>
  <c r="CN66" i="60"/>
  <c r="CP66" i="60"/>
  <c r="CR66" i="60"/>
  <c r="CT66" i="60"/>
  <c r="CV66" i="60"/>
  <c r="C67" i="60"/>
  <c r="E67" i="60"/>
  <c r="G67" i="60"/>
  <c r="I67" i="60"/>
  <c r="K67" i="60"/>
  <c r="N67" i="60"/>
  <c r="P67" i="60"/>
  <c r="R67" i="60"/>
  <c r="T67" i="60"/>
  <c r="X67" i="60"/>
  <c r="Z67" i="60"/>
  <c r="AB67" i="60"/>
  <c r="AF67" i="60"/>
  <c r="AH67" i="60"/>
  <c r="AJ67" i="60"/>
  <c r="AL67" i="60"/>
  <c r="AN67" i="60"/>
  <c r="AP67" i="60"/>
  <c r="AR67" i="60"/>
  <c r="AT67" i="60"/>
  <c r="AV67" i="60"/>
  <c r="AX67" i="60"/>
  <c r="AZ67" i="60"/>
  <c r="BB67" i="60"/>
  <c r="BD67" i="60"/>
  <c r="BF67" i="60"/>
  <c r="BH67" i="60"/>
  <c r="BJ67" i="60"/>
  <c r="BL67" i="60"/>
  <c r="BN67" i="60"/>
  <c r="BP67" i="60"/>
  <c r="BR67" i="60"/>
  <c r="BT67" i="60"/>
  <c r="BV67" i="60"/>
  <c r="BX67" i="60"/>
  <c r="BZ67" i="60"/>
  <c r="CB67" i="60"/>
  <c r="CD67" i="60"/>
  <c r="CF67" i="60"/>
  <c r="CH67" i="60"/>
  <c r="CJ67" i="60"/>
  <c r="CL67" i="60"/>
  <c r="CN67" i="60"/>
  <c r="CP67" i="60"/>
  <c r="CR67" i="60"/>
  <c r="CT67" i="60"/>
  <c r="CV67" i="60"/>
  <c r="C68" i="60"/>
  <c r="E68" i="60"/>
  <c r="G68" i="60"/>
  <c r="I68" i="60"/>
  <c r="K68" i="60"/>
  <c r="N68" i="60"/>
  <c r="P68" i="60"/>
  <c r="R68" i="60"/>
  <c r="T68" i="60"/>
  <c r="X68" i="60"/>
  <c r="Z68" i="60"/>
  <c r="AB68" i="60"/>
  <c r="AF68" i="60"/>
  <c r="AH68" i="60"/>
  <c r="AJ68" i="60"/>
  <c r="AL68" i="60"/>
  <c r="AN68" i="60"/>
  <c r="AP68" i="60"/>
  <c r="AR68" i="60"/>
  <c r="AT68" i="60"/>
  <c r="AV68" i="60"/>
  <c r="AX68" i="60"/>
  <c r="AZ68" i="60"/>
  <c r="BB68" i="60"/>
  <c r="BD68" i="60"/>
  <c r="BF68" i="60"/>
  <c r="BH68" i="60"/>
  <c r="BJ68" i="60"/>
  <c r="BL68" i="60"/>
  <c r="BN68" i="60"/>
  <c r="BP68" i="60"/>
  <c r="BR68" i="60"/>
  <c r="BT68" i="60"/>
  <c r="BV68" i="60"/>
  <c r="BX68" i="60"/>
  <c r="BZ68" i="60"/>
  <c r="CB68" i="60"/>
  <c r="CD68" i="60"/>
  <c r="CF68" i="60"/>
  <c r="CH68" i="60"/>
  <c r="CJ68" i="60"/>
  <c r="CL68" i="60"/>
  <c r="CN68" i="60"/>
  <c r="CP68" i="60"/>
  <c r="CR68" i="60"/>
  <c r="CT68" i="60"/>
  <c r="CV68" i="60"/>
  <c r="C69" i="60"/>
  <c r="E69" i="60"/>
  <c r="G69" i="60"/>
  <c r="I69" i="60"/>
  <c r="K69" i="60"/>
  <c r="N69" i="60"/>
  <c r="P69" i="60"/>
  <c r="R69" i="60"/>
  <c r="T69" i="60"/>
  <c r="X69" i="60"/>
  <c r="Z69" i="60"/>
  <c r="AB69" i="60"/>
  <c r="AF69" i="60"/>
  <c r="AH69" i="60"/>
  <c r="AJ69" i="60"/>
  <c r="AL69" i="60"/>
  <c r="AN69" i="60"/>
  <c r="AP69" i="60"/>
  <c r="AR69" i="60"/>
  <c r="AT69" i="60"/>
  <c r="AV69" i="60"/>
  <c r="AX69" i="60"/>
  <c r="AZ69" i="60"/>
  <c r="BB69" i="60"/>
  <c r="BD69" i="60"/>
  <c r="BF69" i="60"/>
  <c r="BH69" i="60"/>
  <c r="BJ69" i="60"/>
  <c r="BL69" i="60"/>
  <c r="BN69" i="60"/>
  <c r="BP69" i="60"/>
  <c r="BR69" i="60"/>
  <c r="BT69" i="60"/>
  <c r="BV69" i="60"/>
  <c r="BX69" i="60"/>
  <c r="BZ69" i="60"/>
  <c r="CB69" i="60"/>
  <c r="CD69" i="60"/>
  <c r="CF69" i="60"/>
  <c r="CH69" i="60"/>
  <c r="CJ69" i="60"/>
  <c r="CL69" i="60"/>
  <c r="CN69" i="60"/>
  <c r="CP69" i="60"/>
  <c r="CR69" i="60"/>
  <c r="CT69" i="60"/>
  <c r="CV69" i="60"/>
  <c r="C70" i="60"/>
  <c r="E70" i="60"/>
  <c r="G70" i="60"/>
  <c r="I70" i="60"/>
  <c r="K70" i="60"/>
  <c r="N70" i="60"/>
  <c r="P70" i="60"/>
  <c r="R70" i="60"/>
  <c r="T70" i="60"/>
  <c r="X70" i="60"/>
  <c r="Z70" i="60"/>
  <c r="AB70" i="60"/>
  <c r="AF70" i="60"/>
  <c r="AH70" i="60"/>
  <c r="AJ70" i="60"/>
  <c r="AL70" i="60"/>
  <c r="AN70" i="60"/>
  <c r="AP70" i="60"/>
  <c r="AR70" i="60"/>
  <c r="AT70" i="60"/>
  <c r="AV70" i="60"/>
  <c r="AX70" i="60"/>
  <c r="AZ70" i="60"/>
  <c r="BB70" i="60"/>
  <c r="BD70" i="60"/>
  <c r="BF70" i="60"/>
  <c r="BH70" i="60"/>
  <c r="BJ70" i="60"/>
  <c r="BL70" i="60"/>
  <c r="BN70" i="60"/>
  <c r="BP70" i="60"/>
  <c r="BR70" i="60"/>
  <c r="BT70" i="60"/>
  <c r="BV70" i="60"/>
  <c r="BX70" i="60"/>
  <c r="BZ70" i="60"/>
  <c r="CB70" i="60"/>
  <c r="CD70" i="60"/>
  <c r="CF70" i="60"/>
  <c r="CH70" i="60"/>
  <c r="CJ70" i="60"/>
  <c r="CL70" i="60"/>
  <c r="CN70" i="60"/>
  <c r="CP70" i="60"/>
  <c r="CR70" i="60"/>
  <c r="CT70" i="60"/>
  <c r="CV70" i="60"/>
  <c r="Z71" i="60"/>
  <c r="C72" i="60"/>
  <c r="E72" i="60"/>
  <c r="G72" i="60"/>
  <c r="I72" i="60"/>
  <c r="K72" i="60"/>
  <c r="N72" i="60"/>
  <c r="P72" i="60"/>
  <c r="R72" i="60"/>
  <c r="T72" i="60"/>
  <c r="X72" i="60"/>
  <c r="Z72" i="60"/>
  <c r="AB72" i="60"/>
  <c r="AF72" i="60"/>
  <c r="AH72" i="60"/>
  <c r="AJ72" i="60"/>
  <c r="AL72" i="60"/>
  <c r="AN72" i="60"/>
  <c r="AP72" i="60"/>
  <c r="AR72" i="60"/>
  <c r="AT72" i="60"/>
  <c r="AV72" i="60"/>
  <c r="AX72" i="60"/>
  <c r="AZ72" i="60"/>
  <c r="BB72" i="60"/>
  <c r="BD72" i="60"/>
  <c r="BF72" i="60"/>
  <c r="BH72" i="60"/>
  <c r="BJ72" i="60"/>
  <c r="BL72" i="60"/>
  <c r="BN72" i="60"/>
  <c r="BP72" i="60"/>
  <c r="BR72" i="60"/>
  <c r="BT72" i="60"/>
  <c r="BV72" i="60"/>
  <c r="BX72" i="60"/>
  <c r="BZ72" i="60"/>
  <c r="CB72" i="60"/>
  <c r="CD72" i="60"/>
  <c r="CF72" i="60"/>
  <c r="CH72" i="60"/>
  <c r="CJ72" i="60"/>
  <c r="CL72" i="60"/>
  <c r="CN72" i="60"/>
  <c r="CP72" i="60"/>
  <c r="CR72" i="60"/>
  <c r="CT72" i="60"/>
  <c r="CV72" i="60"/>
  <c r="C73" i="60"/>
  <c r="E73" i="60"/>
  <c r="G73" i="60"/>
  <c r="I73" i="60"/>
  <c r="K73" i="60"/>
  <c r="N73" i="60"/>
  <c r="P73" i="60"/>
  <c r="R73" i="60"/>
  <c r="T73" i="60"/>
  <c r="X73" i="60"/>
  <c r="Z73" i="60"/>
  <c r="AB73" i="60"/>
  <c r="AF73" i="60"/>
  <c r="AH73" i="60"/>
  <c r="AJ73" i="60"/>
  <c r="AL73" i="60"/>
  <c r="AN73" i="60"/>
  <c r="AP73" i="60"/>
  <c r="AR73" i="60"/>
  <c r="AT73" i="60"/>
  <c r="AV73" i="60"/>
  <c r="AX73" i="60"/>
  <c r="AZ73" i="60"/>
  <c r="BB73" i="60"/>
  <c r="BD73" i="60"/>
  <c r="BF73" i="60"/>
  <c r="BH73" i="60"/>
  <c r="BJ73" i="60"/>
  <c r="BL73" i="60"/>
  <c r="BN73" i="60"/>
  <c r="BP73" i="60"/>
  <c r="BR73" i="60"/>
  <c r="BT73" i="60"/>
  <c r="BV73" i="60"/>
  <c r="BX73" i="60"/>
  <c r="BZ73" i="60"/>
  <c r="CB73" i="60"/>
  <c r="CD73" i="60"/>
  <c r="CF73" i="60"/>
  <c r="CH73" i="60"/>
  <c r="CJ73" i="60"/>
  <c r="CL73" i="60"/>
  <c r="CN73" i="60"/>
  <c r="CP73" i="60"/>
  <c r="CR73" i="60"/>
  <c r="CT73" i="60"/>
  <c r="CV73" i="60"/>
  <c r="C74" i="60"/>
  <c r="E74" i="60"/>
  <c r="G74" i="60"/>
  <c r="I74" i="60"/>
  <c r="K74" i="60"/>
  <c r="N74" i="60"/>
  <c r="P74" i="60"/>
  <c r="R74" i="60"/>
  <c r="T74" i="60"/>
  <c r="X74" i="60"/>
  <c r="Z74" i="60"/>
  <c r="AB74" i="60"/>
  <c r="AF74" i="60"/>
  <c r="AH74" i="60"/>
  <c r="AJ74" i="60"/>
  <c r="AL74" i="60"/>
  <c r="AN74" i="60"/>
  <c r="AP74" i="60"/>
  <c r="AR74" i="60"/>
  <c r="AT74" i="60"/>
  <c r="AV74" i="60"/>
  <c r="AX74" i="60"/>
  <c r="AZ74" i="60"/>
  <c r="BB74" i="60"/>
  <c r="BD74" i="60"/>
  <c r="BF74" i="60"/>
  <c r="BH74" i="60"/>
  <c r="BJ74" i="60"/>
  <c r="BL74" i="60"/>
  <c r="BN74" i="60"/>
  <c r="BP74" i="60"/>
  <c r="BR74" i="60"/>
  <c r="BT74" i="60"/>
  <c r="BV74" i="60"/>
  <c r="BX74" i="60"/>
  <c r="BZ74" i="60"/>
  <c r="CB74" i="60"/>
  <c r="CD74" i="60"/>
  <c r="CF74" i="60"/>
  <c r="CH74" i="60"/>
  <c r="CJ74" i="60"/>
  <c r="CL74" i="60"/>
  <c r="CN74" i="60"/>
  <c r="CP74" i="60"/>
  <c r="CR74" i="60"/>
  <c r="CT74" i="60"/>
  <c r="CV74" i="60"/>
  <c r="Z75" i="60"/>
  <c r="C76" i="60"/>
  <c r="E76" i="60"/>
  <c r="G76" i="60"/>
  <c r="I76" i="60"/>
  <c r="K76" i="60"/>
  <c r="N76" i="60"/>
  <c r="P76" i="60"/>
  <c r="R76" i="60"/>
  <c r="T76" i="60"/>
  <c r="X76" i="60"/>
  <c r="Z76" i="60"/>
  <c r="AB76" i="60"/>
  <c r="AF76" i="60"/>
  <c r="AH76" i="60"/>
  <c r="AJ76" i="60"/>
  <c r="AL76" i="60"/>
  <c r="AN76" i="60"/>
  <c r="AP76" i="60"/>
  <c r="AR76" i="60"/>
  <c r="AT76" i="60"/>
  <c r="AV76" i="60"/>
  <c r="AX76" i="60"/>
  <c r="AZ76" i="60"/>
  <c r="BB76" i="60"/>
  <c r="BD76" i="60"/>
  <c r="BF76" i="60"/>
  <c r="BH76" i="60"/>
  <c r="BJ76" i="60"/>
  <c r="BL76" i="60"/>
  <c r="BN76" i="60"/>
  <c r="BP76" i="60"/>
  <c r="BR76" i="60"/>
  <c r="BT76" i="60"/>
  <c r="BV76" i="60"/>
  <c r="BX76" i="60"/>
  <c r="BZ76" i="60"/>
  <c r="CB76" i="60"/>
  <c r="CD76" i="60"/>
  <c r="CF76" i="60"/>
  <c r="CH76" i="60"/>
  <c r="CJ76" i="60"/>
  <c r="CL76" i="60"/>
  <c r="CN76" i="60"/>
  <c r="CP76" i="60"/>
  <c r="CR76" i="60"/>
  <c r="CT76" i="60"/>
  <c r="CV76" i="60"/>
  <c r="C77" i="60"/>
  <c r="E77" i="60"/>
  <c r="G77" i="60"/>
  <c r="I77" i="60"/>
  <c r="K77" i="60"/>
  <c r="N77" i="60"/>
  <c r="P77" i="60"/>
  <c r="R77" i="60"/>
  <c r="T77" i="60"/>
  <c r="X77" i="60"/>
  <c r="Z77" i="60"/>
  <c r="AB77" i="60"/>
  <c r="AF77" i="60"/>
  <c r="AH77" i="60"/>
  <c r="AJ77" i="60"/>
  <c r="AL77" i="60"/>
  <c r="AN77" i="60"/>
  <c r="AP77" i="60"/>
  <c r="AR77" i="60"/>
  <c r="AT77" i="60"/>
  <c r="AV77" i="60"/>
  <c r="AX77" i="60"/>
  <c r="AZ77" i="60"/>
  <c r="BB77" i="60"/>
  <c r="BD77" i="60"/>
  <c r="BF77" i="60"/>
  <c r="BH77" i="60"/>
  <c r="BJ77" i="60"/>
  <c r="BL77" i="60"/>
  <c r="BN77" i="60"/>
  <c r="BP77" i="60"/>
  <c r="BR77" i="60"/>
  <c r="BT77" i="60"/>
  <c r="BV77" i="60"/>
  <c r="BX77" i="60"/>
  <c r="BZ77" i="60"/>
  <c r="CB77" i="60"/>
  <c r="CD77" i="60"/>
  <c r="CF77" i="60"/>
  <c r="CH77" i="60"/>
  <c r="CJ77" i="60"/>
  <c r="CL77" i="60"/>
  <c r="CN77" i="60"/>
  <c r="CP77" i="60"/>
  <c r="CR77" i="60"/>
  <c r="CT77" i="60"/>
  <c r="CV77" i="60"/>
  <c r="C78" i="60"/>
  <c r="E78" i="60"/>
  <c r="G78" i="60"/>
  <c r="I78" i="60"/>
  <c r="K78" i="60"/>
  <c r="N78" i="60"/>
  <c r="P78" i="60"/>
  <c r="R78" i="60"/>
  <c r="T78" i="60"/>
  <c r="X78" i="60"/>
  <c r="Z78" i="60"/>
  <c r="AB78" i="60"/>
  <c r="AF78" i="60"/>
  <c r="AH78" i="60"/>
  <c r="AJ78" i="60"/>
  <c r="AL78" i="60"/>
  <c r="AN78" i="60"/>
  <c r="AP78" i="60"/>
  <c r="AR78" i="60"/>
  <c r="AT78" i="60"/>
  <c r="AV78" i="60"/>
  <c r="AX78" i="60"/>
  <c r="AZ78" i="60"/>
  <c r="BB78" i="60"/>
  <c r="BD78" i="60"/>
  <c r="BF78" i="60"/>
  <c r="BH78" i="60"/>
  <c r="BJ78" i="60"/>
  <c r="BL78" i="60"/>
  <c r="BN78" i="60"/>
  <c r="BP78" i="60"/>
  <c r="BR78" i="60"/>
  <c r="BT78" i="60"/>
  <c r="BV78" i="60"/>
  <c r="BX78" i="60"/>
  <c r="BZ78" i="60"/>
  <c r="CB78" i="60"/>
  <c r="CD78" i="60"/>
  <c r="CF78" i="60"/>
  <c r="CH78" i="60"/>
  <c r="CJ78" i="60"/>
  <c r="CL78" i="60"/>
  <c r="CN78" i="60"/>
  <c r="CP78" i="60"/>
  <c r="CR78" i="60"/>
  <c r="CT78" i="60"/>
  <c r="CV78" i="60"/>
  <c r="Z79" i="60"/>
  <c r="Z113" i="60" s="1"/>
  <c r="Z80" i="60"/>
  <c r="Z81" i="60"/>
  <c r="C82" i="60"/>
  <c r="E82" i="60"/>
  <c r="G82" i="60"/>
  <c r="I82" i="60"/>
  <c r="K82" i="60"/>
  <c r="N82" i="60"/>
  <c r="P82" i="60"/>
  <c r="R82" i="60"/>
  <c r="T82" i="60"/>
  <c r="X82" i="60"/>
  <c r="Z82" i="60"/>
  <c r="AB82" i="60"/>
  <c r="AF82" i="60"/>
  <c r="AH82" i="60"/>
  <c r="AJ82" i="60"/>
  <c r="AL82" i="60"/>
  <c r="AN82" i="60"/>
  <c r="AP82" i="60"/>
  <c r="AR82" i="60"/>
  <c r="AT82" i="60"/>
  <c r="AV82" i="60"/>
  <c r="AX82" i="60"/>
  <c r="AZ82" i="60"/>
  <c r="BB82" i="60"/>
  <c r="BD82" i="60"/>
  <c r="BF82" i="60"/>
  <c r="BH82" i="60"/>
  <c r="BJ82" i="60"/>
  <c r="BL82" i="60"/>
  <c r="BN82" i="60"/>
  <c r="BP82" i="60"/>
  <c r="BR82" i="60"/>
  <c r="BT82" i="60"/>
  <c r="BV82" i="60"/>
  <c r="BX82" i="60"/>
  <c r="BZ82" i="60"/>
  <c r="CB82" i="60"/>
  <c r="CD82" i="60"/>
  <c r="CF82" i="60"/>
  <c r="CH82" i="60"/>
  <c r="CJ82" i="60"/>
  <c r="CL82" i="60"/>
  <c r="CN82" i="60"/>
  <c r="CP82" i="60"/>
  <c r="CR82" i="60"/>
  <c r="CT82" i="60"/>
  <c r="CV82" i="60"/>
  <c r="C83" i="60"/>
  <c r="E83" i="60"/>
  <c r="G83" i="60"/>
  <c r="I83" i="60"/>
  <c r="K83" i="60"/>
  <c r="N83" i="60"/>
  <c r="P83" i="60"/>
  <c r="R83" i="60"/>
  <c r="T83" i="60"/>
  <c r="X83" i="60"/>
  <c r="Z83" i="60"/>
  <c r="AB83" i="60"/>
  <c r="AF83" i="60"/>
  <c r="AH83" i="60"/>
  <c r="AJ83" i="60"/>
  <c r="AL83" i="60"/>
  <c r="AN83" i="60"/>
  <c r="AP83" i="60"/>
  <c r="AR83" i="60"/>
  <c r="AT83" i="60"/>
  <c r="AV83" i="60"/>
  <c r="AX83" i="60"/>
  <c r="AZ83" i="60"/>
  <c r="BB83" i="60"/>
  <c r="BD83" i="60"/>
  <c r="BF83" i="60"/>
  <c r="BH83" i="60"/>
  <c r="BJ83" i="60"/>
  <c r="BL83" i="60"/>
  <c r="BN83" i="60"/>
  <c r="BP83" i="60"/>
  <c r="BR83" i="60"/>
  <c r="BT83" i="60"/>
  <c r="BV83" i="60"/>
  <c r="BX83" i="60"/>
  <c r="BZ83" i="60"/>
  <c r="CB83" i="60"/>
  <c r="CD83" i="60"/>
  <c r="CF83" i="60"/>
  <c r="CH83" i="60"/>
  <c r="CJ83" i="60"/>
  <c r="CL83" i="60"/>
  <c r="CN83" i="60"/>
  <c r="CP83" i="60"/>
  <c r="CR83" i="60"/>
  <c r="CT83" i="60"/>
  <c r="CV83" i="60"/>
  <c r="C84" i="60"/>
  <c r="E84" i="60"/>
  <c r="G84" i="60"/>
  <c r="I84" i="60"/>
  <c r="K84" i="60"/>
  <c r="N84" i="60"/>
  <c r="P84" i="60"/>
  <c r="R84" i="60"/>
  <c r="T84" i="60"/>
  <c r="X84" i="60"/>
  <c r="Z84" i="60"/>
  <c r="AB84" i="60"/>
  <c r="AF84" i="60"/>
  <c r="AH84" i="60"/>
  <c r="AJ84" i="60"/>
  <c r="AL84" i="60"/>
  <c r="AN84" i="60"/>
  <c r="AP84" i="60"/>
  <c r="AR84" i="60"/>
  <c r="AT84" i="60"/>
  <c r="AV84" i="60"/>
  <c r="AX84" i="60"/>
  <c r="AZ84" i="60"/>
  <c r="BB84" i="60"/>
  <c r="BD84" i="60"/>
  <c r="BF84" i="60"/>
  <c r="BH84" i="60"/>
  <c r="BJ84" i="60"/>
  <c r="BL84" i="60"/>
  <c r="BN84" i="60"/>
  <c r="BP84" i="60"/>
  <c r="BR84" i="60"/>
  <c r="BT84" i="60"/>
  <c r="BV84" i="60"/>
  <c r="BX84" i="60"/>
  <c r="BZ84" i="60"/>
  <c r="CB84" i="60"/>
  <c r="CD84" i="60"/>
  <c r="CF84" i="60"/>
  <c r="CH84" i="60"/>
  <c r="CJ84" i="60"/>
  <c r="CL84" i="60"/>
  <c r="CN84" i="60"/>
  <c r="CP84" i="60"/>
  <c r="CR84" i="60"/>
  <c r="CT84" i="60"/>
  <c r="CV84" i="60"/>
  <c r="Z85" i="60"/>
  <c r="C86" i="60"/>
  <c r="E86" i="60"/>
  <c r="G86" i="60"/>
  <c r="I86" i="60"/>
  <c r="K86" i="60"/>
  <c r="N86" i="60"/>
  <c r="P86" i="60"/>
  <c r="R86" i="60"/>
  <c r="T86" i="60"/>
  <c r="X86" i="60"/>
  <c r="Z86" i="60"/>
  <c r="AB86" i="60"/>
  <c r="AF86" i="60"/>
  <c r="AH86" i="60"/>
  <c r="AJ86" i="60"/>
  <c r="AL86" i="60"/>
  <c r="AN86" i="60"/>
  <c r="AP86" i="60"/>
  <c r="AR86" i="60"/>
  <c r="AT86" i="60"/>
  <c r="AV86" i="60"/>
  <c r="AX86" i="60"/>
  <c r="AZ86" i="60"/>
  <c r="BB86" i="60"/>
  <c r="BD86" i="60"/>
  <c r="BF86" i="60"/>
  <c r="BH86" i="60"/>
  <c r="BJ86" i="60"/>
  <c r="BL86" i="60"/>
  <c r="BN86" i="60"/>
  <c r="BP86" i="60"/>
  <c r="BR86" i="60"/>
  <c r="BT86" i="60"/>
  <c r="BV86" i="60"/>
  <c r="BX86" i="60"/>
  <c r="BZ86" i="60"/>
  <c r="CB86" i="60"/>
  <c r="CD86" i="60"/>
  <c r="CF86" i="60"/>
  <c r="CH86" i="60"/>
  <c r="CJ86" i="60"/>
  <c r="CL86" i="60"/>
  <c r="CN86" i="60"/>
  <c r="CP86" i="60"/>
  <c r="CR86" i="60"/>
  <c r="CT86" i="60"/>
  <c r="CV86" i="60"/>
  <c r="C87" i="60"/>
  <c r="E87" i="60"/>
  <c r="G87" i="60"/>
  <c r="I87" i="60"/>
  <c r="K87" i="60"/>
  <c r="N87" i="60"/>
  <c r="P87" i="60"/>
  <c r="R87" i="60"/>
  <c r="T87" i="60"/>
  <c r="X87" i="60"/>
  <c r="Z87" i="60"/>
  <c r="AB87" i="60"/>
  <c r="AF87" i="60"/>
  <c r="AH87" i="60"/>
  <c r="AJ87" i="60"/>
  <c r="AL87" i="60"/>
  <c r="AN87" i="60"/>
  <c r="AP87" i="60"/>
  <c r="AR87" i="60"/>
  <c r="AT87" i="60"/>
  <c r="AV87" i="60"/>
  <c r="AX87" i="60"/>
  <c r="AZ87" i="60"/>
  <c r="BB87" i="60"/>
  <c r="BD87" i="60"/>
  <c r="BF87" i="60"/>
  <c r="BH87" i="60"/>
  <c r="BJ87" i="60"/>
  <c r="BL87" i="60"/>
  <c r="BN87" i="60"/>
  <c r="BP87" i="60"/>
  <c r="BR87" i="60"/>
  <c r="BT87" i="60"/>
  <c r="BV87" i="60"/>
  <c r="BX87" i="60"/>
  <c r="BZ87" i="60"/>
  <c r="CB87" i="60"/>
  <c r="CD87" i="60"/>
  <c r="CF87" i="60"/>
  <c r="CH87" i="60"/>
  <c r="CJ87" i="60"/>
  <c r="CL87" i="60"/>
  <c r="CN87" i="60"/>
  <c r="CP87" i="60"/>
  <c r="CR87" i="60"/>
  <c r="CT87" i="60"/>
  <c r="CV87" i="60"/>
  <c r="C88" i="60"/>
  <c r="E88" i="60"/>
  <c r="G88" i="60"/>
  <c r="I88" i="60"/>
  <c r="K88" i="60"/>
  <c r="N88" i="60"/>
  <c r="P88" i="60"/>
  <c r="R88" i="60"/>
  <c r="T88" i="60"/>
  <c r="X88" i="60"/>
  <c r="Z88" i="60"/>
  <c r="AB88" i="60"/>
  <c r="AF88" i="60"/>
  <c r="AH88" i="60"/>
  <c r="AJ88" i="60"/>
  <c r="AL88" i="60"/>
  <c r="AN88" i="60"/>
  <c r="AP88" i="60"/>
  <c r="AR88" i="60"/>
  <c r="AT88" i="60"/>
  <c r="AV88" i="60"/>
  <c r="AX88" i="60"/>
  <c r="AZ88" i="60"/>
  <c r="BB88" i="60"/>
  <c r="BD88" i="60"/>
  <c r="BF88" i="60"/>
  <c r="BH88" i="60"/>
  <c r="BJ88" i="60"/>
  <c r="BL88" i="60"/>
  <c r="BN88" i="60"/>
  <c r="BP88" i="60"/>
  <c r="BR88" i="60"/>
  <c r="BT88" i="60"/>
  <c r="BV88" i="60"/>
  <c r="BX88" i="60"/>
  <c r="BZ88" i="60"/>
  <c r="CB88" i="60"/>
  <c r="CD88" i="60"/>
  <c r="CF88" i="60"/>
  <c r="CH88" i="60"/>
  <c r="CJ88" i="60"/>
  <c r="CL88" i="60"/>
  <c r="CN88" i="60"/>
  <c r="CP88" i="60"/>
  <c r="CR88" i="60"/>
  <c r="CT88" i="60"/>
  <c r="CV88" i="60"/>
  <c r="C89" i="60"/>
  <c r="E89" i="60"/>
  <c r="G89" i="60"/>
  <c r="I89" i="60"/>
  <c r="K89" i="60"/>
  <c r="N89" i="60"/>
  <c r="P89" i="60"/>
  <c r="R89" i="60"/>
  <c r="T89" i="60"/>
  <c r="X89" i="60"/>
  <c r="Z89" i="60"/>
  <c r="AB89" i="60"/>
  <c r="AF89" i="60"/>
  <c r="AH89" i="60"/>
  <c r="AJ89" i="60"/>
  <c r="AL89" i="60"/>
  <c r="AN89" i="60"/>
  <c r="AP89" i="60"/>
  <c r="AR89" i="60"/>
  <c r="AT89" i="60"/>
  <c r="AV89" i="60"/>
  <c r="AX89" i="60"/>
  <c r="AZ89" i="60"/>
  <c r="BB89" i="60"/>
  <c r="BD89" i="60"/>
  <c r="BF89" i="60"/>
  <c r="BH89" i="60"/>
  <c r="BJ89" i="60"/>
  <c r="BL89" i="60"/>
  <c r="BN89" i="60"/>
  <c r="BP89" i="60"/>
  <c r="BR89" i="60"/>
  <c r="BT89" i="60"/>
  <c r="BV89" i="60"/>
  <c r="BX89" i="60"/>
  <c r="BZ89" i="60"/>
  <c r="CB89" i="60"/>
  <c r="CD89" i="60"/>
  <c r="CF89" i="60"/>
  <c r="CH89" i="60"/>
  <c r="CJ89" i="60"/>
  <c r="CL89" i="60"/>
  <c r="CN89" i="60"/>
  <c r="CP89" i="60"/>
  <c r="CR89" i="60"/>
  <c r="CT89" i="60"/>
  <c r="CV89" i="60"/>
  <c r="Z90" i="60"/>
  <c r="Z91" i="60"/>
  <c r="AV91" i="60"/>
  <c r="C92" i="60"/>
  <c r="E92" i="60"/>
  <c r="G92" i="60"/>
  <c r="I92" i="60"/>
  <c r="K92" i="60"/>
  <c r="N92" i="60"/>
  <c r="P92" i="60"/>
  <c r="R92" i="60"/>
  <c r="T92" i="60"/>
  <c r="X92" i="60"/>
  <c r="Z92" i="60"/>
  <c r="AB92" i="60"/>
  <c r="AF92" i="60"/>
  <c r="AH92" i="60"/>
  <c r="AJ92" i="60"/>
  <c r="AL92" i="60"/>
  <c r="AN92" i="60"/>
  <c r="AP92" i="60"/>
  <c r="AR92" i="60"/>
  <c r="AT92" i="60"/>
  <c r="AV92" i="60"/>
  <c r="AX92" i="60"/>
  <c r="AZ92" i="60"/>
  <c r="BB92" i="60"/>
  <c r="BD92" i="60"/>
  <c r="BF92" i="60"/>
  <c r="BH92" i="60"/>
  <c r="BJ92" i="60"/>
  <c r="BL92" i="60"/>
  <c r="BN92" i="60"/>
  <c r="BP92" i="60"/>
  <c r="BR92" i="60"/>
  <c r="BT92" i="60"/>
  <c r="BV92" i="60"/>
  <c r="BX92" i="60"/>
  <c r="BZ92" i="60"/>
  <c r="CB92" i="60"/>
  <c r="CD92" i="60"/>
  <c r="CF92" i="60"/>
  <c r="CH92" i="60"/>
  <c r="CJ92" i="60"/>
  <c r="CL92" i="60"/>
  <c r="CN92" i="60"/>
  <c r="CP92" i="60"/>
  <c r="CR92" i="60"/>
  <c r="CT92" i="60"/>
  <c r="CV92" i="60"/>
  <c r="C93" i="60"/>
  <c r="E93" i="60"/>
  <c r="G93" i="60"/>
  <c r="I93" i="60"/>
  <c r="K93" i="60"/>
  <c r="N93" i="60"/>
  <c r="P93" i="60"/>
  <c r="R93" i="60"/>
  <c r="T93" i="60"/>
  <c r="X93" i="60"/>
  <c r="Z93" i="60"/>
  <c r="AB93" i="60"/>
  <c r="AF93" i="60"/>
  <c r="AH93" i="60"/>
  <c r="AJ93" i="60"/>
  <c r="AL93" i="60"/>
  <c r="AN93" i="60"/>
  <c r="AP93" i="60"/>
  <c r="AR93" i="60"/>
  <c r="AT93" i="60"/>
  <c r="AV93" i="60"/>
  <c r="AX93" i="60"/>
  <c r="AZ93" i="60"/>
  <c r="BB93" i="60"/>
  <c r="BD93" i="60"/>
  <c r="BF93" i="60"/>
  <c r="BH93" i="60"/>
  <c r="BJ93" i="60"/>
  <c r="BL93" i="60"/>
  <c r="BN93" i="60"/>
  <c r="BP93" i="60"/>
  <c r="BR93" i="60"/>
  <c r="BT93" i="60"/>
  <c r="BV93" i="60"/>
  <c r="BX93" i="60"/>
  <c r="BZ93" i="60"/>
  <c r="CB93" i="60"/>
  <c r="CD93" i="60"/>
  <c r="CF93" i="60"/>
  <c r="CH93" i="60"/>
  <c r="CJ93" i="60"/>
  <c r="CL93" i="60"/>
  <c r="CN93" i="60"/>
  <c r="CP93" i="60"/>
  <c r="CR93" i="60"/>
  <c r="CT93" i="60"/>
  <c r="CV93" i="60"/>
  <c r="C94" i="60"/>
  <c r="E94" i="60"/>
  <c r="G94" i="60"/>
  <c r="I94" i="60"/>
  <c r="K94" i="60"/>
  <c r="N94" i="60"/>
  <c r="P94" i="60"/>
  <c r="R94" i="60"/>
  <c r="T94" i="60"/>
  <c r="X94" i="60"/>
  <c r="Z94" i="60"/>
  <c r="AB94" i="60"/>
  <c r="AF94" i="60"/>
  <c r="AH94" i="60"/>
  <c r="AJ94" i="60"/>
  <c r="AL94" i="60"/>
  <c r="AN94" i="60"/>
  <c r="AP94" i="60"/>
  <c r="AR94" i="60"/>
  <c r="AT94" i="60"/>
  <c r="AV94" i="60"/>
  <c r="AX94" i="60"/>
  <c r="AZ94" i="60"/>
  <c r="BB94" i="60"/>
  <c r="BD94" i="60"/>
  <c r="BF94" i="60"/>
  <c r="BH94" i="60"/>
  <c r="BJ94" i="60"/>
  <c r="BL94" i="60"/>
  <c r="BN94" i="60"/>
  <c r="BP94" i="60"/>
  <c r="BR94" i="60"/>
  <c r="BT94" i="60"/>
  <c r="BV94" i="60"/>
  <c r="BX94" i="60"/>
  <c r="BZ94" i="60"/>
  <c r="CB94" i="60"/>
  <c r="CD94" i="60"/>
  <c r="CF94" i="60"/>
  <c r="CH94" i="60"/>
  <c r="CJ94" i="60"/>
  <c r="CL94" i="60"/>
  <c r="CN94" i="60"/>
  <c r="CP94" i="60"/>
  <c r="CR94" i="60"/>
  <c r="CT94" i="60"/>
  <c r="CV94" i="60"/>
  <c r="C95" i="60"/>
  <c r="E95" i="60"/>
  <c r="G95" i="60"/>
  <c r="I95" i="60"/>
  <c r="K95" i="60"/>
  <c r="N95" i="60"/>
  <c r="P95" i="60"/>
  <c r="R95" i="60"/>
  <c r="T95" i="60"/>
  <c r="X95" i="60"/>
  <c r="Z95" i="60"/>
  <c r="AB95" i="60"/>
  <c r="AF95" i="60"/>
  <c r="AH95" i="60"/>
  <c r="AJ95" i="60"/>
  <c r="AL95" i="60"/>
  <c r="AN95" i="60"/>
  <c r="AP95" i="60"/>
  <c r="AR95" i="60"/>
  <c r="AT95" i="60"/>
  <c r="AV95" i="60"/>
  <c r="AX95" i="60"/>
  <c r="AZ95" i="60"/>
  <c r="BB95" i="60"/>
  <c r="BD95" i="60"/>
  <c r="BF95" i="60"/>
  <c r="BH95" i="60"/>
  <c r="BJ95" i="60"/>
  <c r="BL95" i="60"/>
  <c r="BN95" i="60"/>
  <c r="BP95" i="60"/>
  <c r="BR95" i="60"/>
  <c r="BT95" i="60"/>
  <c r="BV95" i="60"/>
  <c r="BX95" i="60"/>
  <c r="BZ95" i="60"/>
  <c r="CB95" i="60"/>
  <c r="CD95" i="60"/>
  <c r="CF95" i="60"/>
  <c r="CH95" i="60"/>
  <c r="CJ95" i="60"/>
  <c r="CL95" i="60"/>
  <c r="CN95" i="60"/>
  <c r="CP95" i="60"/>
  <c r="CR95" i="60"/>
  <c r="CT95" i="60"/>
  <c r="CV95" i="60"/>
  <c r="C96" i="60"/>
  <c r="E96" i="60"/>
  <c r="G96" i="60"/>
  <c r="I96" i="60"/>
  <c r="K96" i="60"/>
  <c r="N96" i="60"/>
  <c r="P96" i="60"/>
  <c r="R96" i="60"/>
  <c r="T96" i="60"/>
  <c r="X96" i="60"/>
  <c r="Z96" i="60"/>
  <c r="AB96" i="60"/>
  <c r="AF96" i="60"/>
  <c r="AH96" i="60"/>
  <c r="AJ96" i="60"/>
  <c r="AL96" i="60"/>
  <c r="AN96" i="60"/>
  <c r="AP96" i="60"/>
  <c r="AR96" i="60"/>
  <c r="AT96" i="60"/>
  <c r="AV96" i="60"/>
  <c r="AX96" i="60"/>
  <c r="AZ96" i="60"/>
  <c r="BB96" i="60"/>
  <c r="BD96" i="60"/>
  <c r="BF96" i="60"/>
  <c r="BH96" i="60"/>
  <c r="BJ96" i="60"/>
  <c r="BL96" i="60"/>
  <c r="BN96" i="60"/>
  <c r="BP96" i="60"/>
  <c r="BR96" i="60"/>
  <c r="BT96" i="60"/>
  <c r="BV96" i="60"/>
  <c r="BX96" i="60"/>
  <c r="BZ96" i="60"/>
  <c r="CB96" i="60"/>
  <c r="CD96" i="60"/>
  <c r="CF96" i="60"/>
  <c r="CH96" i="60"/>
  <c r="CJ96" i="60"/>
  <c r="CL96" i="60"/>
  <c r="CN96" i="60"/>
  <c r="CP96" i="60"/>
  <c r="CR96" i="60"/>
  <c r="CT96" i="60"/>
  <c r="CV96" i="60"/>
  <c r="C97" i="60"/>
  <c r="E97" i="60"/>
  <c r="G97" i="60"/>
  <c r="I97" i="60"/>
  <c r="K97" i="60"/>
  <c r="N97" i="60"/>
  <c r="P97" i="60"/>
  <c r="R97" i="60"/>
  <c r="T97" i="60"/>
  <c r="X97" i="60"/>
  <c r="Z97" i="60"/>
  <c r="AB97" i="60"/>
  <c r="AF97" i="60"/>
  <c r="AH97" i="60"/>
  <c r="AJ97" i="60"/>
  <c r="AL97" i="60"/>
  <c r="AN97" i="60"/>
  <c r="AP97" i="60"/>
  <c r="AR97" i="60"/>
  <c r="AT97" i="60"/>
  <c r="AV97" i="60"/>
  <c r="AX97" i="60"/>
  <c r="AZ97" i="60"/>
  <c r="BB97" i="60"/>
  <c r="BD97" i="60"/>
  <c r="BF97" i="60"/>
  <c r="BH97" i="60"/>
  <c r="BJ97" i="60"/>
  <c r="BL97" i="60"/>
  <c r="BN97" i="60"/>
  <c r="BP97" i="60"/>
  <c r="BR97" i="60"/>
  <c r="BT97" i="60"/>
  <c r="BV97" i="60"/>
  <c r="BX97" i="60"/>
  <c r="BZ97" i="60"/>
  <c r="CB97" i="60"/>
  <c r="CD97" i="60"/>
  <c r="CF97" i="60"/>
  <c r="CH97" i="60"/>
  <c r="CJ97" i="60"/>
  <c r="CL97" i="60"/>
  <c r="CN97" i="60"/>
  <c r="CP97" i="60"/>
  <c r="CR97" i="60"/>
  <c r="CT97" i="60"/>
  <c r="CV97" i="60"/>
  <c r="C98" i="60"/>
  <c r="E98" i="60"/>
  <c r="G98" i="60"/>
  <c r="I98" i="60"/>
  <c r="K98" i="60"/>
  <c r="N98" i="60"/>
  <c r="P98" i="60"/>
  <c r="R98" i="60"/>
  <c r="T98" i="60"/>
  <c r="X98" i="60"/>
  <c r="Z98" i="60"/>
  <c r="AB98" i="60"/>
  <c r="AF98" i="60"/>
  <c r="AH98" i="60"/>
  <c r="AJ98" i="60"/>
  <c r="AL98" i="60"/>
  <c r="AN98" i="60"/>
  <c r="AP98" i="60"/>
  <c r="AR98" i="60"/>
  <c r="AT98" i="60"/>
  <c r="AV98" i="60"/>
  <c r="AX98" i="60"/>
  <c r="AZ98" i="60"/>
  <c r="BB98" i="60"/>
  <c r="BD98" i="60"/>
  <c r="BF98" i="60"/>
  <c r="BH98" i="60"/>
  <c r="BJ98" i="60"/>
  <c r="BL98" i="60"/>
  <c r="BN98" i="60"/>
  <c r="BP98" i="60"/>
  <c r="BR98" i="60"/>
  <c r="BT98" i="60"/>
  <c r="BV98" i="60"/>
  <c r="BX98" i="60"/>
  <c r="BZ98" i="60"/>
  <c r="CB98" i="60"/>
  <c r="CD98" i="60"/>
  <c r="CF98" i="60"/>
  <c r="CH98" i="60"/>
  <c r="CJ98" i="60"/>
  <c r="CL98" i="60"/>
  <c r="CN98" i="60"/>
  <c r="CP98" i="60"/>
  <c r="CR98" i="60"/>
  <c r="CT98" i="60"/>
  <c r="CV98" i="60"/>
  <c r="C99" i="60"/>
  <c r="E99" i="60"/>
  <c r="G99" i="60"/>
  <c r="I99" i="60"/>
  <c r="K99" i="60"/>
  <c r="N99" i="60"/>
  <c r="P99" i="60"/>
  <c r="R99" i="60"/>
  <c r="T99" i="60"/>
  <c r="X99" i="60"/>
  <c r="Z99" i="60"/>
  <c r="AB99" i="60"/>
  <c r="AF99" i="60"/>
  <c r="AH99" i="60"/>
  <c r="AJ99" i="60"/>
  <c r="AL99" i="60"/>
  <c r="AN99" i="60"/>
  <c r="AP99" i="60"/>
  <c r="AR99" i="60"/>
  <c r="AT99" i="60"/>
  <c r="AV99" i="60"/>
  <c r="AX99" i="60"/>
  <c r="AZ99" i="60"/>
  <c r="BB99" i="60"/>
  <c r="BD99" i="60"/>
  <c r="BF99" i="60"/>
  <c r="BH99" i="60"/>
  <c r="BJ99" i="60"/>
  <c r="BL99" i="60"/>
  <c r="BN99" i="60"/>
  <c r="BP99" i="60"/>
  <c r="BR99" i="60"/>
  <c r="BT99" i="60"/>
  <c r="BV99" i="60"/>
  <c r="BX99" i="60"/>
  <c r="BZ99" i="60"/>
  <c r="CB99" i="60"/>
  <c r="CD99" i="60"/>
  <c r="CF99" i="60"/>
  <c r="CH99" i="60"/>
  <c r="CJ99" i="60"/>
  <c r="CL99" i="60"/>
  <c r="CN99" i="60"/>
  <c r="CP99" i="60"/>
  <c r="CR99" i="60"/>
  <c r="CT99" i="60"/>
  <c r="CV99" i="60"/>
  <c r="C100" i="60"/>
  <c r="E100" i="60"/>
  <c r="G100" i="60"/>
  <c r="I100" i="60"/>
  <c r="K100" i="60"/>
  <c r="N100" i="60"/>
  <c r="P100" i="60"/>
  <c r="R100" i="60"/>
  <c r="T100" i="60"/>
  <c r="X100" i="60"/>
  <c r="Z100" i="60"/>
  <c r="AB100" i="60"/>
  <c r="AF100" i="60"/>
  <c r="AH100" i="60"/>
  <c r="AJ100" i="60"/>
  <c r="AL100" i="60"/>
  <c r="AN100" i="60"/>
  <c r="AP100" i="60"/>
  <c r="AR100" i="60"/>
  <c r="AT100" i="60"/>
  <c r="AV100" i="60"/>
  <c r="AX100" i="60"/>
  <c r="AZ100" i="60"/>
  <c r="BB100" i="60"/>
  <c r="BD100" i="60"/>
  <c r="BF100" i="60"/>
  <c r="BH100" i="60"/>
  <c r="BJ100" i="60"/>
  <c r="BL100" i="60"/>
  <c r="BN100" i="60"/>
  <c r="BP100" i="60"/>
  <c r="BR100" i="60"/>
  <c r="BT100" i="60"/>
  <c r="BV100" i="60"/>
  <c r="BX100" i="60"/>
  <c r="BZ100" i="60"/>
  <c r="CB100" i="60"/>
  <c r="CD100" i="60"/>
  <c r="CF100" i="60"/>
  <c r="CH100" i="60"/>
  <c r="CJ100" i="60"/>
  <c r="CL100" i="60"/>
  <c r="CN100" i="60"/>
  <c r="CP100" i="60"/>
  <c r="CR100" i="60"/>
  <c r="CT100" i="60"/>
  <c r="CV100" i="60"/>
  <c r="C101" i="60"/>
  <c r="E101" i="60"/>
  <c r="G101" i="60"/>
  <c r="I101" i="60"/>
  <c r="K101" i="60"/>
  <c r="N101" i="60"/>
  <c r="P101" i="60"/>
  <c r="R101" i="60"/>
  <c r="T101" i="60"/>
  <c r="X101" i="60"/>
  <c r="Z101" i="60"/>
  <c r="AB101" i="60"/>
  <c r="AF101" i="60"/>
  <c r="AH101" i="60"/>
  <c r="AJ101" i="60"/>
  <c r="AL101" i="60"/>
  <c r="AN101" i="60"/>
  <c r="AP101" i="60"/>
  <c r="AR101" i="60"/>
  <c r="AT101" i="60"/>
  <c r="AV101" i="60"/>
  <c r="AX101" i="60"/>
  <c r="AZ101" i="60"/>
  <c r="BB101" i="60"/>
  <c r="BD101" i="60"/>
  <c r="BF101" i="60"/>
  <c r="BH101" i="60"/>
  <c r="BJ101" i="60"/>
  <c r="BL101" i="60"/>
  <c r="BN101" i="60"/>
  <c r="BP101" i="60"/>
  <c r="BR101" i="60"/>
  <c r="BT101" i="60"/>
  <c r="BV101" i="60"/>
  <c r="BX101" i="60"/>
  <c r="BZ101" i="60"/>
  <c r="CB101" i="60"/>
  <c r="CD101" i="60"/>
  <c r="CF101" i="60"/>
  <c r="CH101" i="60"/>
  <c r="CJ101" i="60"/>
  <c r="CL101" i="60"/>
  <c r="CN101" i="60"/>
  <c r="CP101" i="60"/>
  <c r="CR101" i="60"/>
  <c r="CT101" i="60"/>
  <c r="CV101" i="60"/>
  <c r="Z102" i="60"/>
  <c r="C103" i="60"/>
  <c r="E103" i="60"/>
  <c r="G103" i="60"/>
  <c r="I103" i="60"/>
  <c r="K103" i="60"/>
  <c r="N103" i="60"/>
  <c r="P103" i="60"/>
  <c r="R103" i="60"/>
  <c r="T103" i="60"/>
  <c r="X103" i="60"/>
  <c r="Z103" i="60"/>
  <c r="AB103" i="60"/>
  <c r="AF103" i="60"/>
  <c r="AH103" i="60"/>
  <c r="AJ103" i="60"/>
  <c r="AL103" i="60"/>
  <c r="AN103" i="60"/>
  <c r="AP103" i="60"/>
  <c r="AR103" i="60"/>
  <c r="AT103" i="60"/>
  <c r="AV103" i="60"/>
  <c r="AX103" i="60"/>
  <c r="AZ103" i="60"/>
  <c r="BB103" i="60"/>
  <c r="BD103" i="60"/>
  <c r="BF103" i="60"/>
  <c r="BH103" i="60"/>
  <c r="BJ103" i="60"/>
  <c r="BL103" i="60"/>
  <c r="BN103" i="60"/>
  <c r="BP103" i="60"/>
  <c r="BR103" i="60"/>
  <c r="BT103" i="60"/>
  <c r="BV103" i="60"/>
  <c r="BX103" i="60"/>
  <c r="BZ103" i="60"/>
  <c r="CB103" i="60"/>
  <c r="CD103" i="60"/>
  <c r="CF103" i="60"/>
  <c r="CH103" i="60"/>
  <c r="CJ103" i="60"/>
  <c r="CL103" i="60"/>
  <c r="CN103" i="60"/>
  <c r="CP103" i="60"/>
  <c r="CR103" i="60"/>
  <c r="CT103" i="60"/>
  <c r="CV103" i="60"/>
  <c r="C104" i="60"/>
  <c r="E104" i="60"/>
  <c r="G104" i="60"/>
  <c r="I104" i="60"/>
  <c r="K104" i="60"/>
  <c r="N104" i="60"/>
  <c r="P104" i="60"/>
  <c r="R104" i="60"/>
  <c r="T104" i="60"/>
  <c r="X104" i="60"/>
  <c r="Z104" i="60"/>
  <c r="AB104" i="60"/>
  <c r="AF104" i="60"/>
  <c r="AH104" i="60"/>
  <c r="AJ104" i="60"/>
  <c r="AL104" i="60"/>
  <c r="AN104" i="60"/>
  <c r="AP104" i="60"/>
  <c r="AR104" i="60"/>
  <c r="AT104" i="60"/>
  <c r="AV104" i="60"/>
  <c r="AX104" i="60"/>
  <c r="AZ104" i="60"/>
  <c r="BB104" i="60"/>
  <c r="BD104" i="60"/>
  <c r="BF104" i="60"/>
  <c r="BH104" i="60"/>
  <c r="BJ104" i="60"/>
  <c r="BL104" i="60"/>
  <c r="BN104" i="60"/>
  <c r="BP104" i="60"/>
  <c r="BR104" i="60"/>
  <c r="BT104" i="60"/>
  <c r="BV104" i="60"/>
  <c r="BX104" i="60"/>
  <c r="BZ104" i="60"/>
  <c r="CB104" i="60"/>
  <c r="CD104" i="60"/>
  <c r="CF104" i="60"/>
  <c r="CH104" i="60"/>
  <c r="CJ104" i="60"/>
  <c r="CL104" i="60"/>
  <c r="CN104" i="60"/>
  <c r="CP104" i="60"/>
  <c r="CR104" i="60"/>
  <c r="CT104" i="60"/>
  <c r="CV104" i="60"/>
  <c r="C105" i="60"/>
  <c r="E105" i="60"/>
  <c r="G105" i="60"/>
  <c r="I105" i="60"/>
  <c r="K105" i="60"/>
  <c r="N105" i="60"/>
  <c r="P105" i="60"/>
  <c r="R105" i="60"/>
  <c r="T105" i="60"/>
  <c r="X105" i="60"/>
  <c r="Z105" i="60"/>
  <c r="AB105" i="60"/>
  <c r="AF105" i="60"/>
  <c r="AH105" i="60"/>
  <c r="AJ105" i="60"/>
  <c r="AL105" i="60"/>
  <c r="AN105" i="60"/>
  <c r="AP105" i="60"/>
  <c r="AR105" i="60"/>
  <c r="AT105" i="60"/>
  <c r="AV105" i="60"/>
  <c r="AX105" i="60"/>
  <c r="AZ105" i="60"/>
  <c r="BB105" i="60"/>
  <c r="BD105" i="60"/>
  <c r="BF105" i="60"/>
  <c r="BH105" i="60"/>
  <c r="BJ105" i="60"/>
  <c r="BL105" i="60"/>
  <c r="BN105" i="60"/>
  <c r="BP105" i="60"/>
  <c r="BR105" i="60"/>
  <c r="BT105" i="60"/>
  <c r="BV105" i="60"/>
  <c r="BX105" i="60"/>
  <c r="BZ105" i="60"/>
  <c r="CB105" i="60"/>
  <c r="CD105" i="60"/>
  <c r="CF105" i="60"/>
  <c r="CH105" i="60"/>
  <c r="CJ105" i="60"/>
  <c r="CL105" i="60"/>
  <c r="CN105" i="60"/>
  <c r="CP105" i="60"/>
  <c r="CR105" i="60"/>
  <c r="CT105" i="60"/>
  <c r="CV105" i="60"/>
  <c r="C106" i="60"/>
  <c r="E106" i="60"/>
  <c r="G106" i="60"/>
  <c r="I106" i="60"/>
  <c r="K106" i="60"/>
  <c r="N106" i="60"/>
  <c r="P106" i="60"/>
  <c r="R106" i="60"/>
  <c r="T106" i="60"/>
  <c r="X106" i="60"/>
  <c r="Z106" i="60"/>
  <c r="AB106" i="60"/>
  <c r="AF106" i="60"/>
  <c r="AH106" i="60"/>
  <c r="AJ106" i="60"/>
  <c r="AL106" i="60"/>
  <c r="AN106" i="60"/>
  <c r="AP106" i="60"/>
  <c r="AR106" i="60"/>
  <c r="AT106" i="60"/>
  <c r="AV106" i="60"/>
  <c r="AX106" i="60"/>
  <c r="AZ106" i="60"/>
  <c r="BB106" i="60"/>
  <c r="BD106" i="60"/>
  <c r="BF106" i="60"/>
  <c r="BH106" i="60"/>
  <c r="BJ106" i="60"/>
  <c r="BL106" i="60"/>
  <c r="BN106" i="60"/>
  <c r="BP106" i="60"/>
  <c r="BR106" i="60"/>
  <c r="BT106" i="60"/>
  <c r="BV106" i="60"/>
  <c r="BX106" i="60"/>
  <c r="BZ106" i="60"/>
  <c r="CB106" i="60"/>
  <c r="CD106" i="60"/>
  <c r="CF106" i="60"/>
  <c r="CH106" i="60"/>
  <c r="CJ106" i="60"/>
  <c r="CL106" i="60"/>
  <c r="CN106" i="60"/>
  <c r="CP106" i="60"/>
  <c r="CR106" i="60"/>
  <c r="CT106" i="60"/>
  <c r="CV106" i="60"/>
  <c r="C107" i="60"/>
  <c r="E107" i="60"/>
  <c r="G107" i="60"/>
  <c r="I107" i="60"/>
  <c r="K107" i="60"/>
  <c r="N107" i="60"/>
  <c r="P107" i="60"/>
  <c r="R107" i="60"/>
  <c r="T107" i="60"/>
  <c r="X107" i="60"/>
  <c r="Z107" i="60"/>
  <c r="AB107" i="60"/>
  <c r="AF107" i="60"/>
  <c r="AH107" i="60"/>
  <c r="AJ107" i="60"/>
  <c r="AL107" i="60"/>
  <c r="AN107" i="60"/>
  <c r="AP107" i="60"/>
  <c r="AR107" i="60"/>
  <c r="AT107" i="60"/>
  <c r="AV107" i="60"/>
  <c r="AX107" i="60"/>
  <c r="AZ107" i="60"/>
  <c r="BB107" i="60"/>
  <c r="BD107" i="60"/>
  <c r="BF107" i="60"/>
  <c r="BH107" i="60"/>
  <c r="BJ107" i="60"/>
  <c r="BL107" i="60"/>
  <c r="BN107" i="60"/>
  <c r="BP107" i="60"/>
  <c r="BR107" i="60"/>
  <c r="BT107" i="60"/>
  <c r="BV107" i="60"/>
  <c r="BX107" i="60"/>
  <c r="BZ107" i="60"/>
  <c r="CB107" i="60"/>
  <c r="CD107" i="60"/>
  <c r="CF107" i="60"/>
  <c r="CH107" i="60"/>
  <c r="CJ107" i="60"/>
  <c r="CL107" i="60"/>
  <c r="CN107" i="60"/>
  <c r="CP107" i="60"/>
  <c r="CR107" i="60"/>
  <c r="CT107" i="60"/>
  <c r="CV107" i="60"/>
  <c r="C123" i="60"/>
  <c r="CX122" i="60"/>
  <c r="CV122" i="60"/>
  <c r="CT122" i="60"/>
  <c r="CR122" i="60"/>
  <c r="CP122" i="60"/>
  <c r="CN122" i="60"/>
  <c r="CL122" i="60"/>
  <c r="CJ122" i="60"/>
  <c r="CH122" i="60"/>
  <c r="CF122" i="60"/>
  <c r="CD122" i="60"/>
  <c r="CB122" i="60"/>
  <c r="BZ122" i="60"/>
  <c r="BX122" i="60"/>
  <c r="BV122" i="60"/>
  <c r="BT122" i="60"/>
  <c r="BR122" i="60"/>
  <c r="BP122" i="60"/>
  <c r="BN122" i="60"/>
  <c r="BL122" i="60"/>
  <c r="BJ122" i="60"/>
  <c r="BH122" i="60"/>
  <c r="BF122" i="60"/>
  <c r="BD122" i="60"/>
  <c r="BB122" i="60"/>
  <c r="AZ122" i="60"/>
  <c r="AX122" i="60"/>
  <c r="AV122" i="60"/>
  <c r="AT122" i="60"/>
  <c r="AR122" i="60"/>
  <c r="AP122" i="60"/>
  <c r="AN122" i="60"/>
  <c r="AL122" i="60"/>
  <c r="AJ122" i="60"/>
  <c r="AH122" i="60"/>
  <c r="AF122" i="60"/>
  <c r="AD122" i="60"/>
  <c r="AB122" i="60"/>
  <c r="Z122" i="60"/>
  <c r="X122" i="60"/>
  <c r="V122" i="60"/>
  <c r="T122" i="60"/>
  <c r="R122" i="60"/>
  <c r="P122" i="60"/>
  <c r="N122" i="60"/>
  <c r="L122" i="60"/>
  <c r="K122" i="60"/>
  <c r="I122" i="60"/>
  <c r="G122" i="60"/>
  <c r="E122" i="60"/>
  <c r="C122" i="60"/>
  <c r="AL121" i="60"/>
  <c r="BS191" i="60" l="1"/>
  <c r="CY189" i="60"/>
  <c r="BD191" i="31"/>
  <c r="CE191" i="60"/>
  <c r="CW191" i="60"/>
  <c r="N25" i="67"/>
  <c r="N27" i="67" s="1"/>
  <c r="M27" i="67"/>
  <c r="BU191" i="60"/>
  <c r="AM146" i="31"/>
  <c r="CG242" i="60"/>
  <c r="BU242" i="60"/>
  <c r="BB146" i="31"/>
  <c r="CW144" i="60" s="1"/>
  <c r="AQ244" i="31"/>
  <c r="CK191" i="60"/>
  <c r="CW242" i="60"/>
  <c r="AY146" i="31"/>
  <c r="CI144" i="60" s="1"/>
  <c r="AY244" i="31"/>
  <c r="BW191" i="60"/>
  <c r="CI191" i="60"/>
  <c r="AQ180" i="31"/>
  <c r="CO178" i="60" s="1"/>
  <c r="CO191" i="60"/>
  <c r="AQ146" i="31"/>
  <c r="CO144" i="60" s="1"/>
  <c r="CO163" i="60"/>
  <c r="CI163" i="60"/>
  <c r="CE242" i="60"/>
  <c r="BW242" i="60"/>
  <c r="CO242" i="60"/>
  <c r="AP146" i="31"/>
  <c r="BS144" i="60" s="1"/>
  <c r="AL146" i="31"/>
  <c r="BK144" i="60" s="1"/>
  <c r="AS244" i="31"/>
  <c r="AX244" i="31"/>
  <c r="BO242" i="60"/>
  <c r="CU242" i="60"/>
  <c r="CU144" i="60"/>
  <c r="AX146" i="31"/>
  <c r="AS146" i="31"/>
  <c r="BW144" i="60" s="1"/>
  <c r="AO146" i="31"/>
  <c r="AK146" i="31"/>
  <c r="CW163" i="60"/>
  <c r="BA146" i="31"/>
  <c r="AZ146" i="31"/>
  <c r="CK144" i="60" s="1"/>
  <c r="AU146" i="31"/>
  <c r="CC144" i="60" s="1"/>
  <c r="AR146" i="31"/>
  <c r="BU144" i="60" s="1"/>
  <c r="AN146" i="31"/>
  <c r="BO144" i="60" s="1"/>
  <c r="CU217" i="60"/>
  <c r="AX219" i="31"/>
  <c r="CE217" i="60" s="1"/>
  <c r="AS219" i="31"/>
  <c r="BW217" i="60" s="1"/>
  <c r="AO219" i="31"/>
  <c r="AO218" i="31" s="1"/>
  <c r="AK219" i="31"/>
  <c r="AK218" i="31" s="1"/>
  <c r="AX126" i="31"/>
  <c r="CE124" i="60" s="1"/>
  <c r="AS126" i="31"/>
  <c r="BW124" i="60" s="1"/>
  <c r="AO126" i="31"/>
  <c r="AK126" i="31"/>
  <c r="BA219" i="31"/>
  <c r="BA218" i="31" s="1"/>
  <c r="AZ219" i="31"/>
  <c r="CK217" i="60" s="1"/>
  <c r="AU219" i="31"/>
  <c r="CC217" i="60" s="1"/>
  <c r="AR219" i="31"/>
  <c r="AR218" i="31" s="1"/>
  <c r="AN219" i="31"/>
  <c r="AN218" i="31" s="1"/>
  <c r="BA126" i="31"/>
  <c r="AZ126" i="31"/>
  <c r="CK124" i="60" s="1"/>
  <c r="AU126" i="31"/>
  <c r="CC124" i="60" s="1"/>
  <c r="AR126" i="31"/>
  <c r="BU124" i="60" s="1"/>
  <c r="AN126" i="31"/>
  <c r="BO124" i="60" s="1"/>
  <c r="AY219" i="31"/>
  <c r="CI217" i="60" s="1"/>
  <c r="AQ219" i="31"/>
  <c r="AM219" i="31"/>
  <c r="AM218" i="31" s="1"/>
  <c r="AY126" i="31"/>
  <c r="CI124" i="60" s="1"/>
  <c r="AQ126" i="31"/>
  <c r="AM126" i="31"/>
  <c r="BB219" i="31"/>
  <c r="BB218" i="31" s="1"/>
  <c r="CG217" i="60"/>
  <c r="AP219" i="31"/>
  <c r="BS217" i="60" s="1"/>
  <c r="AL219" i="31"/>
  <c r="AL218" i="31" s="1"/>
  <c r="BB126" i="31"/>
  <c r="CW124" i="60" s="1"/>
  <c r="AP126" i="31"/>
  <c r="BS124" i="60" s="1"/>
  <c r="AL126" i="31"/>
  <c r="BK124" i="60" s="1"/>
  <c r="BU217" i="60"/>
  <c r="CK178" i="60"/>
  <c r="CC178" i="60"/>
  <c r="BU178" i="60"/>
  <c r="BO178" i="60"/>
  <c r="CI178" i="60"/>
  <c r="CW178" i="60"/>
  <c r="CG178" i="60"/>
  <c r="BS178" i="60"/>
  <c r="BK178" i="60"/>
  <c r="CG144" i="60"/>
  <c r="CG124" i="60"/>
  <c r="CU178" i="60"/>
  <c r="CE178" i="60"/>
  <c r="BW178" i="60"/>
  <c r="CU124" i="60"/>
  <c r="BK242" i="60"/>
  <c r="BS242" i="60"/>
  <c r="CC242" i="60"/>
  <c r="AA111" i="60"/>
  <c r="Z111" i="60"/>
  <c r="Z242" i="60"/>
  <c r="AY218" i="31" l="1"/>
  <c r="AS242" i="31"/>
  <c r="BK217" i="60"/>
  <c r="AZ218" i="31"/>
  <c r="CK216" i="60" s="1"/>
  <c r="AY248" i="31"/>
  <c r="AY250" i="31" s="1"/>
  <c r="AY242" i="31"/>
  <c r="AP218" i="31"/>
  <c r="BS216" i="60" s="1"/>
  <c r="BS244" i="60" s="1"/>
  <c r="AS218" i="31"/>
  <c r="AS248" i="31" s="1"/>
  <c r="AU218" i="31"/>
  <c r="CC216" i="60" s="1"/>
  <c r="CC244" i="60" s="1"/>
  <c r="BW240" i="60"/>
  <c r="CW217" i="60"/>
  <c r="BO217" i="60"/>
  <c r="AQ242" i="31"/>
  <c r="CO124" i="60"/>
  <c r="AX242" i="31"/>
  <c r="AQ218" i="31"/>
  <c r="AQ248" i="31" s="1"/>
  <c r="AQ250" i="31" s="1"/>
  <c r="CO217" i="60"/>
  <c r="CW240" i="60"/>
  <c r="BU240" i="60"/>
  <c r="BK240" i="60"/>
  <c r="BS240" i="60"/>
  <c r="CU240" i="60"/>
  <c r="AX218" i="31"/>
  <c r="AX248" i="31" s="1"/>
  <c r="CG216" i="60"/>
  <c r="CG244" i="60" s="1"/>
  <c r="CE144" i="60"/>
  <c r="CE240" i="60" s="1"/>
  <c r="CG240" i="60"/>
  <c r="BK216" i="60"/>
  <c r="BK244" i="60" s="1"/>
  <c r="CW216" i="60"/>
  <c r="BU216" i="60"/>
  <c r="BU244" i="60" s="1"/>
  <c r="CC240" i="60"/>
  <c r="CU216" i="60"/>
  <c r="BO216" i="60"/>
  <c r="BO244" i="60" s="1"/>
  <c r="BO240" i="60"/>
  <c r="AY246" i="31"/>
  <c r="CI216" i="60"/>
  <c r="CY64" i="60"/>
  <c r="BW216" i="60" l="1"/>
  <c r="BW244" i="60" s="1"/>
  <c r="AY252" i="31"/>
  <c r="CY63" i="60"/>
  <c r="BD64" i="31"/>
  <c r="CY51" i="60"/>
  <c r="BD51" i="31"/>
  <c r="AX246" i="31"/>
  <c r="CE216" i="60"/>
  <c r="CE244" i="60" s="1"/>
  <c r="AS246" i="31"/>
  <c r="AQ246" i="31"/>
  <c r="CO216" i="60"/>
  <c r="CO244" i="60" s="1"/>
  <c r="CO240" i="60"/>
  <c r="AQ252" i="31"/>
  <c r="AX250" i="31"/>
  <c r="AX252" i="31"/>
  <c r="BS246" i="60"/>
  <c r="BS250" i="60" s="1"/>
  <c r="AS252" i="31"/>
  <c r="AS250" i="31"/>
  <c r="BK246" i="60"/>
  <c r="CU244" i="60"/>
  <c r="CU246" i="60"/>
  <c r="CC246" i="60"/>
  <c r="CG246" i="60"/>
  <c r="BO246" i="60"/>
  <c r="BU246" i="60"/>
  <c r="CW244" i="60"/>
  <c r="CW246" i="60"/>
  <c r="AQ125" i="31"/>
  <c r="AQ124" i="31"/>
  <c r="AQ104" i="31"/>
  <c r="CO102" i="60" s="1"/>
  <c r="AQ93" i="31"/>
  <c r="AQ87" i="31"/>
  <c r="CO85" i="60" s="1"/>
  <c r="AQ83" i="31"/>
  <c r="CO81" i="60" s="1"/>
  <c r="AQ77" i="31"/>
  <c r="CO75" i="60" s="1"/>
  <c r="AQ72" i="31"/>
  <c r="CO71" i="60" s="1"/>
  <c r="AQ66" i="31"/>
  <c r="CO65" i="60" s="1"/>
  <c r="AQ54" i="31"/>
  <c r="CO53" i="60" s="1"/>
  <c r="AQ47" i="31"/>
  <c r="CO47" i="60" s="1"/>
  <c r="AQ44" i="31"/>
  <c r="CO44" i="60" s="1"/>
  <c r="AQ40" i="31"/>
  <c r="CO40" i="60" s="1"/>
  <c r="AQ35" i="31"/>
  <c r="AQ31" i="31"/>
  <c r="CO31" i="60" s="1"/>
  <c r="AQ26" i="31"/>
  <c r="CO26" i="60" s="1"/>
  <c r="AQ19" i="31"/>
  <c r="CO19" i="60" s="1"/>
  <c r="AQ6" i="31"/>
  <c r="BW246" i="60" l="1"/>
  <c r="BW248" i="60" s="1"/>
  <c r="CE246" i="60"/>
  <c r="CE248" i="60" s="1"/>
  <c r="CO246" i="60"/>
  <c r="CO248" i="60" s="1"/>
  <c r="AQ92" i="31"/>
  <c r="CO90" i="60" s="1"/>
  <c r="CO91" i="60"/>
  <c r="AQ5" i="31"/>
  <c r="CO5" i="60" s="1"/>
  <c r="CO6" i="60"/>
  <c r="AQ34" i="31"/>
  <c r="CO34" i="60" s="1"/>
  <c r="CO35" i="60"/>
  <c r="BS248" i="60"/>
  <c r="AQ113" i="31"/>
  <c r="BO250" i="60"/>
  <c r="BO248" i="60"/>
  <c r="BU248" i="60"/>
  <c r="BU250" i="60"/>
  <c r="CG248" i="60"/>
  <c r="CG250" i="60"/>
  <c r="BK248" i="60"/>
  <c r="BK250" i="60"/>
  <c r="CC248" i="60"/>
  <c r="CC250" i="60"/>
  <c r="CW248" i="60"/>
  <c r="CW250" i="60"/>
  <c r="CU248" i="60"/>
  <c r="CU250" i="60"/>
  <c r="D189" i="32"/>
  <c r="E189" i="32"/>
  <c r="L189" i="32"/>
  <c r="M189" i="32"/>
  <c r="P189" i="32"/>
  <c r="Q189" i="32"/>
  <c r="T189" i="32"/>
  <c r="U189" i="32"/>
  <c r="X189" i="32"/>
  <c r="Y189" i="32"/>
  <c r="Y63" i="32"/>
  <c r="U63" i="32"/>
  <c r="Q63" i="32"/>
  <c r="M63" i="32"/>
  <c r="E63" i="32"/>
  <c r="Y51" i="32"/>
  <c r="U51" i="32"/>
  <c r="O51" i="32"/>
  <c r="Q51" i="32"/>
  <c r="K51" i="32"/>
  <c r="M51" i="32"/>
  <c r="C51" i="32"/>
  <c r="E51" i="32"/>
  <c r="L190" i="60"/>
  <c r="V190" i="60"/>
  <c r="AD190" i="60"/>
  <c r="AD63" i="60"/>
  <c r="V63" i="60"/>
  <c r="L63" i="60"/>
  <c r="L51" i="60"/>
  <c r="V51" i="60"/>
  <c r="AD51" i="60"/>
  <c r="O63" i="32"/>
  <c r="K63" i="32"/>
  <c r="C63" i="32"/>
  <c r="BW250" i="60" l="1"/>
  <c r="CX63" i="60"/>
  <c r="X63" i="32"/>
  <c r="S51" i="32"/>
  <c r="CE250" i="60"/>
  <c r="D63" i="32"/>
  <c r="AA189" i="32"/>
  <c r="W63" i="32"/>
  <c r="AQ25" i="31"/>
  <c r="CO25" i="60" s="1"/>
  <c r="CO250" i="60"/>
  <c r="AQ82" i="31"/>
  <c r="CO80" i="60" s="1"/>
  <c r="L51" i="32"/>
  <c r="T51" i="32"/>
  <c r="V51" i="32" s="1"/>
  <c r="CX51" i="60"/>
  <c r="CZ51" i="60" s="1"/>
  <c r="P63" i="32"/>
  <c r="S63" i="32"/>
  <c r="P51" i="32"/>
  <c r="L63" i="32"/>
  <c r="AA63" i="32"/>
  <c r="D51" i="32"/>
  <c r="T63" i="32"/>
  <c r="W51" i="32"/>
  <c r="X51" i="32"/>
  <c r="L16" i="58"/>
  <c r="L15" i="58"/>
  <c r="L14" i="58"/>
  <c r="L13" i="58"/>
  <c r="L12" i="58"/>
  <c r="K11" i="58"/>
  <c r="J11" i="58"/>
  <c r="I11" i="58"/>
  <c r="H11" i="58"/>
  <c r="G11" i="58"/>
  <c r="F11" i="58"/>
  <c r="E11" i="58"/>
  <c r="D11" i="58"/>
  <c r="C11" i="58"/>
  <c r="B11" i="58"/>
  <c r="L10" i="58"/>
  <c r="L9" i="58"/>
  <c r="L8" i="58"/>
  <c r="L7" i="58"/>
  <c r="L6" i="58"/>
  <c r="K5" i="58"/>
  <c r="J5" i="58"/>
  <c r="I5" i="58"/>
  <c r="H5" i="58"/>
  <c r="G5" i="58"/>
  <c r="F5" i="58"/>
  <c r="E5" i="58"/>
  <c r="D5" i="58"/>
  <c r="C5" i="58"/>
  <c r="B5" i="58"/>
  <c r="AQ111" i="31" l="1"/>
  <c r="AQ81" i="31"/>
  <c r="AQ117" i="31" s="1"/>
  <c r="AQ121" i="31" s="1"/>
  <c r="L11" i="58"/>
  <c r="L5" i="58"/>
  <c r="CO79" i="60" l="1"/>
  <c r="AQ115" i="31"/>
  <c r="AQ119" i="31"/>
  <c r="E9" i="55"/>
  <c r="F9" i="55" s="1"/>
  <c r="E11" i="55"/>
  <c r="F11" i="55" s="1"/>
  <c r="D39" i="57"/>
  <c r="C39" i="57"/>
  <c r="D20" i="57"/>
  <c r="B20" i="57"/>
  <c r="D16" i="57"/>
  <c r="C16" i="57"/>
  <c r="C27" i="57" s="1"/>
  <c r="B16" i="57"/>
  <c r="D12" i="57"/>
  <c r="C12" i="57"/>
  <c r="B12" i="57"/>
  <c r="E11" i="57"/>
  <c r="D27" i="57" l="1"/>
  <c r="E27" i="57" s="1"/>
  <c r="E39" i="57"/>
  <c r="E12" i="57"/>
  <c r="E16" i="57"/>
  <c r="E20" i="57"/>
  <c r="E31" i="57"/>
  <c r="E12" i="55"/>
  <c r="F12" i="55" s="1"/>
  <c r="E14" i="55" l="1"/>
  <c r="F14" i="55" s="1"/>
  <c r="H17" i="26" l="1"/>
  <c r="I17" i="26"/>
  <c r="G17" i="26"/>
  <c r="H14" i="26"/>
  <c r="I14" i="26"/>
  <c r="G14" i="26"/>
  <c r="H10" i="26"/>
  <c r="I10" i="26"/>
  <c r="G10" i="26"/>
  <c r="H7" i="26"/>
  <c r="I7" i="26"/>
  <c r="G7" i="26"/>
  <c r="C11" i="55"/>
  <c r="B11" i="55"/>
  <c r="C9" i="55"/>
  <c r="B9" i="55"/>
  <c r="C12" i="55" l="1"/>
  <c r="B12" i="55"/>
  <c r="B14" i="55" s="1"/>
  <c r="C14" i="55" l="1"/>
  <c r="X40" i="31"/>
  <c r="AK40" i="60" s="1"/>
  <c r="AE127" i="31"/>
  <c r="BY125" i="60" s="1"/>
  <c r="AE141" i="31"/>
  <c r="BY139" i="60" s="1"/>
  <c r="AE147" i="31"/>
  <c r="BY145" i="60" s="1"/>
  <c r="AE151" i="31"/>
  <c r="BY149" i="60" s="1"/>
  <c r="AE154" i="31"/>
  <c r="BY152" i="60" s="1"/>
  <c r="AE162" i="31"/>
  <c r="BY160" i="60" s="1"/>
  <c r="AE165" i="31"/>
  <c r="BY163" i="60" s="1"/>
  <c r="AE171" i="31"/>
  <c r="BY169" i="60" s="1"/>
  <c r="AE193" i="31"/>
  <c r="AE196" i="31"/>
  <c r="BY194" i="60" s="1"/>
  <c r="AE204" i="31"/>
  <c r="BY202" i="60" s="1"/>
  <c r="AE209" i="31"/>
  <c r="BY207" i="60" s="1"/>
  <c r="AE220" i="31"/>
  <c r="BY218" i="60" s="1"/>
  <c r="AE224" i="31"/>
  <c r="BY222" i="60" s="1"/>
  <c r="AE235" i="31"/>
  <c r="BY233" i="60" s="1"/>
  <c r="AE124" i="31"/>
  <c r="AE125" i="31"/>
  <c r="AE104" i="31"/>
  <c r="BY102" i="60" s="1"/>
  <c r="AE93" i="31"/>
  <c r="AE87" i="31"/>
  <c r="BY85" i="60" s="1"/>
  <c r="AE83" i="31"/>
  <c r="BY81" i="60" s="1"/>
  <c r="AE77" i="31"/>
  <c r="BY75" i="60" s="1"/>
  <c r="AE72" i="31"/>
  <c r="BY71" i="60" s="1"/>
  <c r="AE66" i="31"/>
  <c r="BY65" i="60" s="1"/>
  <c r="AE54" i="31"/>
  <c r="BY53" i="60" s="1"/>
  <c r="AE47" i="31"/>
  <c r="BY47" i="60" s="1"/>
  <c r="AE44" i="31"/>
  <c r="BY44" i="60" s="1"/>
  <c r="AE40" i="31"/>
  <c r="BY40" i="60" s="1"/>
  <c r="AE35" i="31"/>
  <c r="AE31" i="31"/>
  <c r="BY31" i="60" s="1"/>
  <c r="AE26" i="31"/>
  <c r="BY26" i="60" s="1"/>
  <c r="AE19" i="31"/>
  <c r="AE6" i="31"/>
  <c r="S54" i="31"/>
  <c r="AA53" i="60" s="1"/>
  <c r="AE180" i="31" l="1"/>
  <c r="BY178" i="60" s="1"/>
  <c r="BY191" i="60"/>
  <c r="AE126" i="31"/>
  <c r="BY124" i="60" s="1"/>
  <c r="AE92" i="31"/>
  <c r="BY90" i="60" s="1"/>
  <c r="BY91" i="60"/>
  <c r="AE34" i="31"/>
  <c r="BY34" i="60" s="1"/>
  <c r="BY35" i="60"/>
  <c r="AE5" i="31"/>
  <c r="BY5" i="60" s="1"/>
  <c r="BY6" i="60"/>
  <c r="AE113" i="31"/>
  <c r="BY19" i="60"/>
  <c r="BY111" i="60" s="1"/>
  <c r="AE244" i="31"/>
  <c r="AE146" i="31"/>
  <c r="BY144" i="60" s="1"/>
  <c r="AE82" i="31" l="1"/>
  <c r="AE81" i="31" s="1"/>
  <c r="AE218" i="31"/>
  <c r="BY217" i="60"/>
  <c r="AE242" i="31"/>
  <c r="AE25" i="31"/>
  <c r="AE248" i="31"/>
  <c r="AE252" i="31" s="1"/>
  <c r="AJ124" i="31"/>
  <c r="AJ125" i="31"/>
  <c r="AJ127" i="31"/>
  <c r="AJ141" i="31"/>
  <c r="AJ147" i="31"/>
  <c r="AJ151" i="31"/>
  <c r="AJ154" i="31"/>
  <c r="AJ162" i="31"/>
  <c r="AJ165" i="31"/>
  <c r="AJ171" i="31"/>
  <c r="AJ193" i="31"/>
  <c r="AJ196" i="31"/>
  <c r="AJ204" i="31"/>
  <c r="AJ209" i="31"/>
  <c r="AJ220" i="31"/>
  <c r="AJ224" i="31"/>
  <c r="AJ235" i="31"/>
  <c r="AJ6" i="31"/>
  <c r="AJ19" i="31"/>
  <c r="BG19" i="60" s="1"/>
  <c r="AJ26" i="31"/>
  <c r="BG26" i="60" s="1"/>
  <c r="AJ31" i="31"/>
  <c r="BG31" i="60" s="1"/>
  <c r="AJ35" i="31"/>
  <c r="AJ40" i="31"/>
  <c r="BG40" i="60" s="1"/>
  <c r="AJ44" i="31"/>
  <c r="BG44" i="60" s="1"/>
  <c r="AJ47" i="31"/>
  <c r="BG47" i="60" s="1"/>
  <c r="AJ54" i="31"/>
  <c r="BG53" i="60" s="1"/>
  <c r="AJ66" i="31"/>
  <c r="BG65" i="60" s="1"/>
  <c r="AJ72" i="31"/>
  <c r="BG71" i="60" s="1"/>
  <c r="AJ77" i="31"/>
  <c r="BG75" i="60" s="1"/>
  <c r="AJ83" i="31"/>
  <c r="BG81" i="60" s="1"/>
  <c r="AJ87" i="31"/>
  <c r="BG85" i="60" s="1"/>
  <c r="AJ93" i="31"/>
  <c r="AJ104" i="31"/>
  <c r="BG102" i="60" s="1"/>
  <c r="AG6" i="31"/>
  <c r="AG19" i="31"/>
  <c r="AG26" i="31"/>
  <c r="AG31" i="31"/>
  <c r="AG35" i="31"/>
  <c r="AG40" i="31"/>
  <c r="AG44" i="31"/>
  <c r="AG47" i="31"/>
  <c r="AG54" i="31"/>
  <c r="AG66" i="31"/>
  <c r="AG72" i="31"/>
  <c r="AG77" i="31"/>
  <c r="AG83" i="31"/>
  <c r="AG87" i="31"/>
  <c r="AG93" i="31"/>
  <c r="AG104" i="31"/>
  <c r="AG124" i="31"/>
  <c r="AG125" i="31"/>
  <c r="AG127" i="31"/>
  <c r="AG141" i="31"/>
  <c r="AG147" i="31"/>
  <c r="AG151" i="31"/>
  <c r="AG154" i="31"/>
  <c r="AG162" i="31"/>
  <c r="AG165" i="31"/>
  <c r="AG171" i="31"/>
  <c r="AG193" i="31"/>
  <c r="AG196" i="31"/>
  <c r="AG204" i="31"/>
  <c r="AG209" i="31"/>
  <c r="AG220" i="31"/>
  <c r="AG224" i="31"/>
  <c r="AG235" i="31"/>
  <c r="AZ125" i="60"/>
  <c r="AZ139" i="60"/>
  <c r="AZ145" i="60"/>
  <c r="AZ149" i="60"/>
  <c r="AZ152" i="60"/>
  <c r="AZ160" i="60"/>
  <c r="AZ163" i="60"/>
  <c r="AZ169" i="60"/>
  <c r="AZ202" i="60"/>
  <c r="AZ207" i="60"/>
  <c r="AZ218" i="60"/>
  <c r="AZ222" i="60"/>
  <c r="AZ233" i="60"/>
  <c r="AZ19" i="60"/>
  <c r="AZ26" i="60"/>
  <c r="AZ31" i="60"/>
  <c r="AZ35" i="60"/>
  <c r="AZ40" i="60"/>
  <c r="AZ44" i="60"/>
  <c r="AZ47" i="60"/>
  <c r="AZ53" i="60"/>
  <c r="AZ65" i="60"/>
  <c r="AZ71" i="60"/>
  <c r="AZ75" i="60"/>
  <c r="AZ81" i="60"/>
  <c r="AZ85" i="60"/>
  <c r="AZ91" i="60"/>
  <c r="AZ102" i="60"/>
  <c r="BF125" i="60"/>
  <c r="BF139" i="60"/>
  <c r="BF145" i="60"/>
  <c r="BF149" i="60"/>
  <c r="BF152" i="60"/>
  <c r="BF160" i="60"/>
  <c r="BF163" i="60"/>
  <c r="BF169" i="60"/>
  <c r="BF194" i="60"/>
  <c r="BF207" i="60"/>
  <c r="BF218" i="60"/>
  <c r="BF222" i="60"/>
  <c r="BF233" i="60"/>
  <c r="BF19" i="60"/>
  <c r="BF26" i="60"/>
  <c r="BF31" i="60"/>
  <c r="BF35" i="60"/>
  <c r="BF40" i="60"/>
  <c r="BF44" i="60"/>
  <c r="BF47" i="60"/>
  <c r="BF53" i="60"/>
  <c r="BF71" i="60"/>
  <c r="BF75" i="60"/>
  <c r="BF81" i="60"/>
  <c r="BF85" i="60"/>
  <c r="BF102" i="60"/>
  <c r="BY80" i="60" l="1"/>
  <c r="AZ90" i="60"/>
  <c r="AZ111" i="60"/>
  <c r="AZ178" i="60"/>
  <c r="AZ191" i="60"/>
  <c r="AZ5" i="60"/>
  <c r="AZ6" i="60"/>
  <c r="BF91" i="60"/>
  <c r="BF65" i="60"/>
  <c r="BF111" i="60" s="1"/>
  <c r="BF178" i="60"/>
  <c r="BF191" i="60"/>
  <c r="BG111" i="60"/>
  <c r="BF5" i="60"/>
  <c r="BF6" i="60"/>
  <c r="AZ194" i="60"/>
  <c r="AZ242" i="60" s="1"/>
  <c r="AE246" i="31"/>
  <c r="BY216" i="60"/>
  <c r="BF202" i="60"/>
  <c r="CA202" i="60"/>
  <c r="BA202" i="60"/>
  <c r="CA149" i="60"/>
  <c r="BA149" i="60"/>
  <c r="CA85" i="60"/>
  <c r="BA85" i="60"/>
  <c r="CA40" i="60"/>
  <c r="BA40" i="60"/>
  <c r="CA19" i="60"/>
  <c r="BA19" i="60"/>
  <c r="AJ219" i="31"/>
  <c r="BG218" i="60"/>
  <c r="AJ180" i="31"/>
  <c r="BG191" i="60"/>
  <c r="BG152" i="60"/>
  <c r="AJ126" i="31"/>
  <c r="BG125" i="60"/>
  <c r="CA233" i="60"/>
  <c r="BA233" i="60"/>
  <c r="CA169" i="60"/>
  <c r="BA169" i="60"/>
  <c r="CA65" i="60"/>
  <c r="BA65" i="60"/>
  <c r="CA222" i="60"/>
  <c r="BA222" i="60"/>
  <c r="CA194" i="60"/>
  <c r="BA194" i="60"/>
  <c r="BA163" i="60"/>
  <c r="CA163" i="60"/>
  <c r="CA145" i="60"/>
  <c r="BA145" i="60"/>
  <c r="CA81" i="60"/>
  <c r="BA81" i="60"/>
  <c r="CA53" i="60"/>
  <c r="BA53" i="60"/>
  <c r="CA35" i="60"/>
  <c r="BA35" i="60"/>
  <c r="AG5" i="31"/>
  <c r="CA6" i="60"/>
  <c r="BA6" i="60"/>
  <c r="AJ34" i="31"/>
  <c r="BG35" i="60"/>
  <c r="AJ5" i="31"/>
  <c r="BG5" i="60" s="1"/>
  <c r="BG6" i="60"/>
  <c r="BG207" i="60"/>
  <c r="BG169" i="60"/>
  <c r="BG149" i="60"/>
  <c r="AE250" i="31"/>
  <c r="CA218" i="60"/>
  <c r="BA218" i="60"/>
  <c r="BA139" i="60"/>
  <c r="CA139" i="60"/>
  <c r="CA75" i="60"/>
  <c r="BA75" i="60"/>
  <c r="BG233" i="60"/>
  <c r="AJ244" i="31"/>
  <c r="BG202" i="60"/>
  <c r="BG163" i="60"/>
  <c r="BG145" i="60"/>
  <c r="AE115" i="31"/>
  <c r="BY79" i="60"/>
  <c r="BY113" i="60" s="1"/>
  <c r="BA191" i="60"/>
  <c r="CA191" i="60"/>
  <c r="CA160" i="60"/>
  <c r="BA160" i="60"/>
  <c r="CA102" i="60"/>
  <c r="BA102" i="60"/>
  <c r="CA47" i="60"/>
  <c r="BA47" i="60"/>
  <c r="CA31" i="60"/>
  <c r="BA31" i="60"/>
  <c r="BA207" i="60"/>
  <c r="CA207" i="60"/>
  <c r="AG180" i="31"/>
  <c r="CA152" i="60"/>
  <c r="BA152" i="60"/>
  <c r="AG126" i="31"/>
  <c r="CA125" i="60"/>
  <c r="BA125" i="60"/>
  <c r="AG92" i="31"/>
  <c r="CA91" i="60"/>
  <c r="BA91" i="60"/>
  <c r="CA71" i="60"/>
  <c r="BA71" i="60"/>
  <c r="CA44" i="60"/>
  <c r="BA44" i="60"/>
  <c r="CA26" i="60"/>
  <c r="BA26" i="60"/>
  <c r="AJ92" i="31"/>
  <c r="BG90" i="60" s="1"/>
  <c r="BG91" i="60"/>
  <c r="BG222" i="60"/>
  <c r="BG194" i="60"/>
  <c r="BY242" i="60"/>
  <c r="BG160" i="60"/>
  <c r="BG139" i="60"/>
  <c r="BY25" i="60"/>
  <c r="AE111" i="31"/>
  <c r="AE117" i="31"/>
  <c r="AG113" i="31"/>
  <c r="AJ113" i="31"/>
  <c r="AZ124" i="60"/>
  <c r="AG34" i="31"/>
  <c r="BF124" i="60"/>
  <c r="AG219" i="31"/>
  <c r="AG244" i="31"/>
  <c r="AJ146" i="31"/>
  <c r="AG146" i="31"/>
  <c r="BG242" i="60" l="1"/>
  <c r="AZ80" i="60"/>
  <c r="AZ144" i="60"/>
  <c r="AZ217" i="60"/>
  <c r="AZ34" i="60"/>
  <c r="BF90" i="60"/>
  <c r="BF144" i="60"/>
  <c r="BF240" i="60" s="1"/>
  <c r="BF25" i="60"/>
  <c r="BF34" i="60"/>
  <c r="BF217" i="60"/>
  <c r="BF242" i="60"/>
  <c r="BG124" i="60"/>
  <c r="BA111" i="60"/>
  <c r="CA144" i="60"/>
  <c r="BA144" i="60"/>
  <c r="AG25" i="31"/>
  <c r="CA34" i="60"/>
  <c r="BA34" i="60"/>
  <c r="BY109" i="60"/>
  <c r="BY115" i="60"/>
  <c r="AG218" i="31"/>
  <c r="CA217" i="60"/>
  <c r="BA217" i="60"/>
  <c r="CA5" i="60"/>
  <c r="BA5" i="60"/>
  <c r="BG178" i="60"/>
  <c r="CA111" i="60"/>
  <c r="AJ25" i="31"/>
  <c r="BG34" i="60"/>
  <c r="BA242" i="60"/>
  <c r="AJ218" i="31"/>
  <c r="BG217" i="60"/>
  <c r="AE119" i="31"/>
  <c r="AE121" i="31"/>
  <c r="AJ248" i="31"/>
  <c r="AJ252" i="31" s="1"/>
  <c r="BG144" i="60"/>
  <c r="AJ82" i="31"/>
  <c r="AG82" i="31"/>
  <c r="CA90" i="60"/>
  <c r="BA90" i="60"/>
  <c r="BA124" i="60"/>
  <c r="CA124" i="60"/>
  <c r="CA178" i="60"/>
  <c r="BA178" i="60"/>
  <c r="CA242" i="60"/>
  <c r="AG111" i="31"/>
  <c r="AG248" i="31"/>
  <c r="AG250" i="31" s="1"/>
  <c r="AJ242" i="31"/>
  <c r="AG242" i="31"/>
  <c r="BF80" i="60" l="1"/>
  <c r="AZ25" i="60"/>
  <c r="AZ240" i="60"/>
  <c r="BF109" i="60"/>
  <c r="BF216" i="60"/>
  <c r="AZ216" i="60"/>
  <c r="AZ244" i="60" s="1"/>
  <c r="AZ79" i="60"/>
  <c r="AZ113" i="60" s="1"/>
  <c r="AJ250" i="31"/>
  <c r="BG240" i="60"/>
  <c r="CA240" i="60"/>
  <c r="AG246" i="31"/>
  <c r="CA216" i="60"/>
  <c r="CA244" i="60" s="1"/>
  <c r="BA216" i="60"/>
  <c r="BA244" i="60" s="1"/>
  <c r="BA240" i="60"/>
  <c r="AG81" i="31"/>
  <c r="CA80" i="60"/>
  <c r="BA80" i="60"/>
  <c r="BG25" i="60"/>
  <c r="AJ111" i="31"/>
  <c r="BY117" i="60"/>
  <c r="BY119" i="60"/>
  <c r="CA25" i="60"/>
  <c r="CA109" i="60" s="1"/>
  <c r="BA25" i="60"/>
  <c r="BY240" i="60"/>
  <c r="AJ81" i="31"/>
  <c r="BG80" i="60"/>
  <c r="AJ246" i="31"/>
  <c r="BY244" i="60"/>
  <c r="BG216" i="60"/>
  <c r="BG244" i="60" s="1"/>
  <c r="AG252" i="31"/>
  <c r="B35" i="19"/>
  <c r="BF244" i="60" l="1"/>
  <c r="BF246" i="60"/>
  <c r="BF79" i="60"/>
  <c r="AZ246" i="60"/>
  <c r="AZ109" i="60"/>
  <c r="AZ115" i="60"/>
  <c r="BG246" i="60"/>
  <c r="BG250" i="60" s="1"/>
  <c r="AJ115" i="31"/>
  <c r="BG79" i="60"/>
  <c r="BG113" i="60" s="1"/>
  <c r="AJ117" i="31"/>
  <c r="AG115" i="31"/>
  <c r="CA79" i="60"/>
  <c r="CA113" i="60" s="1"/>
  <c r="BA79" i="60"/>
  <c r="BA113" i="60" s="1"/>
  <c r="AG117" i="31"/>
  <c r="BA109" i="60"/>
  <c r="BG109" i="60"/>
  <c r="BG115" i="60"/>
  <c r="BY246" i="60"/>
  <c r="BA246" i="60"/>
  <c r="CA246" i="60"/>
  <c r="AN124" i="31"/>
  <c r="AN125" i="31"/>
  <c r="AN6" i="31"/>
  <c r="AN19" i="31"/>
  <c r="BO19" i="60" s="1"/>
  <c r="AN26" i="31"/>
  <c r="BO26" i="60" s="1"/>
  <c r="AN31" i="31"/>
  <c r="BO31" i="60" s="1"/>
  <c r="AN35" i="31"/>
  <c r="AN40" i="31"/>
  <c r="BO40" i="60" s="1"/>
  <c r="AN44" i="31"/>
  <c r="BO44" i="60" s="1"/>
  <c r="AN47" i="31"/>
  <c r="BO47" i="60" s="1"/>
  <c r="AN54" i="31"/>
  <c r="BO53" i="60" s="1"/>
  <c r="AN66" i="31"/>
  <c r="BO65" i="60" s="1"/>
  <c r="AN72" i="31"/>
  <c r="BO71" i="60" s="1"/>
  <c r="AN77" i="31"/>
  <c r="BO75" i="60" s="1"/>
  <c r="AN83" i="31"/>
  <c r="BO81" i="60" s="1"/>
  <c r="AN87" i="31"/>
  <c r="BO85" i="60" s="1"/>
  <c r="AN93" i="31"/>
  <c r="AN104" i="31"/>
  <c r="BO102" i="60" s="1"/>
  <c r="BN125" i="60"/>
  <c r="BN139" i="60"/>
  <c r="BN145" i="60"/>
  <c r="BN149" i="60"/>
  <c r="BN152" i="60"/>
  <c r="BN160" i="60"/>
  <c r="BN163" i="60"/>
  <c r="BN169" i="60"/>
  <c r="BN194" i="60"/>
  <c r="BN202" i="60"/>
  <c r="BN207" i="60"/>
  <c r="BN218" i="60"/>
  <c r="BN222" i="60"/>
  <c r="BN233" i="60"/>
  <c r="BN19" i="60"/>
  <c r="BN26" i="60"/>
  <c r="BN31" i="60"/>
  <c r="BN35" i="60"/>
  <c r="BN40" i="60"/>
  <c r="BN44" i="60"/>
  <c r="BN47" i="60"/>
  <c r="BN53" i="60"/>
  <c r="BN65" i="60"/>
  <c r="BN71" i="60"/>
  <c r="BN81" i="60"/>
  <c r="BN85" i="60"/>
  <c r="BN102" i="60"/>
  <c r="CX92" i="60" l="1"/>
  <c r="BN90" i="60"/>
  <c r="BN91" i="60"/>
  <c r="BN242" i="60"/>
  <c r="AZ119" i="60"/>
  <c r="AZ117" i="60"/>
  <c r="BF113" i="60"/>
  <c r="BF115" i="60"/>
  <c r="BF250" i="60"/>
  <c r="BF248" i="60"/>
  <c r="BN178" i="60"/>
  <c r="BN191" i="60"/>
  <c r="BG248" i="60"/>
  <c r="BN5" i="60"/>
  <c r="BN6" i="60"/>
  <c r="AZ248" i="60"/>
  <c r="AZ250" i="60"/>
  <c r="BN75" i="60"/>
  <c r="BN111" i="60" s="1"/>
  <c r="AN113" i="31"/>
  <c r="CA115" i="60"/>
  <c r="CA119" i="60" s="1"/>
  <c r="BA248" i="60"/>
  <c r="BA250" i="60"/>
  <c r="BO111" i="60"/>
  <c r="BY248" i="60"/>
  <c r="BY250" i="60"/>
  <c r="AG119" i="31"/>
  <c r="AG121" i="31"/>
  <c r="AJ121" i="31"/>
  <c r="AJ119" i="31"/>
  <c r="AN34" i="31"/>
  <c r="BO35" i="60"/>
  <c r="AN5" i="31"/>
  <c r="BO5" i="60" s="1"/>
  <c r="BO6" i="60"/>
  <c r="BG117" i="60"/>
  <c r="BG119" i="60"/>
  <c r="AN92" i="31"/>
  <c r="BO90" i="60" s="1"/>
  <c r="BO91" i="60"/>
  <c r="CA248" i="60"/>
  <c r="CA250" i="60"/>
  <c r="BA115" i="60"/>
  <c r="BN124" i="60"/>
  <c r="AN244" i="31"/>
  <c r="AN246" i="31"/>
  <c r="BN144" i="60"/>
  <c r="CA117" i="60" l="1"/>
  <c r="BN240" i="60"/>
  <c r="BF117" i="60"/>
  <c r="BF119" i="60"/>
  <c r="BN217" i="60"/>
  <c r="BN34" i="60"/>
  <c r="Z144" i="60"/>
  <c r="Z163" i="60"/>
  <c r="BN80" i="60"/>
  <c r="AN82" i="31"/>
  <c r="AN25" i="31"/>
  <c r="BO25" i="60" s="1"/>
  <c r="BO34" i="60"/>
  <c r="BA117" i="60"/>
  <c r="BA119" i="60"/>
  <c r="AN242" i="31"/>
  <c r="AN248" i="31"/>
  <c r="AN252" i="31" s="1"/>
  <c r="Z246" i="60" l="1"/>
  <c r="Z240" i="60"/>
  <c r="BN216" i="60"/>
  <c r="BN79" i="60"/>
  <c r="BN113" i="60" s="1"/>
  <c r="BN25" i="60"/>
  <c r="AN111" i="31"/>
  <c r="AN81" i="31"/>
  <c r="BO80" i="60"/>
  <c r="BO109" i="60"/>
  <c r="AN250" i="31"/>
  <c r="BN109" i="60" l="1"/>
  <c r="BN115" i="60"/>
  <c r="BN244" i="60"/>
  <c r="BN246" i="60"/>
  <c r="Z250" i="60"/>
  <c r="Z248" i="60"/>
  <c r="AN115" i="31"/>
  <c r="BO79" i="60"/>
  <c r="AN117" i="31"/>
  <c r="AX102" i="60"/>
  <c r="AX85" i="60"/>
  <c r="AX81" i="60"/>
  <c r="AX75" i="60"/>
  <c r="AX71" i="60"/>
  <c r="AX65" i="60"/>
  <c r="AX53" i="60"/>
  <c r="AX47" i="60"/>
  <c r="AX44" i="60"/>
  <c r="AX40" i="60"/>
  <c r="AX35" i="60"/>
  <c r="AX31" i="60"/>
  <c r="AX26" i="60"/>
  <c r="AX19" i="60"/>
  <c r="AV102" i="60"/>
  <c r="AV90" i="60"/>
  <c r="AV85" i="60"/>
  <c r="AV81" i="60"/>
  <c r="AV75" i="60"/>
  <c r="AV71" i="60"/>
  <c r="AV65" i="60"/>
  <c r="AV53" i="60"/>
  <c r="AV47" i="60"/>
  <c r="AV44" i="60"/>
  <c r="AV40" i="60"/>
  <c r="AV35" i="60"/>
  <c r="AV31" i="60"/>
  <c r="AV26" i="60"/>
  <c r="AV19" i="60"/>
  <c r="AR102" i="60"/>
  <c r="AP102" i="60"/>
  <c r="AN102" i="60"/>
  <c r="AR85" i="60"/>
  <c r="AP85" i="60"/>
  <c r="AN85" i="60"/>
  <c r="AR81" i="60"/>
  <c r="AP81" i="60"/>
  <c r="AN81" i="60"/>
  <c r="AR75" i="60"/>
  <c r="AP75" i="60"/>
  <c r="AN75" i="60"/>
  <c r="AR71" i="60"/>
  <c r="AP71" i="60"/>
  <c r="AN71" i="60"/>
  <c r="AR65" i="60"/>
  <c r="AP65" i="60"/>
  <c r="AN65" i="60"/>
  <c r="AR53" i="60"/>
  <c r="AP53" i="60"/>
  <c r="AN53" i="60"/>
  <c r="AR47" i="60"/>
  <c r="AP47" i="60"/>
  <c r="AN47" i="60"/>
  <c r="AR44" i="60"/>
  <c r="AP44" i="60"/>
  <c r="AN44" i="60"/>
  <c r="AR40" i="60"/>
  <c r="AP40" i="60"/>
  <c r="AN40" i="60"/>
  <c r="AR35" i="60"/>
  <c r="AP35" i="60"/>
  <c r="AN35" i="60"/>
  <c r="AR31" i="60"/>
  <c r="AP31" i="60"/>
  <c r="AN31" i="60"/>
  <c r="AR26" i="60"/>
  <c r="AP26" i="60"/>
  <c r="AN26" i="60"/>
  <c r="AR19" i="60"/>
  <c r="AP19" i="60"/>
  <c r="AN19" i="60"/>
  <c r="AL102" i="60"/>
  <c r="AJ102" i="60"/>
  <c r="AH102" i="60"/>
  <c r="AF102" i="60"/>
  <c r="AL91" i="60"/>
  <c r="AJ91" i="60"/>
  <c r="AF91" i="60"/>
  <c r="AL90" i="60"/>
  <c r="AJ90" i="60"/>
  <c r="AL85" i="60"/>
  <c r="AJ85" i="60"/>
  <c r="AH85" i="60"/>
  <c r="AF85" i="60"/>
  <c r="AL81" i="60"/>
  <c r="AJ81" i="60"/>
  <c r="AH81" i="60"/>
  <c r="AF81" i="60"/>
  <c r="AL75" i="60"/>
  <c r="AJ75" i="60"/>
  <c r="AH75" i="60"/>
  <c r="AF75" i="60"/>
  <c r="AL71" i="60"/>
  <c r="AJ71" i="60"/>
  <c r="AH71" i="60"/>
  <c r="AF71" i="60"/>
  <c r="AL65" i="60"/>
  <c r="AJ65" i="60"/>
  <c r="AH65" i="60"/>
  <c r="AF65" i="60"/>
  <c r="AL53" i="60"/>
  <c r="AJ53" i="60"/>
  <c r="AH53" i="60"/>
  <c r="AF53" i="60"/>
  <c r="AL47" i="60"/>
  <c r="AJ47" i="60"/>
  <c r="AH47" i="60"/>
  <c r="AF47" i="60"/>
  <c r="AL44" i="60"/>
  <c r="AJ44" i="60"/>
  <c r="AH44" i="60"/>
  <c r="AF44" i="60"/>
  <c r="AL40" i="60"/>
  <c r="AJ40" i="60"/>
  <c r="AH40" i="60"/>
  <c r="AF40" i="60"/>
  <c r="AJ35" i="60"/>
  <c r="AH35" i="60"/>
  <c r="AL31" i="60"/>
  <c r="AJ31" i="60"/>
  <c r="AH31" i="60"/>
  <c r="AF31" i="60"/>
  <c r="AL26" i="60"/>
  <c r="AJ26" i="60"/>
  <c r="AH26" i="60"/>
  <c r="AF26" i="60"/>
  <c r="AL19" i="60"/>
  <c r="AJ19" i="60"/>
  <c r="AJ111" i="60" s="1"/>
  <c r="AH19" i="60"/>
  <c r="AF19" i="60"/>
  <c r="AL6" i="60"/>
  <c r="AJ6" i="60"/>
  <c r="AL5" i="60"/>
  <c r="AJ5" i="60"/>
  <c r="X233" i="60"/>
  <c r="X207" i="60"/>
  <c r="X202" i="60"/>
  <c r="X194" i="60"/>
  <c r="X169" i="60"/>
  <c r="X163" i="60"/>
  <c r="X160" i="60"/>
  <c r="X152" i="60"/>
  <c r="X149" i="60"/>
  <c r="X145" i="60"/>
  <c r="X139" i="60"/>
  <c r="X125" i="60"/>
  <c r="AB102" i="60"/>
  <c r="AB85" i="60"/>
  <c r="AB81" i="60"/>
  <c r="AB75" i="60"/>
  <c r="AB71" i="60"/>
  <c r="AB65" i="60"/>
  <c r="AB53" i="60"/>
  <c r="AB47" i="60"/>
  <c r="AB44" i="60"/>
  <c r="AB40" i="60"/>
  <c r="AB31" i="60"/>
  <c r="AB26" i="60"/>
  <c r="AB19" i="60"/>
  <c r="T233" i="60"/>
  <c r="T217" i="60"/>
  <c r="T207" i="60"/>
  <c r="T202" i="60"/>
  <c r="T194" i="60"/>
  <c r="T169" i="60"/>
  <c r="T163" i="60"/>
  <c r="T160" i="60"/>
  <c r="T152" i="60"/>
  <c r="T149" i="60"/>
  <c r="T145" i="60"/>
  <c r="T139" i="60"/>
  <c r="T125" i="60"/>
  <c r="R233" i="60"/>
  <c r="R217" i="60"/>
  <c r="R207" i="60"/>
  <c r="R202" i="60"/>
  <c r="R194" i="60"/>
  <c r="R169" i="60"/>
  <c r="R163" i="60"/>
  <c r="R160" i="60"/>
  <c r="R152" i="60"/>
  <c r="R149" i="60"/>
  <c r="R145" i="60"/>
  <c r="R139" i="60"/>
  <c r="R125" i="60"/>
  <c r="V126" i="60"/>
  <c r="V127" i="60"/>
  <c r="V128" i="60"/>
  <c r="V129" i="60"/>
  <c r="V130" i="60"/>
  <c r="V131" i="60"/>
  <c r="V132" i="60"/>
  <c r="V133" i="60"/>
  <c r="V134" i="60"/>
  <c r="V135" i="60"/>
  <c r="V136" i="60"/>
  <c r="V137" i="60"/>
  <c r="V138" i="60"/>
  <c r="V140" i="60"/>
  <c r="V141" i="60"/>
  <c r="V142" i="60"/>
  <c r="V143" i="60"/>
  <c r="V146" i="60"/>
  <c r="V148" i="60"/>
  <c r="V150" i="60"/>
  <c r="V154" i="60"/>
  <c r="V157" i="60"/>
  <c r="V158" i="60"/>
  <c r="V161" i="60"/>
  <c r="V162" i="60"/>
  <c r="V164" i="60"/>
  <c r="V165" i="60"/>
  <c r="V166" i="60"/>
  <c r="V167" i="60"/>
  <c r="V168" i="60"/>
  <c r="V170" i="60"/>
  <c r="V171" i="60"/>
  <c r="V172" i="60"/>
  <c r="V173" i="60"/>
  <c r="V174" i="60"/>
  <c r="V175" i="60"/>
  <c r="V176" i="60"/>
  <c r="V177" i="60"/>
  <c r="V179" i="60"/>
  <c r="V180" i="60"/>
  <c r="V181" i="60"/>
  <c r="V182" i="60"/>
  <c r="V183" i="60"/>
  <c r="V184" i="60"/>
  <c r="V185" i="60"/>
  <c r="V186" i="60"/>
  <c r="V187" i="60"/>
  <c r="V188" i="60"/>
  <c r="V192" i="60"/>
  <c r="V193" i="60"/>
  <c r="V195" i="60"/>
  <c r="V196" i="60"/>
  <c r="V198" i="60"/>
  <c r="V199" i="60"/>
  <c r="V200" i="60"/>
  <c r="V201" i="60"/>
  <c r="V203" i="60"/>
  <c r="V204" i="60"/>
  <c r="V205" i="60"/>
  <c r="V206" i="60"/>
  <c r="V208" i="60"/>
  <c r="V209" i="60"/>
  <c r="V210" i="60"/>
  <c r="V211" i="60"/>
  <c r="V212" i="60"/>
  <c r="V213" i="60"/>
  <c r="V214" i="60"/>
  <c r="V215" i="60"/>
  <c r="V219" i="60"/>
  <c r="V220" i="60"/>
  <c r="V221" i="60"/>
  <c r="V223" i="60"/>
  <c r="V224" i="60"/>
  <c r="V225" i="60"/>
  <c r="V226" i="60"/>
  <c r="V227" i="60"/>
  <c r="V228" i="60"/>
  <c r="V229" i="60"/>
  <c r="V230" i="60"/>
  <c r="V231" i="60"/>
  <c r="V232" i="60"/>
  <c r="V234" i="60"/>
  <c r="V235" i="60"/>
  <c r="V236" i="60"/>
  <c r="V237" i="60"/>
  <c r="V238" i="60"/>
  <c r="K189" i="32"/>
  <c r="N233" i="60"/>
  <c r="N217" i="60"/>
  <c r="N207" i="60"/>
  <c r="N202" i="60"/>
  <c r="N194" i="60"/>
  <c r="N169" i="60"/>
  <c r="N163" i="60"/>
  <c r="N160" i="60"/>
  <c r="N152" i="60"/>
  <c r="N149" i="60"/>
  <c r="N145" i="60"/>
  <c r="N139" i="60"/>
  <c r="N125" i="60"/>
  <c r="P102" i="60"/>
  <c r="P85" i="60"/>
  <c r="P81" i="60"/>
  <c r="P75" i="60"/>
  <c r="P71" i="60"/>
  <c r="P65" i="60"/>
  <c r="P53" i="60"/>
  <c r="P47" i="60"/>
  <c r="P44" i="60"/>
  <c r="P40" i="60"/>
  <c r="P35" i="60"/>
  <c r="P31" i="60"/>
  <c r="P26" i="60"/>
  <c r="P19" i="60"/>
  <c r="G233" i="60"/>
  <c r="G217" i="60"/>
  <c r="G207" i="60"/>
  <c r="G202" i="60"/>
  <c r="G194" i="60"/>
  <c r="G169" i="60"/>
  <c r="G163" i="60"/>
  <c r="G160" i="60"/>
  <c r="G152" i="60"/>
  <c r="G149" i="60"/>
  <c r="G145" i="60"/>
  <c r="G139" i="60"/>
  <c r="G125" i="60"/>
  <c r="I233" i="60"/>
  <c r="E233" i="60"/>
  <c r="C233" i="60"/>
  <c r="E217" i="60"/>
  <c r="C217" i="60"/>
  <c r="I207" i="60"/>
  <c r="E207" i="60"/>
  <c r="C207" i="60"/>
  <c r="I202" i="60"/>
  <c r="E202" i="60"/>
  <c r="C202" i="60"/>
  <c r="I194" i="60"/>
  <c r="C194" i="60"/>
  <c r="I169" i="60"/>
  <c r="E169" i="60"/>
  <c r="C169" i="60"/>
  <c r="I163" i="60"/>
  <c r="E163" i="60"/>
  <c r="C163" i="60"/>
  <c r="I160" i="60"/>
  <c r="E160" i="60"/>
  <c r="C160" i="60"/>
  <c r="I152" i="60"/>
  <c r="E152" i="60"/>
  <c r="C152" i="60"/>
  <c r="I149" i="60"/>
  <c r="E149" i="60"/>
  <c r="C149" i="60"/>
  <c r="I145" i="60"/>
  <c r="E145" i="60"/>
  <c r="C145" i="60"/>
  <c r="I139" i="60"/>
  <c r="E139" i="60"/>
  <c r="C139" i="60"/>
  <c r="E125" i="60"/>
  <c r="C125" i="60"/>
  <c r="I102" i="60"/>
  <c r="G102" i="60"/>
  <c r="E102" i="60"/>
  <c r="C102" i="60"/>
  <c r="I85" i="60"/>
  <c r="G85" i="60"/>
  <c r="E85" i="60"/>
  <c r="C85" i="60"/>
  <c r="I81" i="60"/>
  <c r="G81" i="60"/>
  <c r="E81" i="60"/>
  <c r="C81" i="60"/>
  <c r="I75" i="60"/>
  <c r="G75" i="60"/>
  <c r="E75" i="60"/>
  <c r="C75" i="60"/>
  <c r="I71" i="60"/>
  <c r="G71" i="60"/>
  <c r="E71" i="60"/>
  <c r="C71" i="60"/>
  <c r="I65" i="60"/>
  <c r="G65" i="60"/>
  <c r="E65" i="60"/>
  <c r="C65" i="60"/>
  <c r="I53" i="60"/>
  <c r="G53" i="60"/>
  <c r="E53" i="60"/>
  <c r="C53" i="60"/>
  <c r="I47" i="60"/>
  <c r="G47" i="60"/>
  <c r="E47" i="60"/>
  <c r="C47" i="60"/>
  <c r="I44" i="60"/>
  <c r="G44" i="60"/>
  <c r="E44" i="60"/>
  <c r="C44" i="60"/>
  <c r="I40" i="60"/>
  <c r="G40" i="60"/>
  <c r="E40" i="60"/>
  <c r="C40" i="60"/>
  <c r="I31" i="60"/>
  <c r="G31" i="60"/>
  <c r="E31" i="60"/>
  <c r="C31" i="60"/>
  <c r="I26" i="60"/>
  <c r="G26" i="60"/>
  <c r="E26" i="60"/>
  <c r="C26" i="60"/>
  <c r="I19" i="60"/>
  <c r="G19" i="60"/>
  <c r="G111" i="60" s="1"/>
  <c r="E19" i="60"/>
  <c r="E111" i="60" s="1"/>
  <c r="C19" i="60"/>
  <c r="C111" i="60" s="1"/>
  <c r="I6" i="60"/>
  <c r="G6" i="60"/>
  <c r="E6" i="60"/>
  <c r="I5" i="60"/>
  <c r="G5" i="60"/>
  <c r="V197" i="60" l="1"/>
  <c r="V159" i="60"/>
  <c r="V156" i="60"/>
  <c r="V155" i="60"/>
  <c r="V153" i="60"/>
  <c r="V151" i="60"/>
  <c r="V147" i="60"/>
  <c r="AF111" i="60"/>
  <c r="AP111" i="60"/>
  <c r="AL111" i="60"/>
  <c r="I242" i="60"/>
  <c r="E5" i="60"/>
  <c r="P111" i="60"/>
  <c r="T242" i="60"/>
  <c r="G242" i="60"/>
  <c r="I34" i="60"/>
  <c r="I35" i="60"/>
  <c r="I111" i="60"/>
  <c r="I90" i="60"/>
  <c r="I91" i="60"/>
  <c r="C242" i="60"/>
  <c r="T178" i="60"/>
  <c r="T191" i="60"/>
  <c r="AP90" i="60"/>
  <c r="AP91" i="60"/>
  <c r="BN119" i="60"/>
  <c r="BN117" i="60"/>
  <c r="C5" i="60"/>
  <c r="C6" i="60"/>
  <c r="C34" i="60"/>
  <c r="C35" i="60"/>
  <c r="C90" i="60"/>
  <c r="C91" i="60"/>
  <c r="C178" i="60"/>
  <c r="C191" i="60"/>
  <c r="G178" i="60"/>
  <c r="G191" i="60"/>
  <c r="AN5" i="60"/>
  <c r="AN6" i="60"/>
  <c r="AR90" i="60"/>
  <c r="AR91" i="60"/>
  <c r="AV5" i="60"/>
  <c r="AV6" i="60"/>
  <c r="AX5" i="60"/>
  <c r="AX6" i="60"/>
  <c r="E34" i="60"/>
  <c r="E35" i="60"/>
  <c r="E90" i="60"/>
  <c r="E91" i="60"/>
  <c r="E178" i="60"/>
  <c r="E191" i="60"/>
  <c r="E194" i="60"/>
  <c r="E242" i="60" s="1"/>
  <c r="E201" i="60"/>
  <c r="N178" i="60"/>
  <c r="N191" i="60"/>
  <c r="R178" i="60"/>
  <c r="R191" i="60"/>
  <c r="AB5" i="60"/>
  <c r="AB6" i="60"/>
  <c r="AB34" i="60"/>
  <c r="AB35" i="60"/>
  <c r="X178" i="60"/>
  <c r="X191" i="60"/>
  <c r="X216" i="60"/>
  <c r="X244" i="60" s="1"/>
  <c r="X217" i="60"/>
  <c r="AF5" i="60"/>
  <c r="AF6" i="60"/>
  <c r="AH34" i="60"/>
  <c r="AL34" i="60"/>
  <c r="AL35" i="60"/>
  <c r="AH90" i="60"/>
  <c r="AH91" i="60"/>
  <c r="AP5" i="60"/>
  <c r="AP6" i="60"/>
  <c r="AR111" i="60"/>
  <c r="AN111" i="60"/>
  <c r="AX111" i="60"/>
  <c r="BN248" i="60"/>
  <c r="BN250" i="60"/>
  <c r="G34" i="60"/>
  <c r="G35" i="60"/>
  <c r="G90" i="60"/>
  <c r="G91" i="60"/>
  <c r="I124" i="60"/>
  <c r="I125" i="60"/>
  <c r="I178" i="60"/>
  <c r="I191" i="60"/>
  <c r="I216" i="60"/>
  <c r="I244" i="60" s="1"/>
  <c r="I217" i="60"/>
  <c r="P5" i="60"/>
  <c r="P6" i="60"/>
  <c r="N242" i="60"/>
  <c r="R242" i="60"/>
  <c r="AB111" i="60"/>
  <c r="X242" i="60"/>
  <c r="AH5" i="60"/>
  <c r="AH6" i="60"/>
  <c r="AH111" i="60"/>
  <c r="AF34" i="60"/>
  <c r="AF35" i="60"/>
  <c r="AN90" i="60"/>
  <c r="AN91" i="60"/>
  <c r="AX90" i="60"/>
  <c r="AX91" i="60"/>
  <c r="AV111" i="60"/>
  <c r="AR5" i="60"/>
  <c r="AR6" i="60"/>
  <c r="AB90" i="60"/>
  <c r="AB91" i="60"/>
  <c r="P90" i="60"/>
  <c r="P91" i="60"/>
  <c r="AN119" i="31"/>
  <c r="AN121" i="31"/>
  <c r="BO113" i="60"/>
  <c r="BO115" i="60"/>
  <c r="I25" i="60"/>
  <c r="E124" i="60"/>
  <c r="C124" i="60"/>
  <c r="AF90" i="60"/>
  <c r="V160" i="60"/>
  <c r="AF25" i="60"/>
  <c r="C144" i="60"/>
  <c r="E144" i="60"/>
  <c r="C216" i="60"/>
  <c r="C244" i="60" s="1"/>
  <c r="R124" i="60"/>
  <c r="T216" i="60"/>
  <c r="T244" i="60" s="1"/>
  <c r="N124" i="60"/>
  <c r="G144" i="60"/>
  <c r="E216" i="60"/>
  <c r="E244" i="60" s="1"/>
  <c r="G124" i="60"/>
  <c r="N216" i="60"/>
  <c r="N244" i="60" s="1"/>
  <c r="R216" i="60"/>
  <c r="R244" i="60" s="1"/>
  <c r="X124" i="60"/>
  <c r="T144" i="60"/>
  <c r="X144" i="60"/>
  <c r="G216" i="60"/>
  <c r="G244" i="60" s="1"/>
  <c r="N144" i="60"/>
  <c r="V139" i="60"/>
  <c r="R144" i="60"/>
  <c r="T124" i="60"/>
  <c r="V207" i="60"/>
  <c r="V169" i="60"/>
  <c r="V233" i="60"/>
  <c r="V222" i="60"/>
  <c r="V218" i="60"/>
  <c r="V202" i="60"/>
  <c r="V125" i="60"/>
  <c r="V152" i="60"/>
  <c r="V194" i="60"/>
  <c r="V163" i="60"/>
  <c r="I144" i="60"/>
  <c r="V149" i="60" l="1"/>
  <c r="V145" i="60"/>
  <c r="C80" i="60"/>
  <c r="AP79" i="60"/>
  <c r="AP113" i="60" s="1"/>
  <c r="C25" i="60"/>
  <c r="C109" i="60" s="1"/>
  <c r="AF80" i="60"/>
  <c r="AL25" i="60"/>
  <c r="AL109" i="60" s="1"/>
  <c r="AH25" i="60"/>
  <c r="AH109" i="60" s="1"/>
  <c r="G25" i="60"/>
  <c r="G109" i="60" s="1"/>
  <c r="AR80" i="60"/>
  <c r="AH80" i="60"/>
  <c r="E25" i="60"/>
  <c r="E109" i="60" s="1"/>
  <c r="AB25" i="60"/>
  <c r="AB109" i="60" s="1"/>
  <c r="AB79" i="60"/>
  <c r="I79" i="60"/>
  <c r="I113" i="60" s="1"/>
  <c r="I80" i="60"/>
  <c r="AV25" i="60"/>
  <c r="AV109" i="60" s="1"/>
  <c r="AV34" i="60"/>
  <c r="E79" i="60"/>
  <c r="E113" i="60" s="1"/>
  <c r="E80" i="60"/>
  <c r="C246" i="60"/>
  <c r="C240" i="60"/>
  <c r="V178" i="60"/>
  <c r="V191" i="60"/>
  <c r="AX79" i="60"/>
  <c r="AX113" i="60" s="1"/>
  <c r="AX80" i="60"/>
  <c r="AN25" i="60"/>
  <c r="AN109" i="60" s="1"/>
  <c r="AN34" i="60"/>
  <c r="AX25" i="60"/>
  <c r="AX109" i="60" s="1"/>
  <c r="AX34" i="60"/>
  <c r="E240" i="60"/>
  <c r="E246" i="60"/>
  <c r="AL79" i="60"/>
  <c r="AL113" i="60" s="1"/>
  <c r="AL80" i="60"/>
  <c r="AV79" i="60"/>
  <c r="AV113" i="60" s="1"/>
  <c r="AV80" i="60"/>
  <c r="AF79" i="60"/>
  <c r="AF113" i="60" s="1"/>
  <c r="T240" i="60"/>
  <c r="T246" i="60"/>
  <c r="AR25" i="60"/>
  <c r="AR109" i="60" s="1"/>
  <c r="AR34" i="60"/>
  <c r="G240" i="60"/>
  <c r="G246" i="60"/>
  <c r="R240" i="60"/>
  <c r="R246" i="60"/>
  <c r="AJ25" i="60"/>
  <c r="AJ34" i="60"/>
  <c r="P25" i="60"/>
  <c r="P109" i="60" s="1"/>
  <c r="P34" i="60"/>
  <c r="AJ79" i="60"/>
  <c r="AJ113" i="60" s="1"/>
  <c r="AJ80" i="60"/>
  <c r="I109" i="60"/>
  <c r="V242" i="60"/>
  <c r="AR79" i="60"/>
  <c r="AR113" i="60" s="1"/>
  <c r="AN79" i="60"/>
  <c r="AN113" i="60" s="1"/>
  <c r="AN80" i="60"/>
  <c r="AP25" i="60"/>
  <c r="AP34" i="60"/>
  <c r="G79" i="60"/>
  <c r="G113" i="60" s="1"/>
  <c r="G80" i="60"/>
  <c r="AH79" i="60"/>
  <c r="AH113" i="60" s="1"/>
  <c r="I240" i="60"/>
  <c r="I246" i="60"/>
  <c r="AF109" i="60"/>
  <c r="X240" i="60"/>
  <c r="X246" i="60"/>
  <c r="N246" i="60"/>
  <c r="N240" i="60"/>
  <c r="BO117" i="60"/>
  <c r="BO119" i="60"/>
  <c r="V124" i="60"/>
  <c r="V144" i="60"/>
  <c r="C79" i="60" l="1"/>
  <c r="C113" i="60" s="1"/>
  <c r="AB80" i="60"/>
  <c r="AP80" i="60"/>
  <c r="AF115" i="60"/>
  <c r="AF119" i="60" s="1"/>
  <c r="AR115" i="60"/>
  <c r="AR117" i="60" s="1"/>
  <c r="AP115" i="60"/>
  <c r="AP117" i="60" s="1"/>
  <c r="AN115" i="60"/>
  <c r="AN117" i="60" s="1"/>
  <c r="AH115" i="60"/>
  <c r="AH117" i="60" s="1"/>
  <c r="G250" i="60"/>
  <c r="G248" i="60"/>
  <c r="T250" i="60"/>
  <c r="T248" i="60"/>
  <c r="AL115" i="60"/>
  <c r="AP109" i="60"/>
  <c r="V216" i="60"/>
  <c r="V244" i="60" s="1"/>
  <c r="V217" i="60"/>
  <c r="AJ109" i="60"/>
  <c r="AJ115" i="60"/>
  <c r="AX115" i="60"/>
  <c r="G115" i="60"/>
  <c r="R248" i="60"/>
  <c r="R250" i="60"/>
  <c r="E250" i="60"/>
  <c r="E248" i="60"/>
  <c r="I115" i="60"/>
  <c r="I248" i="60"/>
  <c r="I250" i="60"/>
  <c r="C248" i="60"/>
  <c r="C250" i="60"/>
  <c r="AV115" i="60"/>
  <c r="E115" i="60"/>
  <c r="X248" i="60"/>
  <c r="X250" i="60"/>
  <c r="AB115" i="60"/>
  <c r="AB113" i="60"/>
  <c r="V240" i="60"/>
  <c r="N248" i="60"/>
  <c r="N250" i="60"/>
  <c r="P79" i="60"/>
  <c r="P80" i="60"/>
  <c r="C16" i="19"/>
  <c r="C115" i="60" l="1"/>
  <c r="C117" i="60" s="1"/>
  <c r="AR119" i="60"/>
  <c r="AN119" i="60"/>
  <c r="AF117" i="60"/>
  <c r="AP119" i="60"/>
  <c r="AH119" i="60"/>
  <c r="V246" i="60"/>
  <c r="V248" i="60" s="1"/>
  <c r="AV119" i="60"/>
  <c r="AV117" i="60"/>
  <c r="AJ119" i="60"/>
  <c r="AJ117" i="60"/>
  <c r="AL119" i="60"/>
  <c r="AL117" i="60"/>
  <c r="G117" i="60"/>
  <c r="G119" i="60"/>
  <c r="E119" i="60"/>
  <c r="E117" i="60"/>
  <c r="I119" i="60"/>
  <c r="I117" i="60"/>
  <c r="AX117" i="60"/>
  <c r="AX119" i="60"/>
  <c r="AB119" i="60"/>
  <c r="AB117" i="60"/>
  <c r="P113" i="60"/>
  <c r="P115" i="60"/>
  <c r="C119" i="60" l="1"/>
  <c r="V250" i="60"/>
  <c r="P119" i="60"/>
  <c r="P117" i="60"/>
  <c r="CV233" i="60" l="1"/>
  <c r="CT233" i="60"/>
  <c r="CR233" i="60"/>
  <c r="CP233" i="60"/>
  <c r="CN233" i="60"/>
  <c r="CL233" i="60"/>
  <c r="CJ233" i="60"/>
  <c r="CH233" i="60"/>
  <c r="CF233" i="60"/>
  <c r="CD233" i="60"/>
  <c r="CB233" i="60"/>
  <c r="BZ233" i="60"/>
  <c r="BX233" i="60"/>
  <c r="BV233" i="60"/>
  <c r="BT233" i="60"/>
  <c r="BR233" i="60"/>
  <c r="BP233" i="60"/>
  <c r="BL233" i="60"/>
  <c r="BJ233" i="60"/>
  <c r="BH233" i="60"/>
  <c r="BD233" i="60"/>
  <c r="BB233" i="60"/>
  <c r="AX233" i="60"/>
  <c r="AV233" i="60"/>
  <c r="AT233" i="60"/>
  <c r="AR233" i="60"/>
  <c r="AP233" i="60"/>
  <c r="AN233" i="60"/>
  <c r="AL233" i="60"/>
  <c r="AJ233" i="60"/>
  <c r="AH233" i="60"/>
  <c r="AF233" i="60"/>
  <c r="CV222" i="60"/>
  <c r="CT222" i="60"/>
  <c r="CR222" i="60"/>
  <c r="CP222" i="60"/>
  <c r="CN222" i="60"/>
  <c r="CL222" i="60"/>
  <c r="CJ222" i="60"/>
  <c r="CH222" i="60"/>
  <c r="CF222" i="60"/>
  <c r="CD222" i="60"/>
  <c r="CB222" i="60"/>
  <c r="BZ222" i="60"/>
  <c r="BX222" i="60"/>
  <c r="BV222" i="60"/>
  <c r="BT222" i="60"/>
  <c r="BR222" i="60"/>
  <c r="BP222" i="60"/>
  <c r="BL222" i="60"/>
  <c r="BJ222" i="60"/>
  <c r="BH222" i="60"/>
  <c r="BD222" i="60"/>
  <c r="BB222" i="60"/>
  <c r="AX222" i="60"/>
  <c r="AV222" i="60"/>
  <c r="AT222" i="60"/>
  <c r="AR222" i="60"/>
  <c r="AP222" i="60"/>
  <c r="AN222" i="60"/>
  <c r="AL222" i="60"/>
  <c r="AJ222" i="60"/>
  <c r="AH222" i="60"/>
  <c r="AF222" i="60"/>
  <c r="CV218" i="60"/>
  <c r="CR218" i="60"/>
  <c r="CJ218" i="60"/>
  <c r="CF218" i="60"/>
  <c r="CB218" i="60"/>
  <c r="BT218" i="60"/>
  <c r="BL218" i="60"/>
  <c r="BB218" i="60"/>
  <c r="AR218" i="60"/>
  <c r="AJ218" i="60"/>
  <c r="AH218" i="60"/>
  <c r="CV207" i="60"/>
  <c r="CT207" i="60"/>
  <c r="CR207" i="60"/>
  <c r="CP207" i="60"/>
  <c r="CN207" i="60"/>
  <c r="CL207" i="60"/>
  <c r="CJ207" i="60"/>
  <c r="CH207" i="60"/>
  <c r="CF207" i="60"/>
  <c r="CD207" i="60"/>
  <c r="CB207" i="60"/>
  <c r="BZ207" i="60"/>
  <c r="BX207" i="60"/>
  <c r="BV207" i="60"/>
  <c r="BT207" i="60"/>
  <c r="BR207" i="60"/>
  <c r="BP207" i="60"/>
  <c r="BL207" i="60"/>
  <c r="BJ207" i="60"/>
  <c r="BH207" i="60"/>
  <c r="BD207" i="60"/>
  <c r="BB207" i="60"/>
  <c r="AX207" i="60"/>
  <c r="AV207" i="60"/>
  <c r="AT207" i="60"/>
  <c r="AR207" i="60"/>
  <c r="AP207" i="60"/>
  <c r="AN207" i="60"/>
  <c r="AL207" i="60"/>
  <c r="AJ207" i="60"/>
  <c r="AH207" i="60"/>
  <c r="AF207" i="60"/>
  <c r="CV202" i="60"/>
  <c r="CT202" i="60"/>
  <c r="CR202" i="60"/>
  <c r="CP202" i="60"/>
  <c r="CN202" i="60"/>
  <c r="CL202" i="60"/>
  <c r="CJ202" i="60"/>
  <c r="CH202" i="60"/>
  <c r="CF202" i="60"/>
  <c r="CD202" i="60"/>
  <c r="CB202" i="60"/>
  <c r="BZ202" i="60"/>
  <c r="BX202" i="60"/>
  <c r="BV202" i="60"/>
  <c r="BT202" i="60"/>
  <c r="BR202" i="60"/>
  <c r="BP202" i="60"/>
  <c r="BL202" i="60"/>
  <c r="BJ202" i="60"/>
  <c r="BH202" i="60"/>
  <c r="BD202" i="60"/>
  <c r="BB202" i="60"/>
  <c r="AX202" i="60"/>
  <c r="AV202" i="60"/>
  <c r="AT202" i="60"/>
  <c r="AR202" i="60"/>
  <c r="AP202" i="60"/>
  <c r="AN202" i="60"/>
  <c r="AL202" i="60"/>
  <c r="AJ202" i="60"/>
  <c r="AH202" i="60"/>
  <c r="AF202" i="60"/>
  <c r="CV194" i="60"/>
  <c r="CV242" i="60" s="1"/>
  <c r="CT194" i="60"/>
  <c r="CT242" i="60" s="1"/>
  <c r="CR194" i="60"/>
  <c r="CR242" i="60" s="1"/>
  <c r="CP194" i="60"/>
  <c r="CP242" i="60" s="1"/>
  <c r="CN194" i="60"/>
  <c r="CN242" i="60" s="1"/>
  <c r="CL194" i="60"/>
  <c r="CL242" i="60" s="1"/>
  <c r="CJ194" i="60"/>
  <c r="CJ242" i="60" s="1"/>
  <c r="CH194" i="60"/>
  <c r="CH242" i="60" s="1"/>
  <c r="CF194" i="60"/>
  <c r="CD194" i="60"/>
  <c r="CD242" i="60" s="1"/>
  <c r="CB194" i="60"/>
  <c r="CB242" i="60" s="1"/>
  <c r="BZ194" i="60"/>
  <c r="BZ242" i="60" s="1"/>
  <c r="BX194" i="60"/>
  <c r="BV194" i="60"/>
  <c r="BV242" i="60" s="1"/>
  <c r="BT194" i="60"/>
  <c r="BT242" i="60" s="1"/>
  <c r="BR194" i="60"/>
  <c r="BR242" i="60" s="1"/>
  <c r="BP194" i="60"/>
  <c r="BP242" i="60" s="1"/>
  <c r="BL194" i="60"/>
  <c r="BL242" i="60" s="1"/>
  <c r="BJ194" i="60"/>
  <c r="BH194" i="60"/>
  <c r="BH242" i="60" s="1"/>
  <c r="BD194" i="60"/>
  <c r="BD242" i="60" s="1"/>
  <c r="BB194" i="60"/>
  <c r="BB242" i="60" s="1"/>
  <c r="AX194" i="60"/>
  <c r="AX242" i="60" s="1"/>
  <c r="AV194" i="60"/>
  <c r="AV242" i="60" s="1"/>
  <c r="AT194" i="60"/>
  <c r="AT242" i="60" s="1"/>
  <c r="AR194" i="60"/>
  <c r="AR242" i="60" s="1"/>
  <c r="AP194" i="60"/>
  <c r="AP242" i="60" s="1"/>
  <c r="AN194" i="60"/>
  <c r="AN242" i="60" s="1"/>
  <c r="AL194" i="60"/>
  <c r="AJ194" i="60"/>
  <c r="AJ242" i="60" s="1"/>
  <c r="AH194" i="60"/>
  <c r="AH242" i="60" s="1"/>
  <c r="AF194" i="60"/>
  <c r="AF242" i="60" s="1"/>
  <c r="CV191" i="60"/>
  <c r="CN191" i="60"/>
  <c r="CF191" i="60"/>
  <c r="BX191" i="60"/>
  <c r="BX178" i="60"/>
  <c r="CV169" i="60"/>
  <c r="CT169" i="60"/>
  <c r="CR169" i="60"/>
  <c r="CP169" i="60"/>
  <c r="CN169" i="60"/>
  <c r="CL169" i="60"/>
  <c r="CJ169" i="60"/>
  <c r="CH169" i="60"/>
  <c r="CF169" i="60"/>
  <c r="CD169" i="60"/>
  <c r="CB169" i="60"/>
  <c r="BZ169" i="60"/>
  <c r="BX169" i="60"/>
  <c r="BV169" i="60"/>
  <c r="BT169" i="60"/>
  <c r="BR169" i="60"/>
  <c r="BP169" i="60"/>
  <c r="BL169" i="60"/>
  <c r="BJ169" i="60"/>
  <c r="BH169" i="60"/>
  <c r="BD169" i="60"/>
  <c r="BB169" i="60"/>
  <c r="AX169" i="60"/>
  <c r="AV169" i="60"/>
  <c r="AT169" i="60"/>
  <c r="AR169" i="60"/>
  <c r="AP169" i="60"/>
  <c r="AN169" i="60"/>
  <c r="AL169" i="60"/>
  <c r="AJ169" i="60"/>
  <c r="AH169" i="60"/>
  <c r="AF169" i="60"/>
  <c r="CV163" i="60"/>
  <c r="CT163" i="60"/>
  <c r="CR163" i="60"/>
  <c r="CP163" i="60"/>
  <c r="CN163" i="60"/>
  <c r="CL163" i="60"/>
  <c r="CJ163" i="60"/>
  <c r="CH163" i="60"/>
  <c r="CF163" i="60"/>
  <c r="CD163" i="60"/>
  <c r="CB163" i="60"/>
  <c r="BZ163" i="60"/>
  <c r="BX163" i="60"/>
  <c r="BV163" i="60"/>
  <c r="BT163" i="60"/>
  <c r="BR163" i="60"/>
  <c r="BP163" i="60"/>
  <c r="BL163" i="60"/>
  <c r="BJ163" i="60"/>
  <c r="BH163" i="60"/>
  <c r="BD163" i="60"/>
  <c r="BB163" i="60"/>
  <c r="AX163" i="60"/>
  <c r="AV163" i="60"/>
  <c r="AT163" i="60"/>
  <c r="AR163" i="60"/>
  <c r="AP163" i="60"/>
  <c r="AN163" i="60"/>
  <c r="AL163" i="60"/>
  <c r="AJ163" i="60"/>
  <c r="AH163" i="60"/>
  <c r="AF163" i="60"/>
  <c r="CV160" i="60"/>
  <c r="CT160" i="60"/>
  <c r="CR160" i="60"/>
  <c r="CP160" i="60"/>
  <c r="CN160" i="60"/>
  <c r="CL160" i="60"/>
  <c r="CJ160" i="60"/>
  <c r="CH160" i="60"/>
  <c r="CF160" i="60"/>
  <c r="CD160" i="60"/>
  <c r="CB160" i="60"/>
  <c r="BZ160" i="60"/>
  <c r="BX160" i="60"/>
  <c r="BV160" i="60"/>
  <c r="BT160" i="60"/>
  <c r="BR160" i="60"/>
  <c r="BP160" i="60"/>
  <c r="BL160" i="60"/>
  <c r="BJ160" i="60"/>
  <c r="BH160" i="60"/>
  <c r="BD160" i="60"/>
  <c r="BB160" i="60"/>
  <c r="AX160" i="60"/>
  <c r="AV160" i="60"/>
  <c r="AT160" i="60"/>
  <c r="AR160" i="60"/>
  <c r="AP160" i="60"/>
  <c r="AN160" i="60"/>
  <c r="AL160" i="60"/>
  <c r="AJ160" i="60"/>
  <c r="AH160" i="60"/>
  <c r="AF160" i="60"/>
  <c r="CV152" i="60"/>
  <c r="CT152" i="60"/>
  <c r="CR152" i="60"/>
  <c r="CP152" i="60"/>
  <c r="CN152" i="60"/>
  <c r="CL152" i="60"/>
  <c r="CJ152" i="60"/>
  <c r="CH152" i="60"/>
  <c r="CF152" i="60"/>
  <c r="CD152" i="60"/>
  <c r="CB152" i="60"/>
  <c r="BZ152" i="60"/>
  <c r="BX152" i="60"/>
  <c r="BV152" i="60"/>
  <c r="BT152" i="60"/>
  <c r="BR152" i="60"/>
  <c r="BP152" i="60"/>
  <c r="BL152" i="60"/>
  <c r="BJ152" i="60"/>
  <c r="BH152" i="60"/>
  <c r="BD152" i="60"/>
  <c r="BB152" i="60"/>
  <c r="AX152" i="60"/>
  <c r="AV152" i="60"/>
  <c r="AT152" i="60"/>
  <c r="AR152" i="60"/>
  <c r="AP152" i="60"/>
  <c r="AN152" i="60"/>
  <c r="AL152" i="60"/>
  <c r="AJ152" i="60"/>
  <c r="AH152" i="60"/>
  <c r="AF152" i="60"/>
  <c r="CV149" i="60"/>
  <c r="CT149" i="60"/>
  <c r="CR149" i="60"/>
  <c r="CP149" i="60"/>
  <c r="CN149" i="60"/>
  <c r="CL149" i="60"/>
  <c r="CJ149" i="60"/>
  <c r="CH149" i="60"/>
  <c r="CF149" i="60"/>
  <c r="CD149" i="60"/>
  <c r="CB149" i="60"/>
  <c r="BZ149" i="60"/>
  <c r="BX149" i="60"/>
  <c r="BV149" i="60"/>
  <c r="BT149" i="60"/>
  <c r="BR149" i="60"/>
  <c r="BP149" i="60"/>
  <c r="BL149" i="60"/>
  <c r="BJ149" i="60"/>
  <c r="BH149" i="60"/>
  <c r="BD149" i="60"/>
  <c r="BB149" i="60"/>
  <c r="AX149" i="60"/>
  <c r="AV149" i="60"/>
  <c r="AT149" i="60"/>
  <c r="AR149" i="60"/>
  <c r="AP149" i="60"/>
  <c r="AN149" i="60"/>
  <c r="AL149" i="60"/>
  <c r="AJ149" i="60"/>
  <c r="AH149" i="60"/>
  <c r="AF149" i="60"/>
  <c r="CV145" i="60"/>
  <c r="CT145" i="60"/>
  <c r="CR145" i="60"/>
  <c r="CP145" i="60"/>
  <c r="CN145" i="60"/>
  <c r="CL145" i="60"/>
  <c r="CJ145" i="60"/>
  <c r="CH145" i="60"/>
  <c r="CF145" i="60"/>
  <c r="CD145" i="60"/>
  <c r="CB145" i="60"/>
  <c r="BZ145" i="60"/>
  <c r="BX145" i="60"/>
  <c r="BV145" i="60"/>
  <c r="BT145" i="60"/>
  <c r="BR145" i="60"/>
  <c r="BP145" i="60"/>
  <c r="BL145" i="60"/>
  <c r="BJ145" i="60"/>
  <c r="BH145" i="60"/>
  <c r="BD145" i="60"/>
  <c r="BB145" i="60"/>
  <c r="AX145" i="60"/>
  <c r="AV145" i="60"/>
  <c r="AT145" i="60"/>
  <c r="AR145" i="60"/>
  <c r="AP145" i="60"/>
  <c r="AN145" i="60"/>
  <c r="AL145" i="60"/>
  <c r="AJ145" i="60"/>
  <c r="AH145" i="60"/>
  <c r="AF145" i="60"/>
  <c r="CV139" i="60"/>
  <c r="CT139" i="60"/>
  <c r="CR139" i="60"/>
  <c r="CP139" i="60"/>
  <c r="CN139" i="60"/>
  <c r="CL139" i="60"/>
  <c r="CJ139" i="60"/>
  <c r="CH139" i="60"/>
  <c r="CF139" i="60"/>
  <c r="CD139" i="60"/>
  <c r="CB139" i="60"/>
  <c r="BZ139" i="60"/>
  <c r="BX139" i="60"/>
  <c r="BV139" i="60"/>
  <c r="BT139" i="60"/>
  <c r="BR139" i="60"/>
  <c r="BP139" i="60"/>
  <c r="BL139" i="60"/>
  <c r="BJ139" i="60"/>
  <c r="BH139" i="60"/>
  <c r="BD139" i="60"/>
  <c r="BB139" i="60"/>
  <c r="AX139" i="60"/>
  <c r="AV139" i="60"/>
  <c r="AT139" i="60"/>
  <c r="AR139" i="60"/>
  <c r="AP139" i="60"/>
  <c r="AN139" i="60"/>
  <c r="AL139" i="60"/>
  <c r="AJ139" i="60"/>
  <c r="AH139" i="60"/>
  <c r="AF139" i="60"/>
  <c r="CT125" i="60"/>
  <c r="CP125" i="60"/>
  <c r="CL125" i="60"/>
  <c r="CH125" i="60"/>
  <c r="CD125" i="60"/>
  <c r="BZ125" i="60"/>
  <c r="BT125" i="60"/>
  <c r="BR125" i="60"/>
  <c r="BJ125" i="60"/>
  <c r="BD125" i="60"/>
  <c r="AX125" i="60"/>
  <c r="AP125" i="60"/>
  <c r="AL125" i="60"/>
  <c r="AH125" i="60"/>
  <c r="BD124" i="60"/>
  <c r="BJ242" i="60" l="1"/>
  <c r="AL242" i="60"/>
  <c r="CF242" i="60"/>
  <c r="CN178" i="60"/>
  <c r="CF178" i="60"/>
  <c r="CV216" i="60"/>
  <c r="CV244" i="60" s="1"/>
  <c r="CV178" i="60"/>
  <c r="BT217" i="60"/>
  <c r="AH217" i="60"/>
  <c r="AN124" i="60"/>
  <c r="AN125" i="60"/>
  <c r="AN178" i="60"/>
  <c r="AN191" i="60"/>
  <c r="AH178" i="60"/>
  <c r="AH191" i="60"/>
  <c r="AP178" i="60"/>
  <c r="AP191" i="60"/>
  <c r="AX178" i="60"/>
  <c r="AX191" i="60"/>
  <c r="BJ178" i="60"/>
  <c r="BJ191" i="60"/>
  <c r="BT178" i="60"/>
  <c r="BT191" i="60"/>
  <c r="CB178" i="60"/>
  <c r="CB191" i="60"/>
  <c r="CJ178" i="60"/>
  <c r="CJ191" i="60"/>
  <c r="CR178" i="60"/>
  <c r="CR191" i="60"/>
  <c r="BT216" i="60"/>
  <c r="BT244" i="60" s="1"/>
  <c r="AP217" i="60"/>
  <c r="AP218" i="60"/>
  <c r="AX218" i="60"/>
  <c r="BJ217" i="60"/>
  <c r="BJ218" i="60"/>
  <c r="AV124" i="60"/>
  <c r="AV125" i="60"/>
  <c r="AF178" i="60"/>
  <c r="AF191" i="60"/>
  <c r="BH178" i="60"/>
  <c r="BH191" i="60"/>
  <c r="BZ178" i="60"/>
  <c r="BZ191" i="60"/>
  <c r="CP178" i="60"/>
  <c r="CP191" i="60"/>
  <c r="AF218" i="60"/>
  <c r="AN218" i="60"/>
  <c r="BH218" i="60"/>
  <c r="BZ217" i="60"/>
  <c r="BZ218" i="60"/>
  <c r="CH217" i="60"/>
  <c r="CH218" i="60"/>
  <c r="CP217" i="60"/>
  <c r="CP218" i="60"/>
  <c r="CB124" i="60"/>
  <c r="CB125" i="60"/>
  <c r="CR124" i="60"/>
  <c r="CR125" i="60"/>
  <c r="AJ124" i="60"/>
  <c r="AJ125" i="60"/>
  <c r="AR124" i="60"/>
  <c r="AR125" i="60"/>
  <c r="BB124" i="60"/>
  <c r="BB125" i="60"/>
  <c r="BL124" i="60"/>
  <c r="BL125" i="60"/>
  <c r="BV124" i="60"/>
  <c r="BV125" i="60"/>
  <c r="AJ178" i="60"/>
  <c r="AJ191" i="60"/>
  <c r="AR178" i="60"/>
  <c r="AR191" i="60"/>
  <c r="BB178" i="60"/>
  <c r="BB191" i="60"/>
  <c r="BL178" i="60"/>
  <c r="BL191" i="60"/>
  <c r="BV178" i="60"/>
  <c r="BV191" i="60"/>
  <c r="CD178" i="60"/>
  <c r="CD191" i="60"/>
  <c r="CL178" i="60"/>
  <c r="CL191" i="60"/>
  <c r="CT178" i="60"/>
  <c r="CT191" i="60"/>
  <c r="CF216" i="60"/>
  <c r="CF244" i="60" s="1"/>
  <c r="CF217" i="60"/>
  <c r="BV218" i="60"/>
  <c r="CD218" i="60"/>
  <c r="CL218" i="60"/>
  <c r="CT218" i="60"/>
  <c r="AF124" i="60"/>
  <c r="AF125" i="60"/>
  <c r="BH124" i="60"/>
  <c r="BH125" i="60"/>
  <c r="AV178" i="60"/>
  <c r="AV191" i="60"/>
  <c r="BR178" i="60"/>
  <c r="BR191" i="60"/>
  <c r="CH178" i="60"/>
  <c r="CH191" i="60"/>
  <c r="AV218" i="60"/>
  <c r="BR218" i="60"/>
  <c r="CJ124" i="60"/>
  <c r="CJ125" i="60"/>
  <c r="AT124" i="60"/>
  <c r="AT125" i="60"/>
  <c r="BP124" i="60"/>
  <c r="BP125" i="60"/>
  <c r="BX124" i="60"/>
  <c r="BX125" i="60"/>
  <c r="CF124" i="60"/>
  <c r="CF125" i="60"/>
  <c r="CN124" i="60"/>
  <c r="CN125" i="60"/>
  <c r="CV124" i="60"/>
  <c r="CV125" i="60"/>
  <c r="AL178" i="60"/>
  <c r="AL191" i="60"/>
  <c r="AT178" i="60"/>
  <c r="AT191" i="60"/>
  <c r="BD178" i="60"/>
  <c r="BD191" i="60"/>
  <c r="BP178" i="60"/>
  <c r="BP191" i="60"/>
  <c r="AL218" i="60"/>
  <c r="AT218" i="60"/>
  <c r="BD218" i="60"/>
  <c r="BP218" i="60"/>
  <c r="BX218" i="60"/>
  <c r="CN218" i="60"/>
  <c r="BX242" i="60"/>
  <c r="AJ144" i="60"/>
  <c r="AH124" i="60"/>
  <c r="BR144" i="60"/>
  <c r="CT144" i="60"/>
  <c r="CH124" i="60"/>
  <c r="CP124" i="60"/>
  <c r="CD144" i="60"/>
  <c r="BR124" i="60"/>
  <c r="BB144" i="60"/>
  <c r="BJ216" i="60"/>
  <c r="BJ244" i="60" s="1"/>
  <c r="BZ216" i="60"/>
  <c r="BZ244" i="60" s="1"/>
  <c r="CP216" i="60"/>
  <c r="CP244" i="60" s="1"/>
  <c r="CL144" i="60"/>
  <c r="AR144" i="60"/>
  <c r="BT144" i="60"/>
  <c r="BX144" i="60"/>
  <c r="CN144" i="60"/>
  <c r="AL144" i="60"/>
  <c r="BD144" i="60"/>
  <c r="CJ144" i="60"/>
  <c r="CD124" i="60"/>
  <c r="CL124" i="60"/>
  <c r="CT124" i="60"/>
  <c r="AH144" i="60"/>
  <c r="AP144" i="60"/>
  <c r="AX144" i="60"/>
  <c r="CH144" i="60"/>
  <c r="CP144" i="60"/>
  <c r="AF144" i="60"/>
  <c r="AN144" i="60"/>
  <c r="AV144" i="60"/>
  <c r="BH144" i="60"/>
  <c r="BP144" i="60"/>
  <c r="BV144" i="60"/>
  <c r="CF144" i="60"/>
  <c r="CV144" i="60"/>
  <c r="AT144" i="60"/>
  <c r="CB144" i="60"/>
  <c r="CR144" i="60"/>
  <c r="AH216" i="60"/>
  <c r="AH244" i="60" s="1"/>
  <c r="AP124" i="60"/>
  <c r="AX124" i="60"/>
  <c r="BJ124" i="60"/>
  <c r="BT124" i="60"/>
  <c r="BZ124" i="60"/>
  <c r="BL144" i="60"/>
  <c r="BZ144" i="60"/>
  <c r="AL124" i="60"/>
  <c r="BJ144" i="60"/>
  <c r="CV102" i="60"/>
  <c r="CT102" i="60"/>
  <c r="CR102" i="60"/>
  <c r="CP102" i="60"/>
  <c r="CN102" i="60"/>
  <c r="CL102" i="60"/>
  <c r="CJ102" i="60"/>
  <c r="CH102" i="60"/>
  <c r="CF102" i="60"/>
  <c r="CD102" i="60"/>
  <c r="CB102" i="60"/>
  <c r="BZ102" i="60"/>
  <c r="BX102" i="60"/>
  <c r="BV102" i="60"/>
  <c r="BT102" i="60"/>
  <c r="BR102" i="60"/>
  <c r="BP102" i="60"/>
  <c r="BL102" i="60"/>
  <c r="BJ102" i="60"/>
  <c r="BH102" i="60"/>
  <c r="BD102" i="60"/>
  <c r="BB102" i="60"/>
  <c r="AT102" i="60"/>
  <c r="CF91" i="60"/>
  <c r="BX91" i="60"/>
  <c r="AT91" i="60"/>
  <c r="CV85" i="60"/>
  <c r="CT85" i="60"/>
  <c r="CR85" i="60"/>
  <c r="CP85" i="60"/>
  <c r="CN85" i="60"/>
  <c r="CL85" i="60"/>
  <c r="CJ85" i="60"/>
  <c r="CH85" i="60"/>
  <c r="CF85" i="60"/>
  <c r="CD85" i="60"/>
  <c r="CB85" i="60"/>
  <c r="BZ85" i="60"/>
  <c r="BX85" i="60"/>
  <c r="BV85" i="60"/>
  <c r="BT85" i="60"/>
  <c r="BR85" i="60"/>
  <c r="BP85" i="60"/>
  <c r="BL85" i="60"/>
  <c r="BJ85" i="60"/>
  <c r="BH85" i="60"/>
  <c r="BD85" i="60"/>
  <c r="BB85" i="60"/>
  <c r="AT85" i="60"/>
  <c r="CV81" i="60"/>
  <c r="CT81" i="60"/>
  <c r="CR81" i="60"/>
  <c r="CP81" i="60"/>
  <c r="CN81" i="60"/>
  <c r="CL81" i="60"/>
  <c r="CJ81" i="60"/>
  <c r="CH81" i="60"/>
  <c r="CF81" i="60"/>
  <c r="CD81" i="60"/>
  <c r="CB81" i="60"/>
  <c r="BZ81" i="60"/>
  <c r="BX81" i="60"/>
  <c r="BV81" i="60"/>
  <c r="BT81" i="60"/>
  <c r="BR81" i="60"/>
  <c r="BP81" i="60"/>
  <c r="BL81" i="60"/>
  <c r="BJ81" i="60"/>
  <c r="BH81" i="60"/>
  <c r="BD81" i="60"/>
  <c r="BB81" i="60"/>
  <c r="AT81" i="60"/>
  <c r="CV75" i="60"/>
  <c r="CT75" i="60"/>
  <c r="CR75" i="60"/>
  <c r="CP75" i="60"/>
  <c r="CN75" i="60"/>
  <c r="CL75" i="60"/>
  <c r="CJ75" i="60"/>
  <c r="CH75" i="60"/>
  <c r="CF75" i="60"/>
  <c r="CD75" i="60"/>
  <c r="CB75" i="60"/>
  <c r="BZ75" i="60"/>
  <c r="BX75" i="60"/>
  <c r="BV75" i="60"/>
  <c r="BT75" i="60"/>
  <c r="BR75" i="60"/>
  <c r="BP75" i="60"/>
  <c r="BL75" i="60"/>
  <c r="BJ75" i="60"/>
  <c r="BH75" i="60"/>
  <c r="BD75" i="60"/>
  <c r="BB75" i="60"/>
  <c r="AT75" i="60"/>
  <c r="CV71" i="60"/>
  <c r="CT71" i="60"/>
  <c r="CR71" i="60"/>
  <c r="CP71" i="60"/>
  <c r="CN71" i="60"/>
  <c r="CL71" i="60"/>
  <c r="CJ71" i="60"/>
  <c r="CH71" i="60"/>
  <c r="CF71" i="60"/>
  <c r="CD71" i="60"/>
  <c r="CB71" i="60"/>
  <c r="BZ71" i="60"/>
  <c r="BX71" i="60"/>
  <c r="BV71" i="60"/>
  <c r="BT71" i="60"/>
  <c r="BR71" i="60"/>
  <c r="BP71" i="60"/>
  <c r="BL71" i="60"/>
  <c r="BJ71" i="60"/>
  <c r="BH71" i="60"/>
  <c r="BD71" i="60"/>
  <c r="BB71" i="60"/>
  <c r="AT71" i="60"/>
  <c r="CV65" i="60"/>
  <c r="CT65" i="60"/>
  <c r="CR65" i="60"/>
  <c r="CP65" i="60"/>
  <c r="CN65" i="60"/>
  <c r="CL65" i="60"/>
  <c r="CJ65" i="60"/>
  <c r="CH65" i="60"/>
  <c r="CF65" i="60"/>
  <c r="CD65" i="60"/>
  <c r="CB65" i="60"/>
  <c r="BZ65" i="60"/>
  <c r="BX65" i="60"/>
  <c r="BV65" i="60"/>
  <c r="BT65" i="60"/>
  <c r="BR65" i="60"/>
  <c r="BP65" i="60"/>
  <c r="BL65" i="60"/>
  <c r="BJ65" i="60"/>
  <c r="BH65" i="60"/>
  <c r="BD65" i="60"/>
  <c r="BB65" i="60"/>
  <c r="AT65" i="60"/>
  <c r="CV53" i="60"/>
  <c r="CT53" i="60"/>
  <c r="CR53" i="60"/>
  <c r="CP53" i="60"/>
  <c r="CN53" i="60"/>
  <c r="CL53" i="60"/>
  <c r="CJ53" i="60"/>
  <c r="CH53" i="60"/>
  <c r="CF53" i="60"/>
  <c r="CD53" i="60"/>
  <c r="CB53" i="60"/>
  <c r="BZ53" i="60"/>
  <c r="BX53" i="60"/>
  <c r="BV53" i="60"/>
  <c r="BT53" i="60"/>
  <c r="BR53" i="60"/>
  <c r="BP53" i="60"/>
  <c r="BL53" i="60"/>
  <c r="BJ53" i="60"/>
  <c r="BH53" i="60"/>
  <c r="BD53" i="60"/>
  <c r="BB53" i="60"/>
  <c r="AT53" i="60"/>
  <c r="CV47" i="60"/>
  <c r="CT47" i="60"/>
  <c r="CR47" i="60"/>
  <c r="CP47" i="60"/>
  <c r="CN47" i="60"/>
  <c r="CL47" i="60"/>
  <c r="CJ47" i="60"/>
  <c r="CH47" i="60"/>
  <c r="CF47" i="60"/>
  <c r="CD47" i="60"/>
  <c r="CB47" i="60"/>
  <c r="BZ47" i="60"/>
  <c r="BX47" i="60"/>
  <c r="BV47" i="60"/>
  <c r="BT47" i="60"/>
  <c r="BR47" i="60"/>
  <c r="BP47" i="60"/>
  <c r="BL47" i="60"/>
  <c r="BJ47" i="60"/>
  <c r="BH47" i="60"/>
  <c r="BD47" i="60"/>
  <c r="BB47" i="60"/>
  <c r="AT47" i="60"/>
  <c r="CV44" i="60"/>
  <c r="CT44" i="60"/>
  <c r="CR44" i="60"/>
  <c r="CP44" i="60"/>
  <c r="CN44" i="60"/>
  <c r="CL44" i="60"/>
  <c r="CJ44" i="60"/>
  <c r="CH44" i="60"/>
  <c r="CF44" i="60"/>
  <c r="CD44" i="60"/>
  <c r="CB44" i="60"/>
  <c r="BZ44" i="60"/>
  <c r="BX44" i="60"/>
  <c r="BV44" i="60"/>
  <c r="BT44" i="60"/>
  <c r="BR44" i="60"/>
  <c r="BP44" i="60"/>
  <c r="BL44" i="60"/>
  <c r="BJ44" i="60"/>
  <c r="BH44" i="60"/>
  <c r="BD44" i="60"/>
  <c r="BB44" i="60"/>
  <c r="AT44" i="60"/>
  <c r="CV40" i="60"/>
  <c r="CT40" i="60"/>
  <c r="CR40" i="60"/>
  <c r="CP40" i="60"/>
  <c r="CN40" i="60"/>
  <c r="CL40" i="60"/>
  <c r="CJ40" i="60"/>
  <c r="CH40" i="60"/>
  <c r="CF40" i="60"/>
  <c r="CD40" i="60"/>
  <c r="CB40" i="60"/>
  <c r="BZ40" i="60"/>
  <c r="BX40" i="60"/>
  <c r="BV40" i="60"/>
  <c r="BT40" i="60"/>
  <c r="BR40" i="60"/>
  <c r="BP40" i="60"/>
  <c r="BL40" i="60"/>
  <c r="BJ40" i="60"/>
  <c r="BH40" i="60"/>
  <c r="BD40" i="60"/>
  <c r="BB40" i="60"/>
  <c r="AT40" i="60"/>
  <c r="CV35" i="60"/>
  <c r="CT35" i="60"/>
  <c r="CR35" i="60"/>
  <c r="CP35" i="60"/>
  <c r="CN35" i="60"/>
  <c r="CL35" i="60"/>
  <c r="CJ35" i="60"/>
  <c r="CH35" i="60"/>
  <c r="CF35" i="60"/>
  <c r="CD35" i="60"/>
  <c r="CB35" i="60"/>
  <c r="BZ35" i="60"/>
  <c r="BX35" i="60"/>
  <c r="BV35" i="60"/>
  <c r="BT35" i="60"/>
  <c r="BR35" i="60"/>
  <c r="BP35" i="60"/>
  <c r="BL35" i="60"/>
  <c r="BJ35" i="60"/>
  <c r="BH35" i="60"/>
  <c r="BD35" i="60"/>
  <c r="BB35" i="60"/>
  <c r="AT35" i="60"/>
  <c r="CV31" i="60"/>
  <c r="CT31" i="60"/>
  <c r="CR31" i="60"/>
  <c r="CP31" i="60"/>
  <c r="CN31" i="60"/>
  <c r="CL31" i="60"/>
  <c r="CJ31" i="60"/>
  <c r="CH31" i="60"/>
  <c r="CF31" i="60"/>
  <c r="CD31" i="60"/>
  <c r="CB31" i="60"/>
  <c r="BZ31" i="60"/>
  <c r="BX31" i="60"/>
  <c r="BV31" i="60"/>
  <c r="BT31" i="60"/>
  <c r="BR31" i="60"/>
  <c r="BP31" i="60"/>
  <c r="BL31" i="60"/>
  <c r="BJ31" i="60"/>
  <c r="BH31" i="60"/>
  <c r="BD31" i="60"/>
  <c r="BB31" i="60"/>
  <c r="AT31" i="60"/>
  <c r="CV26" i="60"/>
  <c r="CT26" i="60"/>
  <c r="CR26" i="60"/>
  <c r="CP26" i="60"/>
  <c r="CN26" i="60"/>
  <c r="CL26" i="60"/>
  <c r="CJ26" i="60"/>
  <c r="CH26" i="60"/>
  <c r="CF26" i="60"/>
  <c r="CD26" i="60"/>
  <c r="CB26" i="60"/>
  <c r="BZ26" i="60"/>
  <c r="BX26" i="60"/>
  <c r="BV26" i="60"/>
  <c r="BT26" i="60"/>
  <c r="BR26" i="60"/>
  <c r="BP26" i="60"/>
  <c r="BL26" i="60"/>
  <c r="BJ26" i="60"/>
  <c r="BH26" i="60"/>
  <c r="BD26" i="60"/>
  <c r="BB26" i="60"/>
  <c r="AT26" i="60"/>
  <c r="CV19" i="60"/>
  <c r="CT19" i="60"/>
  <c r="CR19" i="60"/>
  <c r="CP19" i="60"/>
  <c r="CN19" i="60"/>
  <c r="CL19" i="60"/>
  <c r="CJ19" i="60"/>
  <c r="CH19" i="60"/>
  <c r="CF19" i="60"/>
  <c r="CD19" i="60"/>
  <c r="CB19" i="60"/>
  <c r="BZ19" i="60"/>
  <c r="BX19" i="60"/>
  <c r="BV19" i="60"/>
  <c r="BT19" i="60"/>
  <c r="BR19" i="60"/>
  <c r="BP19" i="60"/>
  <c r="BL19" i="60"/>
  <c r="BJ19" i="60"/>
  <c r="BH19" i="60"/>
  <c r="BD19" i="60"/>
  <c r="BB19" i="60"/>
  <c r="AT19" i="60"/>
  <c r="AB233" i="60"/>
  <c r="AB222" i="60"/>
  <c r="AB218" i="60"/>
  <c r="AB207" i="60"/>
  <c r="AB202" i="60"/>
  <c r="AB194" i="60"/>
  <c r="AB169" i="60"/>
  <c r="AB163" i="60"/>
  <c r="AB160" i="60"/>
  <c r="AB152" i="60"/>
  <c r="AB149" i="60"/>
  <c r="AB145" i="60"/>
  <c r="AB139" i="60"/>
  <c r="AB125" i="60"/>
  <c r="P233" i="60"/>
  <c r="P222" i="60"/>
  <c r="P218" i="60"/>
  <c r="P207" i="60"/>
  <c r="P202" i="60"/>
  <c r="P194" i="60"/>
  <c r="P169" i="60"/>
  <c r="P163" i="60"/>
  <c r="P160" i="60"/>
  <c r="P152" i="60"/>
  <c r="P149" i="60"/>
  <c r="P145" i="60"/>
  <c r="P139" i="60"/>
  <c r="P125" i="60"/>
  <c r="BD111" i="60" l="1"/>
  <c r="BP111" i="60"/>
  <c r="BX111" i="60"/>
  <c r="CF111" i="60"/>
  <c r="CN111" i="60"/>
  <c r="CV111" i="60"/>
  <c r="BB111" i="60"/>
  <c r="BL111" i="60"/>
  <c r="BV111" i="60"/>
  <c r="CD111" i="60"/>
  <c r="CL111" i="60"/>
  <c r="CT111" i="60"/>
  <c r="CV217" i="60"/>
  <c r="CH216" i="60"/>
  <c r="CH244" i="60" s="1"/>
  <c r="AP216" i="60"/>
  <c r="AP244" i="60" s="1"/>
  <c r="BH111" i="60"/>
  <c r="BR111" i="60"/>
  <c r="BZ111" i="60"/>
  <c r="CH111" i="60"/>
  <c r="CP111" i="60"/>
  <c r="BX90" i="60"/>
  <c r="CR111" i="60"/>
  <c r="CF90" i="60"/>
  <c r="P242" i="60"/>
  <c r="AT111" i="60"/>
  <c r="BJ111" i="60"/>
  <c r="BT111" i="60"/>
  <c r="CB111" i="60"/>
  <c r="CJ111" i="60"/>
  <c r="BD240" i="60"/>
  <c r="BH5" i="60"/>
  <c r="BH6" i="60"/>
  <c r="BZ5" i="60"/>
  <c r="BZ6" i="60"/>
  <c r="AT5" i="60"/>
  <c r="AT6" i="60"/>
  <c r="BJ5" i="60"/>
  <c r="BJ6" i="60"/>
  <c r="BT5" i="60"/>
  <c r="BT6" i="60"/>
  <c r="CB5" i="60"/>
  <c r="CB6" i="60"/>
  <c r="CJ5" i="60"/>
  <c r="CJ6" i="60"/>
  <c r="CR5" i="60"/>
  <c r="CR6" i="60"/>
  <c r="BJ90" i="60"/>
  <c r="BJ91" i="60"/>
  <c r="BT90" i="60"/>
  <c r="BT91" i="60"/>
  <c r="CB90" i="60"/>
  <c r="CB91" i="60"/>
  <c r="CJ90" i="60"/>
  <c r="CJ91" i="60"/>
  <c r="CR90" i="60"/>
  <c r="CR91" i="60"/>
  <c r="CT240" i="60"/>
  <c r="BB216" i="60"/>
  <c r="BB244" i="60" s="1"/>
  <c r="BB217" i="60"/>
  <c r="CH240" i="60"/>
  <c r="BL5" i="60"/>
  <c r="BL6" i="60"/>
  <c r="CD5" i="60"/>
  <c r="CD6" i="60"/>
  <c r="BB90" i="60"/>
  <c r="BB91" i="60"/>
  <c r="BL90" i="60"/>
  <c r="BL91" i="60"/>
  <c r="BV90" i="60"/>
  <c r="BV91" i="60"/>
  <c r="CD90" i="60"/>
  <c r="CD91" i="60"/>
  <c r="CL90" i="60"/>
  <c r="CL91" i="60"/>
  <c r="CT90" i="60"/>
  <c r="CT91" i="60"/>
  <c r="CL240" i="60"/>
  <c r="BR240" i="60"/>
  <c r="AR216" i="60"/>
  <c r="AR244" i="60" s="1"/>
  <c r="AR217" i="60"/>
  <c r="CR216" i="60"/>
  <c r="CR244" i="60" s="1"/>
  <c r="CR217" i="60"/>
  <c r="BX216" i="60"/>
  <c r="BX244" i="60" s="1"/>
  <c r="BX217" i="60"/>
  <c r="BD216" i="60"/>
  <c r="BD244" i="60" s="1"/>
  <c r="BD217" i="60"/>
  <c r="AL216" i="60"/>
  <c r="AL244" i="60" s="1"/>
  <c r="AL217" i="60"/>
  <c r="CF246" i="60"/>
  <c r="CF240" i="60"/>
  <c r="BP240" i="60"/>
  <c r="BR216" i="60"/>
  <c r="BR244" i="60" s="1"/>
  <c r="BR217" i="60"/>
  <c r="AF240" i="60"/>
  <c r="CL216" i="60"/>
  <c r="CL244" i="60" s="1"/>
  <c r="CL217" i="60"/>
  <c r="BV216" i="60"/>
  <c r="BV244" i="60" s="1"/>
  <c r="BV217" i="60"/>
  <c r="BV240" i="60"/>
  <c r="BB240" i="60"/>
  <c r="AJ240" i="60"/>
  <c r="BH216" i="60"/>
  <c r="BH244" i="60" s="1"/>
  <c r="BH217" i="60"/>
  <c r="AF216" i="60"/>
  <c r="AF244" i="60" s="1"/>
  <c r="AF217" i="60"/>
  <c r="AB178" i="60"/>
  <c r="AB191" i="60"/>
  <c r="BB5" i="60"/>
  <c r="BB6" i="60"/>
  <c r="BV5" i="60"/>
  <c r="BV6" i="60"/>
  <c r="CL5" i="60"/>
  <c r="CL6" i="60"/>
  <c r="CT5" i="60"/>
  <c r="CT6" i="60"/>
  <c r="P178" i="60"/>
  <c r="P191" i="60"/>
  <c r="AB242" i="60"/>
  <c r="BD5" i="60"/>
  <c r="BD6" i="60"/>
  <c r="BP5" i="60"/>
  <c r="BP6" i="60"/>
  <c r="BX5" i="60"/>
  <c r="BX6" i="60"/>
  <c r="CF5" i="60"/>
  <c r="CF6" i="60"/>
  <c r="CN5" i="60"/>
  <c r="CN6" i="60"/>
  <c r="BD90" i="60"/>
  <c r="BD91" i="60"/>
  <c r="BP90" i="60"/>
  <c r="BP91" i="60"/>
  <c r="CN90" i="60"/>
  <c r="CN91" i="60"/>
  <c r="CV90" i="60"/>
  <c r="CV91" i="60"/>
  <c r="BZ240" i="60"/>
  <c r="BZ246" i="60"/>
  <c r="AP240" i="60"/>
  <c r="AP246" i="60"/>
  <c r="CD240" i="60"/>
  <c r="AJ216" i="60"/>
  <c r="AJ244" i="60" s="1"/>
  <c r="AJ217" i="60"/>
  <c r="CJ216" i="60"/>
  <c r="CJ244" i="60" s="1"/>
  <c r="CJ217" i="60"/>
  <c r="AH246" i="60"/>
  <c r="AH240" i="60"/>
  <c r="BR5" i="60"/>
  <c r="BR6" i="60"/>
  <c r="CH5" i="60"/>
  <c r="CH6" i="60"/>
  <c r="CP5" i="60"/>
  <c r="CP6" i="60"/>
  <c r="BH90" i="60"/>
  <c r="BH91" i="60"/>
  <c r="BR90" i="60"/>
  <c r="BR91" i="60"/>
  <c r="BZ90" i="60"/>
  <c r="BZ91" i="60"/>
  <c r="CH90" i="60"/>
  <c r="CH91" i="60"/>
  <c r="CP90" i="60"/>
  <c r="CP91" i="60"/>
  <c r="AL240" i="60"/>
  <c r="BT240" i="60"/>
  <c r="BT246" i="60"/>
  <c r="BL216" i="60"/>
  <c r="BL244" i="60" s="1"/>
  <c r="BL217" i="60"/>
  <c r="CP246" i="60"/>
  <c r="CP240" i="60"/>
  <c r="CB216" i="60"/>
  <c r="CB244" i="60" s="1"/>
  <c r="CB217" i="60"/>
  <c r="CN216" i="60"/>
  <c r="CN244" i="60" s="1"/>
  <c r="CN217" i="60"/>
  <c r="BP216" i="60"/>
  <c r="BP244" i="60" s="1"/>
  <c r="BP217" i="60"/>
  <c r="AT216" i="60"/>
  <c r="AT244" i="60" s="1"/>
  <c r="AT217" i="60"/>
  <c r="CN240" i="60"/>
  <c r="BX240" i="60"/>
  <c r="AT240" i="60"/>
  <c r="CJ240" i="60"/>
  <c r="AV216" i="60"/>
  <c r="AV244" i="60" s="1"/>
  <c r="AV217" i="60"/>
  <c r="BH240" i="60"/>
  <c r="CT216" i="60"/>
  <c r="CT244" i="60" s="1"/>
  <c r="CT217" i="60"/>
  <c r="CD216" i="60"/>
  <c r="CD244" i="60" s="1"/>
  <c r="CD217" i="60"/>
  <c r="BL240" i="60"/>
  <c r="AR240" i="60"/>
  <c r="CR240" i="60"/>
  <c r="AN216" i="60"/>
  <c r="AN244" i="60" s="1"/>
  <c r="AN217" i="60"/>
  <c r="AV240" i="60"/>
  <c r="AX216" i="60"/>
  <c r="AX244" i="60" s="1"/>
  <c r="AX217" i="60"/>
  <c r="AN240" i="60"/>
  <c r="CB240" i="60"/>
  <c r="BJ240" i="60"/>
  <c r="BJ246" i="60"/>
  <c r="CV246" i="60"/>
  <c r="CV240" i="60"/>
  <c r="AX240" i="60"/>
  <c r="CV5" i="60"/>
  <c r="CV6" i="60"/>
  <c r="CF34" i="60"/>
  <c r="BX34" i="60"/>
  <c r="CN34" i="60"/>
  <c r="CH34" i="60"/>
  <c r="AB144" i="60"/>
  <c r="CP34" i="60"/>
  <c r="BJ34" i="60"/>
  <c r="BT34" i="60"/>
  <c r="AB124" i="60"/>
  <c r="AB217" i="60"/>
  <c r="P144" i="60"/>
  <c r="P124" i="60"/>
  <c r="CD34" i="60"/>
  <c r="CR34" i="60"/>
  <c r="BP34" i="60"/>
  <c r="CR25" i="60"/>
  <c r="AV246" i="60" l="1"/>
  <c r="AV250" i="60" s="1"/>
  <c r="CH246" i="60"/>
  <c r="CJ246" i="60"/>
  <c r="CJ248" i="60" s="1"/>
  <c r="AR246" i="60"/>
  <c r="AR250" i="60" s="1"/>
  <c r="AL246" i="60"/>
  <c r="AL250" i="60" s="1"/>
  <c r="CR79" i="60"/>
  <c r="CR113" i="60" s="1"/>
  <c r="CV80" i="60"/>
  <c r="BT25" i="60"/>
  <c r="BT109" i="60" s="1"/>
  <c r="CH25" i="60"/>
  <c r="CH109" i="60" s="1"/>
  <c r="BX25" i="60"/>
  <c r="BX109" i="60" s="1"/>
  <c r="BP80" i="60"/>
  <c r="CR246" i="60"/>
  <c r="CR250" i="60" s="1"/>
  <c r="CP79" i="60"/>
  <c r="CP113" i="60" s="1"/>
  <c r="CB80" i="60"/>
  <c r="BJ80" i="60"/>
  <c r="BH79" i="60"/>
  <c r="BH113" i="60" s="1"/>
  <c r="AB216" i="60"/>
  <c r="AB244" i="60" s="1"/>
  <c r="CN25" i="60"/>
  <c r="CN109" i="60" s="1"/>
  <c r="BR79" i="60"/>
  <c r="BR113" i="60" s="1"/>
  <c r="BT80" i="60"/>
  <c r="CP25" i="60"/>
  <c r="CJ79" i="60"/>
  <c r="CJ113" i="60" s="1"/>
  <c r="CB246" i="60"/>
  <c r="CB250" i="60" s="1"/>
  <c r="CN246" i="60"/>
  <c r="CN250" i="60" s="1"/>
  <c r="BH246" i="60"/>
  <c r="BH250" i="60" s="1"/>
  <c r="BL246" i="60"/>
  <c r="BL250" i="60" s="1"/>
  <c r="AT246" i="60"/>
  <c r="AT250" i="60" s="1"/>
  <c r="AX246" i="60"/>
  <c r="AX250" i="60" s="1"/>
  <c r="BV246" i="60"/>
  <c r="BV248" i="60" s="1"/>
  <c r="AJ246" i="60"/>
  <c r="AJ248" i="60" s="1"/>
  <c r="BD79" i="60"/>
  <c r="BD113" i="60" s="1"/>
  <c r="BD80" i="60"/>
  <c r="BP25" i="60"/>
  <c r="BP109" i="60" s="1"/>
  <c r="BB25" i="60"/>
  <c r="BB109" i="60" s="1"/>
  <c r="BB34" i="60"/>
  <c r="CJ25" i="60"/>
  <c r="CJ109" i="60" s="1"/>
  <c r="CJ34" i="60"/>
  <c r="AB240" i="60"/>
  <c r="AT90" i="60"/>
  <c r="BR25" i="60"/>
  <c r="BR34" i="60"/>
  <c r="BX79" i="60"/>
  <c r="BX113" i="60" s="1"/>
  <c r="BX80" i="60"/>
  <c r="CF79" i="60"/>
  <c r="CF113" i="60" s="1"/>
  <c r="CF80" i="60"/>
  <c r="CV79" i="60"/>
  <c r="CV113" i="60" s="1"/>
  <c r="CT79" i="60"/>
  <c r="CT113" i="60" s="1"/>
  <c r="CT80" i="60"/>
  <c r="BP79" i="60"/>
  <c r="BP113" i="60" s="1"/>
  <c r="BJ25" i="60"/>
  <c r="BJ109" i="60" s="1"/>
  <c r="BV25" i="60"/>
  <c r="BV109" i="60" s="1"/>
  <c r="BV34" i="60"/>
  <c r="BT79" i="60"/>
  <c r="BT113" i="60" s="1"/>
  <c r="CF25" i="60"/>
  <c r="CF109" i="60" s="1"/>
  <c r="CT25" i="60"/>
  <c r="CT34" i="60"/>
  <c r="BL25" i="60"/>
  <c r="BL109" i="60" s="1"/>
  <c r="BL34" i="60"/>
  <c r="BR80" i="60"/>
  <c r="BL79" i="60"/>
  <c r="BL113" i="60" s="1"/>
  <c r="BL80" i="60"/>
  <c r="BH25" i="60"/>
  <c r="BH109" i="60" s="1"/>
  <c r="BH34" i="60"/>
  <c r="P216" i="60"/>
  <c r="P244" i="60" s="1"/>
  <c r="P217" i="60"/>
  <c r="CV25" i="60"/>
  <c r="CV109" i="60" s="1"/>
  <c r="CV34" i="60"/>
  <c r="CP248" i="60"/>
  <c r="CP250" i="60"/>
  <c r="AH248" i="60"/>
  <c r="AH250" i="60"/>
  <c r="BB246" i="60"/>
  <c r="AF246" i="60"/>
  <c r="BP246" i="60"/>
  <c r="BZ250" i="60"/>
  <c r="BZ248" i="60"/>
  <c r="CT109" i="60"/>
  <c r="CL246" i="60"/>
  <c r="CL79" i="60"/>
  <c r="CL113" i="60" s="1"/>
  <c r="CL80" i="60"/>
  <c r="BB79" i="60"/>
  <c r="BB113" i="60" s="1"/>
  <c r="BB80" i="60"/>
  <c r="CD25" i="60"/>
  <c r="CD109" i="60" s="1"/>
  <c r="CD79" i="60"/>
  <c r="CD113" i="60" s="1"/>
  <c r="CD80" i="60"/>
  <c r="AT25" i="60"/>
  <c r="AT34" i="60"/>
  <c r="BJ79" i="60"/>
  <c r="BJ113" i="60" s="1"/>
  <c r="CB25" i="60"/>
  <c r="CB109" i="60" s="1"/>
  <c r="CB34" i="60"/>
  <c r="BD25" i="60"/>
  <c r="BD109" i="60" s="1"/>
  <c r="BD34" i="60"/>
  <c r="P240" i="60"/>
  <c r="CJ80" i="60"/>
  <c r="CX91" i="60"/>
  <c r="T92" i="32"/>
  <c r="BZ25" i="60"/>
  <c r="BZ109" i="60" s="1"/>
  <c r="BZ34" i="60"/>
  <c r="CN79" i="60"/>
  <c r="CN113" i="60" s="1"/>
  <c r="CN80" i="60"/>
  <c r="CD246" i="60"/>
  <c r="BR246" i="60"/>
  <c r="BD246" i="60"/>
  <c r="BV79" i="60"/>
  <c r="BV113" i="60" s="1"/>
  <c r="BV80" i="60"/>
  <c r="CL25" i="60"/>
  <c r="CL109" i="60" s="1"/>
  <c r="CL34" i="60"/>
  <c r="BZ79" i="60"/>
  <c r="BZ113" i="60" s="1"/>
  <c r="BZ80" i="60"/>
  <c r="CB79" i="60"/>
  <c r="CB113" i="60" s="1"/>
  <c r="AN246" i="60"/>
  <c r="BT248" i="60"/>
  <c r="BT250" i="60"/>
  <c r="AP250" i="60"/>
  <c r="AP248" i="60"/>
  <c r="CF250" i="60"/>
  <c r="CF248" i="60"/>
  <c r="CH250" i="60"/>
  <c r="CH248" i="60"/>
  <c r="CT246" i="60"/>
  <c r="CR109" i="60"/>
  <c r="BX246" i="60"/>
  <c r="BJ248" i="60"/>
  <c r="BJ250" i="60"/>
  <c r="CV250" i="60"/>
  <c r="CV248" i="60"/>
  <c r="AT248" i="60" l="1"/>
  <c r="AV248" i="60"/>
  <c r="CJ250" i="60"/>
  <c r="BL248" i="60"/>
  <c r="CX90" i="60"/>
  <c r="CB248" i="60"/>
  <c r="AL248" i="60"/>
  <c r="CR248" i="60"/>
  <c r="AR248" i="60"/>
  <c r="CB115" i="60"/>
  <c r="CB119" i="60" s="1"/>
  <c r="CR80" i="60"/>
  <c r="BH248" i="60"/>
  <c r="AX248" i="60"/>
  <c r="CN248" i="60"/>
  <c r="CP80" i="60"/>
  <c r="CF115" i="60"/>
  <c r="CF119" i="60" s="1"/>
  <c r="AB246" i="60"/>
  <c r="AB248" i="60" s="1"/>
  <c r="BT115" i="60"/>
  <c r="BT119" i="60" s="1"/>
  <c r="BH80" i="60"/>
  <c r="CR115" i="60"/>
  <c r="CR117" i="60" s="1"/>
  <c r="BL115" i="60"/>
  <c r="BL117" i="60" s="1"/>
  <c r="CT115" i="60"/>
  <c r="CT117" i="60" s="1"/>
  <c r="CP115" i="60"/>
  <c r="CP119" i="60" s="1"/>
  <c r="BV250" i="60"/>
  <c r="CP109" i="60"/>
  <c r="P246" i="60"/>
  <c r="P248" i="60" s="1"/>
  <c r="CD115" i="60"/>
  <c r="CD117" i="60" s="1"/>
  <c r="BH115" i="60"/>
  <c r="BH119" i="60" s="1"/>
  <c r="BJ115" i="60"/>
  <c r="BJ117" i="60" s="1"/>
  <c r="CH80" i="60"/>
  <c r="CH79" i="60"/>
  <c r="BR115" i="60"/>
  <c r="BR117" i="60" s="1"/>
  <c r="BX115" i="60"/>
  <c r="BX119" i="60" s="1"/>
  <c r="BB115" i="60"/>
  <c r="BB119" i="60" s="1"/>
  <c r="CL115" i="60"/>
  <c r="CL119" i="60" s="1"/>
  <c r="BZ115" i="60"/>
  <c r="BZ117" i="60" s="1"/>
  <c r="BP115" i="60"/>
  <c r="BP119" i="60" s="1"/>
  <c r="AJ250" i="60"/>
  <c r="BR109" i="60"/>
  <c r="CV115" i="60"/>
  <c r="CV117" i="60" s="1"/>
  <c r="AT79" i="60"/>
  <c r="AT113" i="60" s="1"/>
  <c r="AT80" i="60"/>
  <c r="BX250" i="60"/>
  <c r="BX248" i="60"/>
  <c r="AN250" i="60"/>
  <c r="AN248" i="60"/>
  <c r="BD248" i="60"/>
  <c r="BD250" i="60"/>
  <c r="BD115" i="60"/>
  <c r="CN115" i="60"/>
  <c r="CT250" i="60"/>
  <c r="CT248" i="60"/>
  <c r="BR250" i="60"/>
  <c r="BR248" i="60"/>
  <c r="BP248" i="60"/>
  <c r="BP250" i="60"/>
  <c r="CD250" i="60"/>
  <c r="CD248" i="60"/>
  <c r="CP117" i="60"/>
  <c r="AT109" i="60"/>
  <c r="CJ115" i="60"/>
  <c r="CL248" i="60"/>
  <c r="CL250" i="60"/>
  <c r="AF248" i="60"/>
  <c r="AF250" i="60"/>
  <c r="BV115" i="60"/>
  <c r="BB248" i="60"/>
  <c r="BB250" i="60"/>
  <c r="H19" i="26"/>
  <c r="H26" i="26" s="1"/>
  <c r="I19" i="26"/>
  <c r="I26" i="26" s="1"/>
  <c r="G19" i="26"/>
  <c r="F7" i="28"/>
  <c r="CL117" i="60" l="1"/>
  <c r="CB117" i="60"/>
  <c r="BT117" i="60"/>
  <c r="CT119" i="60"/>
  <c r="CD119" i="60"/>
  <c r="BH117" i="60"/>
  <c r="BP117" i="60"/>
  <c r="P250" i="60"/>
  <c r="BB117" i="60"/>
  <c r="AB250" i="60"/>
  <c r="BX117" i="60"/>
  <c r="CR119" i="60"/>
  <c r="CF117" i="60"/>
  <c r="BR119" i="60"/>
  <c r="BZ119" i="60"/>
  <c r="BL119" i="60"/>
  <c r="BJ119" i="60"/>
  <c r="CH113" i="60"/>
  <c r="CH115" i="60"/>
  <c r="CV119" i="60"/>
  <c r="G21" i="26"/>
  <c r="G24" i="26" s="1"/>
  <c r="G26" i="26" s="1"/>
  <c r="BV117" i="60"/>
  <c r="BV119" i="60"/>
  <c r="BD117" i="60"/>
  <c r="BD119" i="60"/>
  <c r="CJ119" i="60"/>
  <c r="CJ117" i="60"/>
  <c r="CN119" i="60"/>
  <c r="CN117" i="60"/>
  <c r="AT115" i="60"/>
  <c r="C22" i="11"/>
  <c r="C21" i="11"/>
  <c r="C15" i="11"/>
  <c r="C14" i="11"/>
  <c r="C12" i="11"/>
  <c r="C11" i="11"/>
  <c r="C8" i="11"/>
  <c r="C7" i="11"/>
  <c r="C5" i="11"/>
  <c r="C4" i="11"/>
  <c r="D16" i="11"/>
  <c r="E16" i="11"/>
  <c r="F16" i="11"/>
  <c r="G16" i="11"/>
  <c r="D13" i="11"/>
  <c r="D17" i="11" s="1"/>
  <c r="E13" i="11"/>
  <c r="E17" i="11" s="1"/>
  <c r="F13" i="11"/>
  <c r="F17" i="11" s="1"/>
  <c r="G13" i="11"/>
  <c r="G17" i="11" s="1"/>
  <c r="D9" i="11"/>
  <c r="E9" i="11"/>
  <c r="F9" i="11"/>
  <c r="G9" i="11"/>
  <c r="D6" i="11"/>
  <c r="E6" i="11"/>
  <c r="F6" i="11"/>
  <c r="G6" i="11"/>
  <c r="CH117" i="60" l="1"/>
  <c r="CH119" i="60"/>
  <c r="AT119" i="60"/>
  <c r="AT117" i="60"/>
  <c r="C9" i="11"/>
  <c r="C6" i="11"/>
  <c r="C10" i="11" s="1"/>
  <c r="C13" i="11"/>
  <c r="F10" i="11"/>
  <c r="F20" i="11" s="1"/>
  <c r="C16" i="11"/>
  <c r="G10" i="11"/>
  <c r="G20" i="11" s="1"/>
  <c r="D10" i="11"/>
  <c r="D20" i="11" s="1"/>
  <c r="E10" i="11"/>
  <c r="D24" i="41"/>
  <c r="E24" i="41"/>
  <c r="D25" i="41"/>
  <c r="E25" i="41"/>
  <c r="D27" i="41"/>
  <c r="E27" i="41"/>
  <c r="D28" i="41"/>
  <c r="E28" i="41"/>
  <c r="D29" i="41"/>
  <c r="E29" i="41"/>
  <c r="D30" i="41"/>
  <c r="E30" i="41"/>
  <c r="D31" i="41"/>
  <c r="E31" i="41"/>
  <c r="D32" i="41"/>
  <c r="E32" i="41"/>
  <c r="D33" i="41"/>
  <c r="E33" i="41"/>
  <c r="D35" i="41"/>
  <c r="E35" i="41"/>
  <c r="D36" i="41"/>
  <c r="E36" i="41"/>
  <c r="D37" i="41"/>
  <c r="E37" i="41"/>
  <c r="D38" i="41"/>
  <c r="E38" i="41"/>
  <c r="D39" i="41"/>
  <c r="E39" i="41"/>
  <c r="D40" i="41"/>
  <c r="E40" i="41"/>
  <c r="D41" i="41"/>
  <c r="E41" i="41"/>
  <c r="D42" i="41"/>
  <c r="E42" i="41"/>
  <c r="D43" i="41"/>
  <c r="E43" i="41"/>
  <c r="C4" i="41"/>
  <c r="D4" i="41"/>
  <c r="E4" i="41"/>
  <c r="C5" i="41"/>
  <c r="D5" i="41"/>
  <c r="E5" i="41"/>
  <c r="C7" i="41"/>
  <c r="D7" i="41"/>
  <c r="E7" i="41"/>
  <c r="C8" i="41"/>
  <c r="D8" i="41"/>
  <c r="E8" i="41"/>
  <c r="C10" i="41"/>
  <c r="D10" i="41"/>
  <c r="E10" i="41"/>
  <c r="C11" i="41"/>
  <c r="D11" i="41"/>
  <c r="E11" i="41"/>
  <c r="C12" i="41"/>
  <c r="D12" i="41"/>
  <c r="E12" i="41"/>
  <c r="C13" i="41"/>
  <c r="D13" i="41"/>
  <c r="E13" i="41"/>
  <c r="C15" i="41"/>
  <c r="D15" i="41"/>
  <c r="E15" i="41"/>
  <c r="C16" i="41"/>
  <c r="D16" i="41"/>
  <c r="E16" i="41"/>
  <c r="C17" i="41"/>
  <c r="D17" i="41"/>
  <c r="E17" i="41"/>
  <c r="C18" i="41"/>
  <c r="D18" i="41"/>
  <c r="E18" i="41"/>
  <c r="C20" i="41"/>
  <c r="D20" i="41"/>
  <c r="E20" i="41"/>
  <c r="C21" i="41"/>
  <c r="D21" i="41"/>
  <c r="E21" i="41"/>
  <c r="C22" i="41"/>
  <c r="D22" i="41"/>
  <c r="E22" i="41"/>
  <c r="D3" i="41"/>
  <c r="E3" i="41"/>
  <c r="C24" i="41"/>
  <c r="C25" i="41"/>
  <c r="C27" i="41"/>
  <c r="C28" i="41"/>
  <c r="C29" i="41"/>
  <c r="C30" i="41"/>
  <c r="C31" i="41"/>
  <c r="C32" i="41"/>
  <c r="C33" i="41"/>
  <c r="C35" i="41"/>
  <c r="C36" i="41"/>
  <c r="C37" i="41"/>
  <c r="C38" i="41"/>
  <c r="C39" i="41"/>
  <c r="C40" i="41"/>
  <c r="C41" i="41"/>
  <c r="C42" i="41"/>
  <c r="C43" i="41"/>
  <c r="C3" i="41"/>
  <c r="E44" i="40"/>
  <c r="D44" i="40"/>
  <c r="C44" i="40"/>
  <c r="E34" i="40"/>
  <c r="D34" i="40"/>
  <c r="C34" i="40"/>
  <c r="E23" i="40"/>
  <c r="D23" i="40"/>
  <c r="C23" i="40"/>
  <c r="E19" i="40"/>
  <c r="D19" i="40"/>
  <c r="C19" i="40"/>
  <c r="E14" i="40"/>
  <c r="D14" i="40"/>
  <c r="C14" i="40"/>
  <c r="E9" i="40"/>
  <c r="D9" i="40"/>
  <c r="C9" i="40"/>
  <c r="E6" i="40"/>
  <c r="D6" i="40"/>
  <c r="C6" i="40"/>
  <c r="E44" i="37"/>
  <c r="D44" i="37"/>
  <c r="C44" i="37"/>
  <c r="E34" i="37"/>
  <c r="D34" i="37"/>
  <c r="D45" i="37" s="1"/>
  <c r="C34" i="37"/>
  <c r="E23" i="37"/>
  <c r="D23" i="37"/>
  <c r="C23" i="37"/>
  <c r="E19" i="37"/>
  <c r="D19" i="37"/>
  <c r="C19" i="37"/>
  <c r="E14" i="37"/>
  <c r="D14" i="37"/>
  <c r="C14" i="37"/>
  <c r="E9" i="37"/>
  <c r="D9" i="37"/>
  <c r="C9" i="37"/>
  <c r="E6" i="37"/>
  <c r="D6" i="37"/>
  <c r="C6" i="37"/>
  <c r="E44" i="38"/>
  <c r="D44" i="38"/>
  <c r="C44" i="38"/>
  <c r="E34" i="38"/>
  <c r="D34" i="38"/>
  <c r="C34" i="38"/>
  <c r="E23" i="38"/>
  <c r="D23" i="38"/>
  <c r="C23" i="38"/>
  <c r="E19" i="38"/>
  <c r="D19" i="38"/>
  <c r="C19" i="38"/>
  <c r="E14" i="38"/>
  <c r="D14" i="38"/>
  <c r="C14" i="38"/>
  <c r="E9" i="38"/>
  <c r="D9" i="38"/>
  <c r="C9" i="38"/>
  <c r="E6" i="38"/>
  <c r="D6" i="38"/>
  <c r="C6" i="38"/>
  <c r="C17" i="11" l="1"/>
  <c r="G18" i="11"/>
  <c r="F18" i="11"/>
  <c r="D26" i="37"/>
  <c r="D18" i="11"/>
  <c r="C18" i="11"/>
  <c r="D26" i="40"/>
  <c r="E20" i="11"/>
  <c r="E18" i="11"/>
  <c r="C20" i="11"/>
  <c r="E45" i="40"/>
  <c r="D45" i="40"/>
  <c r="C45" i="40"/>
  <c r="E26" i="40"/>
  <c r="C26" i="40"/>
  <c r="E45" i="37"/>
  <c r="C45" i="37"/>
  <c r="E26" i="37"/>
  <c r="C26" i="37"/>
  <c r="D45" i="38"/>
  <c r="E45" i="38"/>
  <c r="C45" i="38"/>
  <c r="D26" i="38"/>
  <c r="E26" i="38"/>
  <c r="C26" i="38"/>
  <c r="D46" i="37"/>
  <c r="C46" i="37" l="1"/>
  <c r="D46" i="40"/>
  <c r="E46" i="37"/>
  <c r="C46" i="40"/>
  <c r="E46" i="40"/>
  <c r="C46" i="38"/>
  <c r="D46" i="38"/>
  <c r="E46" i="38"/>
  <c r="H129" i="31" l="1"/>
  <c r="M127" i="60" s="1"/>
  <c r="H130" i="31"/>
  <c r="M128" i="60" s="1"/>
  <c r="H131" i="31"/>
  <c r="M129" i="60" s="1"/>
  <c r="H132" i="31"/>
  <c r="M130" i="60" s="1"/>
  <c r="H133" i="31"/>
  <c r="M131" i="60" s="1"/>
  <c r="H134" i="31"/>
  <c r="M132" i="60" s="1"/>
  <c r="H135" i="31"/>
  <c r="M133" i="60" s="1"/>
  <c r="H136" i="31"/>
  <c r="M134" i="60" s="1"/>
  <c r="H137" i="31"/>
  <c r="M135" i="60" s="1"/>
  <c r="H138" i="31"/>
  <c r="M136" i="60" s="1"/>
  <c r="H139" i="31"/>
  <c r="M137" i="60" s="1"/>
  <c r="H140" i="31"/>
  <c r="H128" i="31"/>
  <c r="M138" i="60" l="1"/>
  <c r="M126" i="60"/>
  <c r="AD108" i="32"/>
  <c r="AD110" i="32"/>
  <c r="AD112" i="32"/>
  <c r="AD114" i="32"/>
  <c r="AD116" i="32"/>
  <c r="AD118" i="32"/>
  <c r="AD239" i="32" l="1"/>
  <c r="AD241" i="32"/>
  <c r="AD243" i="32"/>
  <c r="AD245" i="32"/>
  <c r="AD247" i="32"/>
  <c r="AD249" i="32"/>
  <c r="S235" i="31" l="1"/>
  <c r="AA233" i="60" s="1"/>
  <c r="S224" i="31"/>
  <c r="AA222" i="60" s="1"/>
  <c r="S220" i="31"/>
  <c r="S209" i="31"/>
  <c r="AA207" i="60" s="1"/>
  <c r="S204" i="31"/>
  <c r="AA202" i="60" s="1"/>
  <c r="S196" i="31"/>
  <c r="AA194" i="60" s="1"/>
  <c r="S180" i="31"/>
  <c r="AA178" i="60" s="1"/>
  <c r="S171" i="31"/>
  <c r="AA169" i="60" s="1"/>
  <c r="S165" i="31"/>
  <c r="AA163" i="60" s="1"/>
  <c r="S162" i="31"/>
  <c r="AA160" i="60" s="1"/>
  <c r="S154" i="31"/>
  <c r="AA152" i="60" s="1"/>
  <c r="S151" i="31"/>
  <c r="AA149" i="60" s="1"/>
  <c r="S147" i="31"/>
  <c r="AA145" i="60" s="1"/>
  <c r="U144" i="31"/>
  <c r="AD235" i="60"/>
  <c r="AD236" i="60"/>
  <c r="AD237" i="60"/>
  <c r="AD234" i="60"/>
  <c r="AD224" i="60"/>
  <c r="AD225" i="60"/>
  <c r="AD226" i="60"/>
  <c r="AD227" i="60"/>
  <c r="AD228" i="60"/>
  <c r="AD229" i="60"/>
  <c r="AD230" i="60"/>
  <c r="AD231" i="60"/>
  <c r="AD232" i="60"/>
  <c r="AD223" i="60"/>
  <c r="AD220" i="60"/>
  <c r="AD221" i="60"/>
  <c r="AD219" i="60"/>
  <c r="AD209" i="60"/>
  <c r="AD210" i="60"/>
  <c r="AD211" i="60"/>
  <c r="AD212" i="60"/>
  <c r="AD213" i="60"/>
  <c r="AD214" i="60"/>
  <c r="AD215" i="60"/>
  <c r="AD208" i="60"/>
  <c r="AD204" i="60"/>
  <c r="AD205" i="60"/>
  <c r="AD206" i="60"/>
  <c r="AD203" i="60"/>
  <c r="AD196" i="60"/>
  <c r="AD197" i="60"/>
  <c r="AD198" i="60"/>
  <c r="AD199" i="60"/>
  <c r="AD200" i="60"/>
  <c r="AD201" i="60"/>
  <c r="AD195" i="60"/>
  <c r="AD193" i="60"/>
  <c r="AD192" i="60"/>
  <c r="AD180" i="60"/>
  <c r="AD181" i="60"/>
  <c r="AD182" i="60"/>
  <c r="AD183" i="60"/>
  <c r="AD184" i="60"/>
  <c r="AD185" i="60"/>
  <c r="AD186" i="60"/>
  <c r="AD187" i="60"/>
  <c r="AD188" i="60"/>
  <c r="AD179" i="60"/>
  <c r="AD171" i="60"/>
  <c r="AD172" i="60"/>
  <c r="AD173" i="60"/>
  <c r="AD174" i="60"/>
  <c r="AD175" i="60"/>
  <c r="AD176" i="60"/>
  <c r="AD177" i="60"/>
  <c r="AD170" i="60"/>
  <c r="AD164" i="60"/>
  <c r="AD165" i="60"/>
  <c r="AD166" i="60"/>
  <c r="AD167" i="60"/>
  <c r="AD168" i="60"/>
  <c r="AD162" i="60"/>
  <c r="AD161" i="60"/>
  <c r="AD154" i="60"/>
  <c r="AD155" i="60"/>
  <c r="AD156" i="60"/>
  <c r="AD157" i="60"/>
  <c r="AD158" i="60"/>
  <c r="AD159" i="60"/>
  <c r="AD153" i="60"/>
  <c r="AD151" i="60"/>
  <c r="AD150" i="60"/>
  <c r="AD147" i="60"/>
  <c r="AD148" i="60"/>
  <c r="AD146" i="60"/>
  <c r="AD143" i="60"/>
  <c r="AD141" i="60"/>
  <c r="AD142" i="60"/>
  <c r="AD140" i="60"/>
  <c r="AD127" i="60"/>
  <c r="AD128" i="60"/>
  <c r="AD129" i="60"/>
  <c r="AD130" i="60"/>
  <c r="AD131" i="60"/>
  <c r="AD132" i="60"/>
  <c r="AD133" i="60"/>
  <c r="AD134" i="60"/>
  <c r="AD135" i="60"/>
  <c r="AD136" i="60"/>
  <c r="AD137" i="60"/>
  <c r="AD138" i="60"/>
  <c r="AD126" i="60"/>
  <c r="AE142" i="60" l="1"/>
  <c r="AA242" i="60"/>
  <c r="S219" i="31"/>
  <c r="AA218" i="60"/>
  <c r="AD218" i="60"/>
  <c r="S244" i="31"/>
  <c r="S146" i="31"/>
  <c r="AA144" i="60" s="1"/>
  <c r="S127" i="31"/>
  <c r="AA125" i="60" s="1"/>
  <c r="S141" i="31"/>
  <c r="AA139" i="60" s="1"/>
  <c r="S113" i="31"/>
  <c r="S115" i="31"/>
  <c r="S6" i="31"/>
  <c r="S124" i="31"/>
  <c r="S125" i="31"/>
  <c r="Z5" i="60" l="1"/>
  <c r="Z6" i="60"/>
  <c r="S5" i="31"/>
  <c r="S117" i="31" s="1"/>
  <c r="AA6" i="60"/>
  <c r="S218" i="31"/>
  <c r="AA217" i="60"/>
  <c r="S126" i="31"/>
  <c r="AA124" i="60" s="1"/>
  <c r="Z109" i="60" l="1"/>
  <c r="Z115" i="60"/>
  <c r="S246" i="31"/>
  <c r="AA216" i="60"/>
  <c r="AA244" i="60" s="1"/>
  <c r="AA240" i="60"/>
  <c r="S111" i="31"/>
  <c r="AA5" i="60"/>
  <c r="S119" i="31"/>
  <c r="S121" i="31"/>
  <c r="S242" i="31"/>
  <c r="S248" i="31"/>
  <c r="Z119" i="60" l="1"/>
  <c r="Z117" i="60"/>
  <c r="AA246" i="60"/>
  <c r="AA115" i="60"/>
  <c r="AA109" i="60"/>
  <c r="S252" i="31"/>
  <c r="S250" i="31"/>
  <c r="AC108" i="32"/>
  <c r="AC110" i="32"/>
  <c r="AC112" i="32"/>
  <c r="AC114" i="32"/>
  <c r="AC116" i="32"/>
  <c r="AC118" i="32"/>
  <c r="AC120" i="32"/>
  <c r="AC121" i="32"/>
  <c r="AC122" i="32"/>
  <c r="AC239" i="32"/>
  <c r="AC241" i="32"/>
  <c r="AC243" i="32"/>
  <c r="AC245" i="32"/>
  <c r="AC247" i="32"/>
  <c r="AC249" i="32"/>
  <c r="AA119" i="60" l="1"/>
  <c r="AA117" i="60"/>
  <c r="AA248" i="60"/>
  <c r="AA250" i="60"/>
  <c r="H11" i="28" l="1"/>
  <c r="H9" i="28"/>
  <c r="H10" i="28"/>
  <c r="H13" i="28"/>
  <c r="H14" i="28"/>
  <c r="H16" i="28"/>
  <c r="H18" i="28"/>
  <c r="H19" i="28"/>
  <c r="H17" i="28"/>
  <c r="H15" i="28"/>
  <c r="H12" i="28"/>
  <c r="AF165" i="31" l="1"/>
  <c r="AY163" i="60" s="1"/>
  <c r="AC124" i="31"/>
  <c r="AC125" i="31"/>
  <c r="AC235" i="31"/>
  <c r="AU233" i="60" s="1"/>
  <c r="AC224" i="31"/>
  <c r="AU222" i="60" s="1"/>
  <c r="AC220" i="31"/>
  <c r="AC209" i="31"/>
  <c r="AU207" i="60" s="1"/>
  <c r="AC204" i="31"/>
  <c r="AU202" i="60" s="1"/>
  <c r="AC196" i="31"/>
  <c r="AU194" i="60" s="1"/>
  <c r="AC193" i="31"/>
  <c r="AC171" i="31"/>
  <c r="AU169" i="60" s="1"/>
  <c r="AC165" i="31"/>
  <c r="AU163" i="60" s="1"/>
  <c r="AC162" i="31"/>
  <c r="AU160" i="60" s="1"/>
  <c r="AC154" i="31"/>
  <c r="AU152" i="60" s="1"/>
  <c r="AC151" i="31"/>
  <c r="AU149" i="60" s="1"/>
  <c r="AC147" i="31"/>
  <c r="AU145" i="60" s="1"/>
  <c r="AC141" i="31"/>
  <c r="AU139" i="60" s="1"/>
  <c r="AC127" i="31"/>
  <c r="X235" i="31"/>
  <c r="AK233" i="60" s="1"/>
  <c r="W235" i="31"/>
  <c r="AI233" i="60" s="1"/>
  <c r="X224" i="31"/>
  <c r="AK222" i="60" s="1"/>
  <c r="W224" i="31"/>
  <c r="AI222" i="60" s="1"/>
  <c r="X220" i="31"/>
  <c r="W220" i="31"/>
  <c r="X209" i="31"/>
  <c r="AK207" i="60" s="1"/>
  <c r="W209" i="31"/>
  <c r="AI207" i="60" s="1"/>
  <c r="X204" i="31"/>
  <c r="AK202" i="60" s="1"/>
  <c r="W204" i="31"/>
  <c r="AI202" i="60" s="1"/>
  <c r="X196" i="31"/>
  <c r="AK194" i="60" s="1"/>
  <c r="W196" i="31"/>
  <c r="AI194" i="60" s="1"/>
  <c r="X193" i="31"/>
  <c r="W193" i="31"/>
  <c r="X171" i="31"/>
  <c r="AK169" i="60" s="1"/>
  <c r="W171" i="31"/>
  <c r="AI169" i="60" s="1"/>
  <c r="X165" i="31"/>
  <c r="AK163" i="60" s="1"/>
  <c r="W165" i="31"/>
  <c r="AI163" i="60" s="1"/>
  <c r="X162" i="31"/>
  <c r="AK160" i="60" s="1"/>
  <c r="W162" i="31"/>
  <c r="AI160" i="60" s="1"/>
  <c r="X154" i="31"/>
  <c r="AK152" i="60" s="1"/>
  <c r="W154" i="31"/>
  <c r="AI152" i="60" s="1"/>
  <c r="X151" i="31"/>
  <c r="AK149" i="60" s="1"/>
  <c r="W151" i="31"/>
  <c r="AI149" i="60" s="1"/>
  <c r="X147" i="31"/>
  <c r="AK145" i="60" s="1"/>
  <c r="W147" i="31"/>
  <c r="AI145" i="60" s="1"/>
  <c r="X141" i="31"/>
  <c r="AK139" i="60" s="1"/>
  <c r="W141" i="31"/>
  <c r="AI139" i="60" s="1"/>
  <c r="X127" i="31"/>
  <c r="AK125" i="60" s="1"/>
  <c r="W127" i="31"/>
  <c r="AI125" i="60" s="1"/>
  <c r="D26" i="18"/>
  <c r="D21" i="22"/>
  <c r="D12" i="22"/>
  <c r="D11" i="22"/>
  <c r="D9" i="22"/>
  <c r="D38" i="21"/>
  <c r="D33" i="21"/>
  <c r="D25" i="21"/>
  <c r="D28" i="21"/>
  <c r="D24" i="21"/>
  <c r="D21" i="21"/>
  <c r="D17" i="21"/>
  <c r="D12" i="21"/>
  <c r="D8" i="21"/>
  <c r="D9" i="21"/>
  <c r="D6" i="21"/>
  <c r="D38" i="20"/>
  <c r="D36" i="20"/>
  <c r="D33" i="20"/>
  <c r="D25" i="20"/>
  <c r="D28" i="20"/>
  <c r="D24" i="20"/>
  <c r="D21" i="20"/>
  <c r="D17" i="18"/>
  <c r="C5" i="34"/>
  <c r="B5" i="34"/>
  <c r="D12" i="20"/>
  <c r="D11" i="20"/>
  <c r="D8" i="20"/>
  <c r="D9" i="20"/>
  <c r="D6" i="20"/>
  <c r="O235" i="31"/>
  <c r="S233" i="60" s="1"/>
  <c r="O224" i="31"/>
  <c r="S222" i="60" s="1"/>
  <c r="O220" i="31"/>
  <c r="S218" i="60" s="1"/>
  <c r="O209" i="31"/>
  <c r="S207" i="60" s="1"/>
  <c r="O204" i="31"/>
  <c r="S202" i="60" s="1"/>
  <c r="O196" i="31"/>
  <c r="S194" i="60" s="1"/>
  <c r="O193" i="31"/>
  <c r="O171" i="31"/>
  <c r="S169" i="60" s="1"/>
  <c r="O165" i="31"/>
  <c r="S163" i="60" s="1"/>
  <c r="O162" i="31"/>
  <c r="S160" i="60" s="1"/>
  <c r="O154" i="31"/>
  <c r="S152" i="60" s="1"/>
  <c r="O151" i="31"/>
  <c r="S149" i="60" s="1"/>
  <c r="O147" i="31"/>
  <c r="S145" i="60" s="1"/>
  <c r="O141" i="31"/>
  <c r="S139" i="60" s="1"/>
  <c r="O127" i="31"/>
  <c r="S125" i="60" s="1"/>
  <c r="O125" i="31"/>
  <c r="O124" i="31"/>
  <c r="O104" i="31"/>
  <c r="S102" i="60" s="1"/>
  <c r="O93" i="31"/>
  <c r="O87" i="31"/>
  <c r="S85" i="60" s="1"/>
  <c r="O83" i="31"/>
  <c r="S81" i="60" s="1"/>
  <c r="O77" i="31"/>
  <c r="S75" i="60" s="1"/>
  <c r="O72" i="31"/>
  <c r="S71" i="60" s="1"/>
  <c r="O66" i="31"/>
  <c r="S65" i="60" s="1"/>
  <c r="O54" i="31"/>
  <c r="S53" i="60" s="1"/>
  <c r="O47" i="31"/>
  <c r="S47" i="60" s="1"/>
  <c r="O44" i="31"/>
  <c r="S44" i="60" s="1"/>
  <c r="O40" i="31"/>
  <c r="S40" i="60" s="1"/>
  <c r="O35" i="31"/>
  <c r="S35" i="60" s="1"/>
  <c r="O31" i="31"/>
  <c r="S31" i="60" s="1"/>
  <c r="O26" i="31"/>
  <c r="S26" i="60" s="1"/>
  <c r="O19" i="31"/>
  <c r="S19" i="60" s="1"/>
  <c r="O6" i="31"/>
  <c r="R102" i="60"/>
  <c r="R85" i="60"/>
  <c r="R81" i="60"/>
  <c r="R75" i="60"/>
  <c r="R71" i="60"/>
  <c r="R65" i="60"/>
  <c r="R53" i="60"/>
  <c r="R47" i="60"/>
  <c r="R44" i="60"/>
  <c r="R40" i="60"/>
  <c r="R35" i="60"/>
  <c r="R31" i="60"/>
  <c r="R26" i="60"/>
  <c r="R19" i="60"/>
  <c r="R111" i="60" s="1"/>
  <c r="C35" i="19"/>
  <c r="D21" i="19"/>
  <c r="D21" i="18" s="1"/>
  <c r="D38" i="19"/>
  <c r="D36" i="19"/>
  <c r="D36" i="18" s="1"/>
  <c r="D33" i="19"/>
  <c r="D33" i="18" s="1"/>
  <c r="D28" i="19"/>
  <c r="D28" i="18" s="1"/>
  <c r="D25" i="19"/>
  <c r="D24" i="19"/>
  <c r="D24" i="18" s="1"/>
  <c r="D18" i="19"/>
  <c r="D18" i="18" s="1"/>
  <c r="C7" i="34"/>
  <c r="B7" i="34"/>
  <c r="D12" i="19"/>
  <c r="D12" i="18" s="1"/>
  <c r="D11" i="19"/>
  <c r="D11" i="18" s="1"/>
  <c r="D8" i="19"/>
  <c r="D8" i="18" s="1"/>
  <c r="D9" i="19"/>
  <c r="D6" i="19"/>
  <c r="AX125" i="31"/>
  <c r="AX124" i="31"/>
  <c r="AX104" i="31"/>
  <c r="CE102" i="60" s="1"/>
  <c r="AX93" i="31"/>
  <c r="AX87" i="31"/>
  <c r="CE85" i="60" s="1"/>
  <c r="AX83" i="31"/>
  <c r="CE81" i="60" s="1"/>
  <c r="AX77" i="31"/>
  <c r="CE75" i="60" s="1"/>
  <c r="AX72" i="31"/>
  <c r="CE71" i="60" s="1"/>
  <c r="AX66" i="31"/>
  <c r="CE65" i="60" s="1"/>
  <c r="AX54" i="31"/>
  <c r="CE53" i="60" s="1"/>
  <c r="AX47" i="31"/>
  <c r="CE47" i="60" s="1"/>
  <c r="AX44" i="31"/>
  <c r="CE44" i="60" s="1"/>
  <c r="AX40" i="31"/>
  <c r="CE40" i="60" s="1"/>
  <c r="AX35" i="31"/>
  <c r="CE35" i="60" s="1"/>
  <c r="AX31" i="31"/>
  <c r="CE31" i="60" s="1"/>
  <c r="AX26" i="31"/>
  <c r="CE26" i="60" s="1"/>
  <c r="AX19" i="31"/>
  <c r="CE19" i="60" s="1"/>
  <c r="AX6" i="31"/>
  <c r="D6" i="18" l="1"/>
  <c r="D9" i="18"/>
  <c r="D25" i="18"/>
  <c r="D23" i="20"/>
  <c r="D35" i="19"/>
  <c r="D38" i="18"/>
  <c r="CE111" i="60"/>
  <c r="S111" i="60"/>
  <c r="R90" i="60"/>
  <c r="R91" i="60"/>
  <c r="R5" i="60"/>
  <c r="R6" i="60"/>
  <c r="W180" i="31"/>
  <c r="AI178" i="60" s="1"/>
  <c r="AI191" i="60"/>
  <c r="W219" i="31"/>
  <c r="AI217" i="60" s="1"/>
  <c r="AI218" i="60"/>
  <c r="AX92" i="31"/>
  <c r="CE90" i="60" s="1"/>
  <c r="CE91" i="60"/>
  <c r="X180" i="31"/>
  <c r="AK178" i="60" s="1"/>
  <c r="AK191" i="60"/>
  <c r="X219" i="31"/>
  <c r="AK218" i="60"/>
  <c r="O92" i="31"/>
  <c r="S90" i="60" s="1"/>
  <c r="S91" i="60"/>
  <c r="O180" i="31"/>
  <c r="S178" i="60" s="1"/>
  <c r="S191" i="60"/>
  <c r="AI242" i="60"/>
  <c r="AC126" i="31"/>
  <c r="AU124" i="60" s="1"/>
  <c r="AU125" i="60"/>
  <c r="AC180" i="31"/>
  <c r="AU178" i="60" s="1"/>
  <c r="AU191" i="60"/>
  <c r="AU217" i="60"/>
  <c r="AU218" i="60"/>
  <c r="O5" i="31"/>
  <c r="S5" i="60" s="1"/>
  <c r="S6" i="60"/>
  <c r="AX5" i="31"/>
  <c r="CE5" i="60" s="1"/>
  <c r="CE6" i="60"/>
  <c r="S242" i="60"/>
  <c r="AK242" i="60"/>
  <c r="AU242" i="60"/>
  <c r="AX113" i="31"/>
  <c r="AC146" i="31"/>
  <c r="W126" i="31"/>
  <c r="AI124" i="60" s="1"/>
  <c r="X244" i="31"/>
  <c r="X126" i="31"/>
  <c r="AK124" i="60" s="1"/>
  <c r="X146" i="31"/>
  <c r="AK144" i="60" s="1"/>
  <c r="W146" i="31"/>
  <c r="W244" i="31"/>
  <c r="O34" i="31"/>
  <c r="S34" i="60" s="1"/>
  <c r="O146" i="31"/>
  <c r="S144" i="60" s="1"/>
  <c r="O113" i="31"/>
  <c r="O126" i="31"/>
  <c r="S124" i="60" s="1"/>
  <c r="O219" i="31"/>
  <c r="AC244" i="31"/>
  <c r="AX34" i="31"/>
  <c r="O244" i="31"/>
  <c r="AX82" i="31" l="1"/>
  <c r="CE80" i="60" s="1"/>
  <c r="R80" i="60"/>
  <c r="R34" i="60"/>
  <c r="O25" i="31"/>
  <c r="S25" i="60" s="1"/>
  <c r="AC242" i="31"/>
  <c r="AU144" i="60"/>
  <c r="AU240" i="60" s="1"/>
  <c r="S240" i="60"/>
  <c r="AC218" i="31"/>
  <c r="AI144" i="60"/>
  <c r="AI240" i="60" s="1"/>
  <c r="AX25" i="31"/>
  <c r="CE34" i="60"/>
  <c r="O218" i="31"/>
  <c r="O248" i="31" s="1"/>
  <c r="O252" i="31" s="1"/>
  <c r="S217" i="60"/>
  <c r="AK240" i="60"/>
  <c r="O82" i="31"/>
  <c r="W218" i="31"/>
  <c r="X218" i="31"/>
  <c r="X248" i="31" s="1"/>
  <c r="X252" i="31" s="1"/>
  <c r="AK217" i="60"/>
  <c r="X242" i="31"/>
  <c r="W242" i="31"/>
  <c r="O242" i="31"/>
  <c r="AX81" i="31" l="1"/>
  <c r="O111" i="31"/>
  <c r="R25" i="60"/>
  <c r="R79" i="60"/>
  <c r="R113" i="60" s="1"/>
  <c r="AC246" i="31"/>
  <c r="AU216" i="60"/>
  <c r="AU244" i="60" s="1"/>
  <c r="S109" i="60"/>
  <c r="AC248" i="31"/>
  <c r="AX111" i="31"/>
  <c r="CE25" i="60"/>
  <c r="AX117" i="31"/>
  <c r="AX119" i="31" s="1"/>
  <c r="AX115" i="31"/>
  <c r="CE79" i="60"/>
  <c r="CE113" i="60" s="1"/>
  <c r="W246" i="31"/>
  <c r="AI216" i="60"/>
  <c r="O246" i="31"/>
  <c r="S216" i="60"/>
  <c r="X246" i="31"/>
  <c r="AK216" i="60"/>
  <c r="O81" i="31"/>
  <c r="S80" i="60"/>
  <c r="W248" i="31"/>
  <c r="X250" i="31"/>
  <c r="O250" i="31"/>
  <c r="R115" i="60" l="1"/>
  <c r="R109" i="60"/>
  <c r="AX121" i="31"/>
  <c r="W252" i="31"/>
  <c r="W250" i="31"/>
  <c r="S244" i="60"/>
  <c r="S246" i="60"/>
  <c r="O115" i="31"/>
  <c r="S79" i="60"/>
  <c r="O117" i="31"/>
  <c r="AC250" i="31"/>
  <c r="AC252" i="31"/>
  <c r="AU246" i="60"/>
  <c r="CE109" i="60"/>
  <c r="CE115" i="60"/>
  <c r="AK244" i="60"/>
  <c r="AK246" i="60"/>
  <c r="AI244" i="60"/>
  <c r="AI246" i="60"/>
  <c r="R117" i="60" l="1"/>
  <c r="R119" i="60"/>
  <c r="O121" i="31"/>
  <c r="O119" i="31"/>
  <c r="CE117" i="60"/>
  <c r="CE119" i="60"/>
  <c r="AU248" i="60"/>
  <c r="AU250" i="60"/>
  <c r="S113" i="60"/>
  <c r="S115" i="60"/>
  <c r="S117" i="60" s="1"/>
  <c r="AI248" i="60"/>
  <c r="AI250" i="60"/>
  <c r="S248" i="60"/>
  <c r="S250" i="60"/>
  <c r="AK248" i="60"/>
  <c r="AK250" i="60"/>
  <c r="E44" i="39" l="1"/>
  <c r="E44" i="41" s="1"/>
  <c r="D44" i="39"/>
  <c r="D44" i="41" s="1"/>
  <c r="C44" i="39"/>
  <c r="C44" i="41" s="1"/>
  <c r="E34" i="39"/>
  <c r="E34" i="41" s="1"/>
  <c r="D34" i="39"/>
  <c r="D34" i="41" s="1"/>
  <c r="C34" i="39"/>
  <c r="C34" i="41" s="1"/>
  <c r="E23" i="39"/>
  <c r="E23" i="41" s="1"/>
  <c r="D23" i="39"/>
  <c r="D23" i="41" s="1"/>
  <c r="C23" i="39"/>
  <c r="C23" i="41" s="1"/>
  <c r="E19" i="39"/>
  <c r="E19" i="41" s="1"/>
  <c r="D19" i="39"/>
  <c r="D19" i="41" s="1"/>
  <c r="C19" i="39"/>
  <c r="C19" i="41" s="1"/>
  <c r="E14" i="39"/>
  <c r="E14" i="41" s="1"/>
  <c r="D14" i="39"/>
  <c r="D14" i="41" s="1"/>
  <c r="C14" i="39"/>
  <c r="C14" i="41" s="1"/>
  <c r="E9" i="39"/>
  <c r="E9" i="41" s="1"/>
  <c r="D9" i="39"/>
  <c r="D9" i="41" s="1"/>
  <c r="C9" i="39"/>
  <c r="C9" i="41" s="1"/>
  <c r="E6" i="39"/>
  <c r="E6" i="41" s="1"/>
  <c r="D6" i="39"/>
  <c r="C6" i="39"/>
  <c r="C6" i="41" s="1"/>
  <c r="D26" i="39" l="1"/>
  <c r="D26" i="41" s="1"/>
  <c r="D6" i="41"/>
  <c r="D45" i="39"/>
  <c r="E45" i="39"/>
  <c r="E45" i="41" s="1"/>
  <c r="E26" i="39"/>
  <c r="E26" i="41" s="1"/>
  <c r="C45" i="39"/>
  <c r="C45" i="41" s="1"/>
  <c r="C26" i="39"/>
  <c r="C26" i="41" s="1"/>
  <c r="AC6" i="31"/>
  <c r="AC19" i="31"/>
  <c r="AU19" i="60" s="1"/>
  <c r="AC26" i="31"/>
  <c r="AU26" i="60" s="1"/>
  <c r="AC31" i="31"/>
  <c r="AU31" i="60" s="1"/>
  <c r="AC35" i="31"/>
  <c r="AU35" i="60" s="1"/>
  <c r="AC40" i="31"/>
  <c r="AU40" i="60" s="1"/>
  <c r="AC44" i="31"/>
  <c r="AU44" i="60" s="1"/>
  <c r="AC47" i="31"/>
  <c r="AU47" i="60" s="1"/>
  <c r="AC54" i="31"/>
  <c r="AU53" i="60" s="1"/>
  <c r="AC66" i="31"/>
  <c r="AU65" i="60" s="1"/>
  <c r="AC72" i="31"/>
  <c r="AU71" i="60" s="1"/>
  <c r="AC77" i="31"/>
  <c r="AU75" i="60" s="1"/>
  <c r="AC83" i="31"/>
  <c r="AU81" i="60" s="1"/>
  <c r="AC87" i="31"/>
  <c r="AU85" i="60" s="1"/>
  <c r="AC93" i="31"/>
  <c r="AC104" i="31"/>
  <c r="AU102" i="60" s="1"/>
  <c r="W35" i="31"/>
  <c r="AI35" i="60" s="1"/>
  <c r="AK35" i="60"/>
  <c r="CM5" i="60"/>
  <c r="AY124" i="31"/>
  <c r="AY125" i="31"/>
  <c r="AY6" i="31"/>
  <c r="AY19" i="31"/>
  <c r="CI19" i="60" s="1"/>
  <c r="AY26" i="31"/>
  <c r="CI26" i="60" s="1"/>
  <c r="AY31" i="31"/>
  <c r="CI31" i="60" s="1"/>
  <c r="AY35" i="31"/>
  <c r="CI35" i="60" s="1"/>
  <c r="AY40" i="31"/>
  <c r="CI40" i="60" s="1"/>
  <c r="AY44" i="31"/>
  <c r="CI44" i="60" s="1"/>
  <c r="AY47" i="31"/>
  <c r="CI47" i="60" s="1"/>
  <c r="AY54" i="31"/>
  <c r="CI53" i="60" s="1"/>
  <c r="AY66" i="31"/>
  <c r="CI65" i="60" s="1"/>
  <c r="AY72" i="31"/>
  <c r="CI71" i="60" s="1"/>
  <c r="AY77" i="31"/>
  <c r="CI75" i="60" s="1"/>
  <c r="AY83" i="31"/>
  <c r="CI81" i="60" s="1"/>
  <c r="AY87" i="31"/>
  <c r="CI85" i="60" s="1"/>
  <c r="AY93" i="31"/>
  <c r="AY104" i="31"/>
  <c r="CI102" i="60" s="1"/>
  <c r="Y193" i="31"/>
  <c r="AM191" i="60" s="1"/>
  <c r="W6" i="31"/>
  <c r="X6" i="31"/>
  <c r="W19" i="31"/>
  <c r="AI19" i="60" s="1"/>
  <c r="X19" i="31"/>
  <c r="AK19" i="60" s="1"/>
  <c r="W26" i="31"/>
  <c r="AI26" i="60" s="1"/>
  <c r="X26" i="31"/>
  <c r="AK26" i="60" s="1"/>
  <c r="W31" i="31"/>
  <c r="AI31" i="60" s="1"/>
  <c r="X31" i="31"/>
  <c r="AK31" i="60" s="1"/>
  <c r="W40" i="31"/>
  <c r="AI40" i="60" s="1"/>
  <c r="W44" i="31"/>
  <c r="AI44" i="60" s="1"/>
  <c r="X44" i="31"/>
  <c r="AK44" i="60" s="1"/>
  <c r="W47" i="31"/>
  <c r="AI47" i="60" s="1"/>
  <c r="X47" i="31"/>
  <c r="AK47" i="60" s="1"/>
  <c r="W54" i="31"/>
  <c r="AI53" i="60" s="1"/>
  <c r="X54" i="31"/>
  <c r="AK53" i="60" s="1"/>
  <c r="W66" i="31"/>
  <c r="AI65" i="60" s="1"/>
  <c r="X66" i="31"/>
  <c r="AK65" i="60" s="1"/>
  <c r="W72" i="31"/>
  <c r="AI71" i="60" s="1"/>
  <c r="X72" i="31"/>
  <c r="AK71" i="60" s="1"/>
  <c r="W77" i="31"/>
  <c r="AI75" i="60" s="1"/>
  <c r="X77" i="31"/>
  <c r="AK75" i="60" s="1"/>
  <c r="W83" i="31"/>
  <c r="AI81" i="60" s="1"/>
  <c r="X83" i="31"/>
  <c r="AK81" i="60" s="1"/>
  <c r="W87" i="31"/>
  <c r="AI85" i="60" s="1"/>
  <c r="X87" i="31"/>
  <c r="AK85" i="60" s="1"/>
  <c r="W93" i="31"/>
  <c r="X93" i="31"/>
  <c r="W104" i="31"/>
  <c r="AI102" i="60" s="1"/>
  <c r="X104" i="31"/>
  <c r="AK102" i="60" s="1"/>
  <c r="W124" i="31"/>
  <c r="X124" i="31"/>
  <c r="W125" i="31"/>
  <c r="X125" i="31"/>
  <c r="U129" i="31"/>
  <c r="U130" i="31"/>
  <c r="U131" i="31"/>
  <c r="U132" i="31"/>
  <c r="U133" i="31"/>
  <c r="U134" i="31"/>
  <c r="U135" i="31"/>
  <c r="U136" i="31"/>
  <c r="AE134" i="60" s="1"/>
  <c r="U137" i="31"/>
  <c r="U138" i="31"/>
  <c r="U139" i="31"/>
  <c r="U140" i="31"/>
  <c r="AE138" i="60" s="1"/>
  <c r="U142" i="31"/>
  <c r="U143" i="31"/>
  <c r="U145" i="31"/>
  <c r="AE143" i="60" s="1"/>
  <c r="U148" i="31"/>
  <c r="AE146" i="60" s="1"/>
  <c r="U149" i="31"/>
  <c r="AE147" i="60" s="1"/>
  <c r="U150" i="31"/>
  <c r="U152" i="31"/>
  <c r="AE150" i="60" s="1"/>
  <c r="U153" i="31"/>
  <c r="AE151" i="60" s="1"/>
  <c r="U155" i="31"/>
  <c r="AE153" i="60" s="1"/>
  <c r="U156" i="31"/>
  <c r="AE154" i="60" s="1"/>
  <c r="U157" i="31"/>
  <c r="AE155" i="60" s="1"/>
  <c r="U158" i="31"/>
  <c r="AE156" i="60" s="1"/>
  <c r="U159" i="31"/>
  <c r="U160" i="31"/>
  <c r="AE158" i="60" s="1"/>
  <c r="U161" i="31"/>
  <c r="AE159" i="60" s="1"/>
  <c r="U163" i="31"/>
  <c r="U164" i="31"/>
  <c r="U166" i="31"/>
  <c r="AE164" i="60" s="1"/>
  <c r="U167" i="31"/>
  <c r="U168" i="31"/>
  <c r="U169" i="31"/>
  <c r="U170" i="31"/>
  <c r="AE168" i="60" s="1"/>
  <c r="U172" i="31"/>
  <c r="U173" i="31"/>
  <c r="U174" i="31"/>
  <c r="U175" i="31"/>
  <c r="U176" i="31"/>
  <c r="U177" i="31"/>
  <c r="U178" i="31"/>
  <c r="U179" i="31"/>
  <c r="U181" i="31"/>
  <c r="U182" i="31"/>
  <c r="U183" i="31"/>
  <c r="U184" i="31"/>
  <c r="U185" i="31"/>
  <c r="U186" i="31"/>
  <c r="U187" i="31"/>
  <c r="U188" i="31"/>
  <c r="U189" i="31"/>
  <c r="U190" i="31"/>
  <c r="U192" i="31"/>
  <c r="U194" i="31"/>
  <c r="U195" i="31"/>
  <c r="U197" i="31"/>
  <c r="U198" i="31"/>
  <c r="U199" i="31"/>
  <c r="AE197" i="60" s="1"/>
  <c r="U200" i="31"/>
  <c r="AE198" i="60" s="1"/>
  <c r="U201" i="31"/>
  <c r="U202" i="31"/>
  <c r="U203" i="31"/>
  <c r="AE201" i="60" s="1"/>
  <c r="U205" i="31"/>
  <c r="U206" i="31"/>
  <c r="U207" i="31"/>
  <c r="U208" i="31"/>
  <c r="U210" i="31"/>
  <c r="U211" i="31"/>
  <c r="U212" i="31"/>
  <c r="U213" i="31"/>
  <c r="U214" i="31"/>
  <c r="U215" i="31"/>
  <c r="U216" i="31"/>
  <c r="U217" i="31"/>
  <c r="U221" i="31"/>
  <c r="U222" i="31"/>
  <c r="U223" i="31"/>
  <c r="U225" i="31"/>
  <c r="U226" i="31"/>
  <c r="U227" i="31"/>
  <c r="U228" i="31"/>
  <c r="U229" i="31"/>
  <c r="U230" i="31"/>
  <c r="U231" i="31"/>
  <c r="U232" i="31"/>
  <c r="U233" i="31"/>
  <c r="U234" i="31"/>
  <c r="U236" i="31"/>
  <c r="U237" i="31"/>
  <c r="U238" i="31"/>
  <c r="U239" i="31"/>
  <c r="U240" i="31"/>
  <c r="U128" i="31"/>
  <c r="AE126" i="60" s="1"/>
  <c r="T127" i="31"/>
  <c r="AC125" i="60" s="1"/>
  <c r="T141" i="31"/>
  <c r="AC139" i="60" s="1"/>
  <c r="T147" i="31"/>
  <c r="AC145" i="60" s="1"/>
  <c r="T151" i="31"/>
  <c r="AC149" i="60" s="1"/>
  <c r="T154" i="31"/>
  <c r="AC152" i="60" s="1"/>
  <c r="T162" i="31"/>
  <c r="AC160" i="60" s="1"/>
  <c r="T165" i="31"/>
  <c r="AC163" i="60" s="1"/>
  <c r="T171" i="31"/>
  <c r="AC169" i="60" s="1"/>
  <c r="T180" i="31"/>
  <c r="AC178" i="60" s="1"/>
  <c r="T196" i="31"/>
  <c r="AC194" i="60" s="1"/>
  <c r="T204" i="31"/>
  <c r="AC202" i="60" s="1"/>
  <c r="T209" i="31"/>
  <c r="AC207" i="60" s="1"/>
  <c r="T220" i="31"/>
  <c r="AC218" i="60" s="1"/>
  <c r="T224" i="31"/>
  <c r="AC222" i="60" s="1"/>
  <c r="T235" i="31"/>
  <c r="AC233" i="60" s="1"/>
  <c r="U8" i="31"/>
  <c r="AE8" i="60" s="1"/>
  <c r="AE9" i="60"/>
  <c r="AE11" i="60"/>
  <c r="U12" i="31"/>
  <c r="AE12" i="60" s="1"/>
  <c r="U13" i="31"/>
  <c r="AE13" i="60" s="1"/>
  <c r="U14" i="31"/>
  <c r="AE14" i="60" s="1"/>
  <c r="U15" i="31"/>
  <c r="AE15" i="60" s="1"/>
  <c r="U16" i="31"/>
  <c r="AE16" i="60" s="1"/>
  <c r="U17" i="31"/>
  <c r="AE17" i="60" s="1"/>
  <c r="U18" i="31"/>
  <c r="AE18" i="60" s="1"/>
  <c r="U20" i="31"/>
  <c r="AE20" i="60" s="1"/>
  <c r="U21" i="31"/>
  <c r="AE21" i="60" s="1"/>
  <c r="U22" i="31"/>
  <c r="AE22" i="60" s="1"/>
  <c r="U23" i="31"/>
  <c r="AE23" i="60" s="1"/>
  <c r="U24" i="31"/>
  <c r="AE24" i="60" s="1"/>
  <c r="U27" i="31"/>
  <c r="AE27" i="60" s="1"/>
  <c r="U28" i="31"/>
  <c r="AE28" i="60" s="1"/>
  <c r="U29" i="31"/>
  <c r="AE29" i="60" s="1"/>
  <c r="U30" i="31"/>
  <c r="AE30" i="60" s="1"/>
  <c r="U32" i="31"/>
  <c r="AE32" i="60" s="1"/>
  <c r="U33" i="31"/>
  <c r="AE33" i="60" s="1"/>
  <c r="U36" i="31"/>
  <c r="AE36" i="60" s="1"/>
  <c r="U37" i="31"/>
  <c r="AE37" i="60" s="1"/>
  <c r="U38" i="31"/>
  <c r="AE38" i="60" s="1"/>
  <c r="U39" i="31"/>
  <c r="AE39" i="60" s="1"/>
  <c r="U41" i="31"/>
  <c r="AE41" i="60" s="1"/>
  <c r="U42" i="31"/>
  <c r="AE42" i="60" s="1"/>
  <c r="U43" i="31"/>
  <c r="AE43" i="60" s="1"/>
  <c r="U45" i="31"/>
  <c r="AE45" i="60" s="1"/>
  <c r="U46" i="31"/>
  <c r="AE46" i="60" s="1"/>
  <c r="U48" i="31"/>
  <c r="AE48" i="60" s="1"/>
  <c r="U49" i="31"/>
  <c r="AE49" i="60" s="1"/>
  <c r="U50" i="31"/>
  <c r="AE50" i="60" s="1"/>
  <c r="U53" i="31"/>
  <c r="AE52" i="60" s="1"/>
  <c r="U55" i="31"/>
  <c r="AE54" i="60" s="1"/>
  <c r="U56" i="31"/>
  <c r="AE55" i="60" s="1"/>
  <c r="U57" i="31"/>
  <c r="AE56" i="60" s="1"/>
  <c r="U58" i="31"/>
  <c r="AE57" i="60" s="1"/>
  <c r="U59" i="31"/>
  <c r="AE58" i="60" s="1"/>
  <c r="U60" i="31"/>
  <c r="AE59" i="60" s="1"/>
  <c r="U61" i="31"/>
  <c r="AE60" i="60" s="1"/>
  <c r="U62" i="31"/>
  <c r="AE61" i="60" s="1"/>
  <c r="U63" i="31"/>
  <c r="AE62" i="60" s="1"/>
  <c r="U65" i="31"/>
  <c r="AE64" i="60" s="1"/>
  <c r="U67" i="31"/>
  <c r="AE66" i="60" s="1"/>
  <c r="U68" i="31"/>
  <c r="AE67" i="60" s="1"/>
  <c r="U69" i="31"/>
  <c r="AE68" i="60" s="1"/>
  <c r="U70" i="31"/>
  <c r="AE69" i="60" s="1"/>
  <c r="U71" i="31"/>
  <c r="AE70" i="60" s="1"/>
  <c r="U73" i="31"/>
  <c r="AE72" i="60" s="1"/>
  <c r="U74" i="31"/>
  <c r="AE73" i="60" s="1"/>
  <c r="U76" i="31"/>
  <c r="AE74" i="60" s="1"/>
  <c r="U78" i="31"/>
  <c r="AE76" i="60" s="1"/>
  <c r="U79" i="31"/>
  <c r="AE77" i="60" s="1"/>
  <c r="U80" i="31"/>
  <c r="AE78" i="60" s="1"/>
  <c r="U84" i="31"/>
  <c r="AE82" i="60" s="1"/>
  <c r="U85" i="31"/>
  <c r="AE83" i="60" s="1"/>
  <c r="U86" i="31"/>
  <c r="AE84" i="60" s="1"/>
  <c r="U88" i="31"/>
  <c r="AE86" i="60" s="1"/>
  <c r="U89" i="31"/>
  <c r="AE87" i="60" s="1"/>
  <c r="U90" i="31"/>
  <c r="AE88" i="60" s="1"/>
  <c r="U91" i="31"/>
  <c r="AE89" i="60" s="1"/>
  <c r="U94" i="31"/>
  <c r="AE92" i="60" s="1"/>
  <c r="U95" i="31"/>
  <c r="AE93" i="60" s="1"/>
  <c r="U96" i="31"/>
  <c r="AE94" i="60" s="1"/>
  <c r="U97" i="31"/>
  <c r="AE95" i="60" s="1"/>
  <c r="U98" i="31"/>
  <c r="AE96" i="60" s="1"/>
  <c r="U99" i="31"/>
  <c r="AE97" i="60" s="1"/>
  <c r="U100" i="31"/>
  <c r="AE98" i="60" s="1"/>
  <c r="U101" i="31"/>
  <c r="AE99" i="60" s="1"/>
  <c r="U102" i="31"/>
  <c r="AE100" i="60" s="1"/>
  <c r="U103" i="31"/>
  <c r="AE101" i="60" s="1"/>
  <c r="U105" i="31"/>
  <c r="AE103" i="60" s="1"/>
  <c r="U106" i="31"/>
  <c r="AE104" i="60" s="1"/>
  <c r="U107" i="31"/>
  <c r="AE105" i="60" s="1"/>
  <c r="U108" i="31"/>
  <c r="AE106" i="60" s="1"/>
  <c r="U109" i="31"/>
  <c r="AE107" i="60" s="1"/>
  <c r="U7" i="31"/>
  <c r="AE7" i="60" s="1"/>
  <c r="T6" i="31"/>
  <c r="T19" i="31"/>
  <c r="AC19" i="60" s="1"/>
  <c r="T26" i="31"/>
  <c r="AC26" i="60" s="1"/>
  <c r="T31" i="31"/>
  <c r="AC31" i="60" s="1"/>
  <c r="T35" i="31"/>
  <c r="AC35" i="60" s="1"/>
  <c r="T40" i="31"/>
  <c r="AC40" i="60" s="1"/>
  <c r="T44" i="31"/>
  <c r="AC44" i="60" s="1"/>
  <c r="T47" i="31"/>
  <c r="AC47" i="60" s="1"/>
  <c r="T54" i="31"/>
  <c r="AC53" i="60" s="1"/>
  <c r="T66" i="31"/>
  <c r="AC65" i="60" s="1"/>
  <c r="T72" i="31"/>
  <c r="AC71" i="60" s="1"/>
  <c r="T77" i="31"/>
  <c r="AC75" i="60" s="1"/>
  <c r="T83" i="31"/>
  <c r="AC81" i="60" s="1"/>
  <c r="T87" i="31"/>
  <c r="AC85" i="60" s="1"/>
  <c r="T104" i="31"/>
  <c r="AC102" i="60" s="1"/>
  <c r="AD8" i="60"/>
  <c r="AD9" i="60"/>
  <c r="AD11" i="60"/>
  <c r="AD12" i="60"/>
  <c r="AD13" i="60"/>
  <c r="AD14" i="60"/>
  <c r="AD15" i="60"/>
  <c r="AD16" i="60"/>
  <c r="AD17" i="60"/>
  <c r="AD18" i="60"/>
  <c r="AD20" i="60"/>
  <c r="AD21" i="60"/>
  <c r="AD22" i="60"/>
  <c r="AD23" i="60"/>
  <c r="AD24" i="60"/>
  <c r="AD27" i="60"/>
  <c r="AD28" i="60"/>
  <c r="AD29" i="60"/>
  <c r="AD30" i="60"/>
  <c r="AD32" i="60"/>
  <c r="AD33" i="60"/>
  <c r="AD36" i="60"/>
  <c r="AD37" i="60"/>
  <c r="AD38" i="60"/>
  <c r="AD39" i="60"/>
  <c r="AD41" i="60"/>
  <c r="AD42" i="60"/>
  <c r="AD43" i="60"/>
  <c r="AD45" i="60"/>
  <c r="AD46" i="60"/>
  <c r="AD48" i="60"/>
  <c r="AD49" i="60"/>
  <c r="AD50" i="60"/>
  <c r="AD52" i="60"/>
  <c r="AD54" i="60"/>
  <c r="AD55" i="60"/>
  <c r="AD56" i="60"/>
  <c r="AD57" i="60"/>
  <c r="AD58" i="60"/>
  <c r="AD59" i="60"/>
  <c r="AD60" i="60"/>
  <c r="AD61" i="60"/>
  <c r="AD62" i="60"/>
  <c r="AD64" i="60"/>
  <c r="AD66" i="60"/>
  <c r="AD67" i="60"/>
  <c r="AD68" i="60"/>
  <c r="AD69" i="60"/>
  <c r="AD70" i="60"/>
  <c r="AD72" i="60"/>
  <c r="AD73" i="60"/>
  <c r="AD74" i="60"/>
  <c r="AD76" i="60"/>
  <c r="AD77" i="60"/>
  <c r="AD78" i="60"/>
  <c r="AD82" i="60"/>
  <c r="AD83" i="60"/>
  <c r="AD84" i="60"/>
  <c r="AD86" i="60"/>
  <c r="AD87" i="60"/>
  <c r="AD88" i="60"/>
  <c r="AD89" i="60"/>
  <c r="AD93" i="60"/>
  <c r="AD94" i="60"/>
  <c r="AD95" i="60"/>
  <c r="AD96" i="60"/>
  <c r="AD97" i="60"/>
  <c r="AD98" i="60"/>
  <c r="AD99" i="60"/>
  <c r="AD100" i="60"/>
  <c r="AD101" i="60"/>
  <c r="AD103" i="60"/>
  <c r="AD104" i="60"/>
  <c r="AD105" i="60"/>
  <c r="AD106" i="60"/>
  <c r="AD107" i="60"/>
  <c r="AD7" i="60"/>
  <c r="T124" i="31"/>
  <c r="T125" i="31"/>
  <c r="O189" i="32"/>
  <c r="N127" i="31"/>
  <c r="Q125" i="60" s="1"/>
  <c r="N141" i="31"/>
  <c r="Q139" i="60" s="1"/>
  <c r="N147" i="31"/>
  <c r="Q145" i="60" s="1"/>
  <c r="N151" i="31"/>
  <c r="Q149" i="60" s="1"/>
  <c r="N154" i="31"/>
  <c r="Q152" i="60" s="1"/>
  <c r="N162" i="31"/>
  <c r="Q160" i="60" s="1"/>
  <c r="N165" i="31"/>
  <c r="Q163" i="60" s="1"/>
  <c r="N171" i="31"/>
  <c r="Q169" i="60" s="1"/>
  <c r="N193" i="31"/>
  <c r="N196" i="31"/>
  <c r="Q194" i="60" s="1"/>
  <c r="N204" i="31"/>
  <c r="Q202" i="60" s="1"/>
  <c r="N209" i="31"/>
  <c r="Q207" i="60" s="1"/>
  <c r="N220" i="31"/>
  <c r="Q218" i="60" s="1"/>
  <c r="N224" i="31"/>
  <c r="Q222" i="60" s="1"/>
  <c r="N235" i="31"/>
  <c r="Q233" i="60" s="1"/>
  <c r="N6" i="31"/>
  <c r="N19" i="31"/>
  <c r="Q19" i="60" s="1"/>
  <c r="N26" i="31"/>
  <c r="Q26" i="60" s="1"/>
  <c r="N31" i="31"/>
  <c r="Q31" i="60" s="1"/>
  <c r="N35" i="31"/>
  <c r="Q35" i="60" s="1"/>
  <c r="N40" i="31"/>
  <c r="Q40" i="60" s="1"/>
  <c r="N44" i="31"/>
  <c r="Q44" i="60" s="1"/>
  <c r="N47" i="31"/>
  <c r="Q47" i="60" s="1"/>
  <c r="N54" i="31"/>
  <c r="Q53" i="60" s="1"/>
  <c r="N66" i="31"/>
  <c r="Q65" i="60" s="1"/>
  <c r="N72" i="31"/>
  <c r="Q71" i="60" s="1"/>
  <c r="N77" i="31"/>
  <c r="Q75" i="60" s="1"/>
  <c r="N83" i="31"/>
  <c r="Q81" i="60" s="1"/>
  <c r="N87" i="31"/>
  <c r="Q85" i="60" s="1"/>
  <c r="N104" i="31"/>
  <c r="Q102" i="60" s="1"/>
  <c r="N124" i="31"/>
  <c r="N125" i="31"/>
  <c r="AD92" i="60" l="1"/>
  <c r="AE236" i="60"/>
  <c r="AE231" i="60"/>
  <c r="AE227" i="60"/>
  <c r="AE223" i="60"/>
  <c r="AE215" i="60"/>
  <c r="AE211" i="60"/>
  <c r="AE206" i="60"/>
  <c r="AE192" i="60"/>
  <c r="AE186" i="60"/>
  <c r="AE182" i="60"/>
  <c r="AE177" i="60"/>
  <c r="AE173" i="60"/>
  <c r="AE148" i="60"/>
  <c r="AE136" i="60"/>
  <c r="AE132" i="60"/>
  <c r="AE128" i="60"/>
  <c r="AE235" i="60"/>
  <c r="AE230" i="60"/>
  <c r="AE226" i="60"/>
  <c r="AE221" i="60"/>
  <c r="AE214" i="60"/>
  <c r="AE210" i="60"/>
  <c r="AE205" i="60"/>
  <c r="AE200" i="60"/>
  <c r="AE196" i="60"/>
  <c r="AE190" i="60"/>
  <c r="AE185" i="60"/>
  <c r="AE181" i="60"/>
  <c r="AE176" i="60"/>
  <c r="AE172" i="60"/>
  <c r="AE167" i="60"/>
  <c r="AE162" i="60"/>
  <c r="AE157" i="60"/>
  <c r="AE140" i="60"/>
  <c r="AE135" i="60"/>
  <c r="AE131" i="60"/>
  <c r="AE127" i="60"/>
  <c r="AE238" i="60"/>
  <c r="AE234" i="60"/>
  <c r="AE229" i="60"/>
  <c r="AE225" i="60"/>
  <c r="AE220" i="60"/>
  <c r="AE213" i="60"/>
  <c r="AE209" i="60"/>
  <c r="AE204" i="60"/>
  <c r="AE199" i="60"/>
  <c r="AE195" i="60"/>
  <c r="AE188" i="60"/>
  <c r="AE184" i="60"/>
  <c r="AE180" i="60"/>
  <c r="AE175" i="60"/>
  <c r="AE171" i="60"/>
  <c r="AE166" i="60"/>
  <c r="AE130" i="60"/>
  <c r="AE237" i="60"/>
  <c r="AE232" i="60"/>
  <c r="AE228" i="60"/>
  <c r="AE224" i="60"/>
  <c r="AE219" i="60"/>
  <c r="AE212" i="60"/>
  <c r="AE208" i="60"/>
  <c r="AE203" i="60"/>
  <c r="AE193" i="60"/>
  <c r="AE187" i="60"/>
  <c r="AE183" i="60"/>
  <c r="AE179" i="60"/>
  <c r="AE174" i="60"/>
  <c r="AE170" i="60"/>
  <c r="AE165" i="60"/>
  <c r="AE137" i="60"/>
  <c r="AE133" i="60"/>
  <c r="AE161" i="60"/>
  <c r="AE141" i="60"/>
  <c r="AE129" i="60"/>
  <c r="AI111" i="60"/>
  <c r="N92" i="31"/>
  <c r="Q90" i="60" s="1"/>
  <c r="Q91" i="60"/>
  <c r="AC90" i="60"/>
  <c r="AC91" i="60"/>
  <c r="W92" i="31"/>
  <c r="AI90" i="60" s="1"/>
  <c r="AI91" i="60"/>
  <c r="X5" i="31"/>
  <c r="AK5" i="60" s="1"/>
  <c r="AK6" i="60"/>
  <c r="AY92" i="31"/>
  <c r="CI90" i="60" s="1"/>
  <c r="CI91" i="60"/>
  <c r="X92" i="31"/>
  <c r="AK90" i="60" s="1"/>
  <c r="AK91" i="60"/>
  <c r="AC5" i="31"/>
  <c r="AU5" i="60" s="1"/>
  <c r="AU6" i="60"/>
  <c r="Q242" i="60"/>
  <c r="Q111" i="60"/>
  <c r="N180" i="31"/>
  <c r="Q178" i="60" s="1"/>
  <c r="Q191" i="60"/>
  <c r="AC111" i="60"/>
  <c r="W5" i="31"/>
  <c r="AI5" i="60" s="1"/>
  <c r="AI6" i="60"/>
  <c r="CI111" i="60"/>
  <c r="AC92" i="31"/>
  <c r="AU90" i="60" s="1"/>
  <c r="AU91" i="60"/>
  <c r="N5" i="31"/>
  <c r="Q5" i="60" s="1"/>
  <c r="Q6" i="60"/>
  <c r="T5" i="31"/>
  <c r="AC5" i="60" s="1"/>
  <c r="AC6" i="60"/>
  <c r="AC242" i="60"/>
  <c r="AK111" i="60"/>
  <c r="AY5" i="31"/>
  <c r="CI5" i="60" s="1"/>
  <c r="CI6" i="60"/>
  <c r="AU111" i="60"/>
  <c r="AC113" i="31"/>
  <c r="T34" i="31"/>
  <c r="AC34" i="60" s="1"/>
  <c r="AY113" i="31"/>
  <c r="N126" i="31"/>
  <c r="Q124" i="60" s="1"/>
  <c r="T219" i="31"/>
  <c r="D46" i="39"/>
  <c r="D46" i="41" s="1"/>
  <c r="D45" i="41"/>
  <c r="AY34" i="31"/>
  <c r="AC34" i="31"/>
  <c r="N244" i="31"/>
  <c r="N146" i="31"/>
  <c r="Q144" i="60" s="1"/>
  <c r="T113" i="31"/>
  <c r="T146" i="31"/>
  <c r="AC144" i="60" s="1"/>
  <c r="E46" i="39"/>
  <c r="E46" i="41" s="1"/>
  <c r="C46" i="39"/>
  <c r="C46" i="41" s="1"/>
  <c r="X113" i="31"/>
  <c r="W113" i="31"/>
  <c r="N113" i="31"/>
  <c r="N34" i="31"/>
  <c r="N219" i="31"/>
  <c r="AY82" i="31"/>
  <c r="X34" i="31"/>
  <c r="W34" i="31"/>
  <c r="W82" i="31"/>
  <c r="T126" i="31"/>
  <c r="T244" i="31"/>
  <c r="C34" i="18"/>
  <c r="C5" i="19"/>
  <c r="C10" i="19"/>
  <c r="C13" i="19"/>
  <c r="C30" i="19"/>
  <c r="C5" i="20"/>
  <c r="C10" i="20"/>
  <c r="C13" i="20"/>
  <c r="C16" i="20"/>
  <c r="C23" i="20"/>
  <c r="C35" i="20"/>
  <c r="C5" i="21"/>
  <c r="C10" i="21"/>
  <c r="C13" i="21"/>
  <c r="C23" i="21"/>
  <c r="C30" i="21"/>
  <c r="C35" i="21"/>
  <c r="C5" i="22"/>
  <c r="C10" i="22"/>
  <c r="C13" i="22"/>
  <c r="C16" i="22"/>
  <c r="C30" i="22"/>
  <c r="C35" i="22"/>
  <c r="X82" i="31" l="1"/>
  <c r="X81" i="31" s="1"/>
  <c r="N82" i="31"/>
  <c r="N81" i="31" s="1"/>
  <c r="T82" i="31"/>
  <c r="AC80" i="60" s="1"/>
  <c r="T25" i="31"/>
  <c r="T111" i="31" s="1"/>
  <c r="AC82" i="31"/>
  <c r="AU80" i="60" s="1"/>
  <c r="W81" i="31"/>
  <c r="AI80" i="60"/>
  <c r="AK80" i="60"/>
  <c r="T242" i="31"/>
  <c r="AC124" i="60"/>
  <c r="W25" i="31"/>
  <c r="W117" i="31" s="1"/>
  <c r="AI34" i="60"/>
  <c r="N25" i="31"/>
  <c r="Q34" i="60"/>
  <c r="AC25" i="31"/>
  <c r="AU34" i="60"/>
  <c r="AY81" i="31"/>
  <c r="CI80" i="60"/>
  <c r="Q240" i="60"/>
  <c r="N218" i="31"/>
  <c r="N248" i="31" s="1"/>
  <c r="N250" i="31" s="1"/>
  <c r="Q217" i="60"/>
  <c r="X25" i="31"/>
  <c r="AK34" i="60"/>
  <c r="AY25" i="31"/>
  <c r="CI34" i="60"/>
  <c r="T218" i="31"/>
  <c r="T248" i="31" s="1"/>
  <c r="T252" i="31" s="1"/>
  <c r="AC217" i="60"/>
  <c r="N242" i="31"/>
  <c r="C22" i="20"/>
  <c r="C22" i="19"/>
  <c r="C10" i="18"/>
  <c r="C22" i="21"/>
  <c r="C16" i="18"/>
  <c r="C5" i="18"/>
  <c r="C30" i="18"/>
  <c r="C35" i="18"/>
  <c r="C23" i="18"/>
  <c r="C13" i="18"/>
  <c r="C39" i="19"/>
  <c r="C39" i="20"/>
  <c r="C39" i="21"/>
  <c r="C39" i="22"/>
  <c r="C22" i="22"/>
  <c r="X117" i="31" l="1"/>
  <c r="AC25" i="60"/>
  <c r="AC109" i="60" s="1"/>
  <c r="N117" i="31"/>
  <c r="N119" i="31" s="1"/>
  <c r="T81" i="31"/>
  <c r="AC79" i="60" s="1"/>
  <c r="AC113" i="60" s="1"/>
  <c r="Q80" i="60"/>
  <c r="AC81" i="31"/>
  <c r="AC117" i="31" s="1"/>
  <c r="AC119" i="31" s="1"/>
  <c r="W111" i="31"/>
  <c r="AI25" i="60"/>
  <c r="N115" i="31"/>
  <c r="Q79" i="60"/>
  <c r="Q113" i="60" s="1"/>
  <c r="X115" i="31"/>
  <c r="AK79" i="60"/>
  <c r="AK113" i="60" s="1"/>
  <c r="AY111" i="31"/>
  <c r="CI25" i="60"/>
  <c r="N246" i="31"/>
  <c r="Q216" i="60"/>
  <c r="AC111" i="31"/>
  <c r="AU25" i="60"/>
  <c r="T250" i="31"/>
  <c r="AC240" i="60"/>
  <c r="AY117" i="31"/>
  <c r="AY119" i="31" s="1"/>
  <c r="T246" i="31"/>
  <c r="AC216" i="60"/>
  <c r="AC244" i="60" s="1"/>
  <c r="X111" i="31"/>
  <c r="AK25" i="60"/>
  <c r="AY115" i="31"/>
  <c r="CI79" i="60"/>
  <c r="CI113" i="60" s="1"/>
  <c r="N111" i="31"/>
  <c r="Q25" i="60"/>
  <c r="AC115" i="31"/>
  <c r="W115" i="31"/>
  <c r="AI79" i="60"/>
  <c r="AI113" i="60" s="1"/>
  <c r="N252" i="31"/>
  <c r="C22" i="18"/>
  <c r="X119" i="31"/>
  <c r="X121" i="31"/>
  <c r="W119" i="31"/>
  <c r="W121" i="31"/>
  <c r="C39" i="18"/>
  <c r="D127" i="31"/>
  <c r="F125" i="60" s="1"/>
  <c r="E127" i="31"/>
  <c r="H125" i="60" s="1"/>
  <c r="F127" i="31"/>
  <c r="J125" i="60" s="1"/>
  <c r="D141" i="31"/>
  <c r="F139" i="60" s="1"/>
  <c r="E141" i="31"/>
  <c r="H139" i="60" s="1"/>
  <c r="F141" i="31"/>
  <c r="J139" i="60" s="1"/>
  <c r="D147" i="31"/>
  <c r="F145" i="60" s="1"/>
  <c r="E147" i="31"/>
  <c r="H145" i="60" s="1"/>
  <c r="F147" i="31"/>
  <c r="J145" i="60" s="1"/>
  <c r="D151" i="31"/>
  <c r="F149" i="60" s="1"/>
  <c r="E151" i="31"/>
  <c r="H149" i="60" s="1"/>
  <c r="F151" i="31"/>
  <c r="J149" i="60" s="1"/>
  <c r="D154" i="31"/>
  <c r="F152" i="60" s="1"/>
  <c r="E154" i="31"/>
  <c r="H152" i="60" s="1"/>
  <c r="F154" i="31"/>
  <c r="J152" i="60" s="1"/>
  <c r="D162" i="31"/>
  <c r="F160" i="60" s="1"/>
  <c r="E162" i="31"/>
  <c r="H160" i="60" s="1"/>
  <c r="F162" i="31"/>
  <c r="J160" i="60" s="1"/>
  <c r="D165" i="31"/>
  <c r="F163" i="60" s="1"/>
  <c r="E165" i="31"/>
  <c r="H163" i="60" s="1"/>
  <c r="F165" i="31"/>
  <c r="J163" i="60" s="1"/>
  <c r="D171" i="31"/>
  <c r="F169" i="60" s="1"/>
  <c r="E171" i="31"/>
  <c r="H169" i="60" s="1"/>
  <c r="F171" i="31"/>
  <c r="J169" i="60" s="1"/>
  <c r="D193" i="31"/>
  <c r="E193" i="31"/>
  <c r="F193" i="31"/>
  <c r="D196" i="31"/>
  <c r="F194" i="60" s="1"/>
  <c r="E196" i="31"/>
  <c r="H194" i="60" s="1"/>
  <c r="F196" i="31"/>
  <c r="J194" i="60" s="1"/>
  <c r="D204" i="31"/>
  <c r="F202" i="60" s="1"/>
  <c r="E204" i="31"/>
  <c r="H202" i="60" s="1"/>
  <c r="F204" i="31"/>
  <c r="J202" i="60" s="1"/>
  <c r="D209" i="31"/>
  <c r="F207" i="60" s="1"/>
  <c r="E209" i="31"/>
  <c r="H207" i="60" s="1"/>
  <c r="F209" i="31"/>
  <c r="J207" i="60" s="1"/>
  <c r="D220" i="31"/>
  <c r="F218" i="60" s="1"/>
  <c r="E220" i="31"/>
  <c r="H218" i="60" s="1"/>
  <c r="F220" i="31"/>
  <c r="J218" i="60" s="1"/>
  <c r="D224" i="31"/>
  <c r="F222" i="60" s="1"/>
  <c r="E224" i="31"/>
  <c r="H222" i="60" s="1"/>
  <c r="F224" i="31"/>
  <c r="J222" i="60" s="1"/>
  <c r="D235" i="31"/>
  <c r="F233" i="60" s="1"/>
  <c r="E235" i="31"/>
  <c r="H233" i="60" s="1"/>
  <c r="F235" i="31"/>
  <c r="J233" i="60" s="1"/>
  <c r="F104" i="31"/>
  <c r="J102" i="60" s="1"/>
  <c r="E104" i="31"/>
  <c r="H102" i="60" s="1"/>
  <c r="E93" i="31"/>
  <c r="F87" i="31"/>
  <c r="J85" i="60" s="1"/>
  <c r="E87" i="31"/>
  <c r="H85" i="60" s="1"/>
  <c r="F83" i="31"/>
  <c r="J81" i="60" s="1"/>
  <c r="E83" i="31"/>
  <c r="H81" i="60" s="1"/>
  <c r="F77" i="31"/>
  <c r="J75" i="60" s="1"/>
  <c r="E77" i="31"/>
  <c r="H75" i="60" s="1"/>
  <c r="F72" i="31"/>
  <c r="J71" i="60" s="1"/>
  <c r="E72" i="31"/>
  <c r="H71" i="60" s="1"/>
  <c r="F66" i="31"/>
  <c r="J65" i="60" s="1"/>
  <c r="E66" i="31"/>
  <c r="H65" i="60" s="1"/>
  <c r="F54" i="31"/>
  <c r="J53" i="60" s="1"/>
  <c r="E54" i="31"/>
  <c r="H53" i="60" s="1"/>
  <c r="F47" i="31"/>
  <c r="J47" i="60" s="1"/>
  <c r="E47" i="31"/>
  <c r="H47" i="60" s="1"/>
  <c r="F44" i="31"/>
  <c r="J44" i="60" s="1"/>
  <c r="E44" i="31"/>
  <c r="H44" i="60" s="1"/>
  <c r="F40" i="31"/>
  <c r="J40" i="60" s="1"/>
  <c r="E40" i="31"/>
  <c r="H40" i="60" s="1"/>
  <c r="F35" i="31"/>
  <c r="E35" i="31"/>
  <c r="H35" i="60" s="1"/>
  <c r="F31" i="31"/>
  <c r="J31" i="60" s="1"/>
  <c r="E31" i="31"/>
  <c r="H31" i="60" s="1"/>
  <c r="F26" i="31"/>
  <c r="J26" i="60" s="1"/>
  <c r="E26" i="31"/>
  <c r="H26" i="60" s="1"/>
  <c r="F19" i="31"/>
  <c r="E19" i="31"/>
  <c r="F6" i="31"/>
  <c r="E6" i="31"/>
  <c r="D104" i="31"/>
  <c r="F102" i="60" s="1"/>
  <c r="D93" i="31"/>
  <c r="D87" i="31"/>
  <c r="F85" i="60" s="1"/>
  <c r="D83" i="31"/>
  <c r="F81" i="60" s="1"/>
  <c r="D77" i="31"/>
  <c r="F75" i="60" s="1"/>
  <c r="D72" i="31"/>
  <c r="F71" i="60" s="1"/>
  <c r="D66" i="31"/>
  <c r="F65" i="60" s="1"/>
  <c r="D54" i="31"/>
  <c r="F53" i="60" s="1"/>
  <c r="D47" i="31"/>
  <c r="F47" i="60" s="1"/>
  <c r="D44" i="31"/>
  <c r="F44" i="60" s="1"/>
  <c r="D40" i="31"/>
  <c r="F40" i="60" s="1"/>
  <c r="D35" i="31"/>
  <c r="F35" i="60" s="1"/>
  <c r="D31" i="31"/>
  <c r="F31" i="60" s="1"/>
  <c r="D26" i="31"/>
  <c r="F26" i="60" s="1"/>
  <c r="D19" i="31"/>
  <c r="F19" i="60" s="1"/>
  <c r="D6" i="31"/>
  <c r="D124" i="31"/>
  <c r="E124" i="31"/>
  <c r="F124" i="31"/>
  <c r="D125" i="31"/>
  <c r="E125" i="31"/>
  <c r="F125" i="31"/>
  <c r="N121" i="31" l="1"/>
  <c r="T117" i="31"/>
  <c r="T121" i="31" s="1"/>
  <c r="AC115" i="60"/>
  <c r="AC117" i="60" s="1"/>
  <c r="T115" i="31"/>
  <c r="AY121" i="31"/>
  <c r="AU79" i="60"/>
  <c r="AU113" i="60" s="1"/>
  <c r="J242" i="60"/>
  <c r="H242" i="60"/>
  <c r="AC246" i="60"/>
  <c r="AC248" i="60" s="1"/>
  <c r="Q244" i="60"/>
  <c r="Q246" i="60"/>
  <c r="E92" i="31"/>
  <c r="H90" i="60" s="1"/>
  <c r="H91" i="60"/>
  <c r="D180" i="31"/>
  <c r="F178" i="60" s="1"/>
  <c r="F191" i="60"/>
  <c r="Q115" i="60"/>
  <c r="Q117" i="60" s="1"/>
  <c r="Q109" i="60"/>
  <c r="AK109" i="60"/>
  <c r="AK115" i="60"/>
  <c r="F113" i="31"/>
  <c r="J19" i="60"/>
  <c r="J111" i="60" s="1"/>
  <c r="E5" i="31"/>
  <c r="H5" i="60" s="1"/>
  <c r="H6" i="60"/>
  <c r="F111" i="60"/>
  <c r="F5" i="31"/>
  <c r="J5" i="60" s="1"/>
  <c r="J6" i="60"/>
  <c r="F34" i="31"/>
  <c r="J34" i="60" s="1"/>
  <c r="J35" i="60"/>
  <c r="F92" i="31"/>
  <c r="J90" i="60" s="1"/>
  <c r="J91" i="60"/>
  <c r="F242" i="60"/>
  <c r="AU109" i="60"/>
  <c r="CI109" i="60"/>
  <c r="CI115" i="60"/>
  <c r="AI109" i="60"/>
  <c r="AI115" i="60"/>
  <c r="E180" i="31"/>
  <c r="H178" i="60" s="1"/>
  <c r="H191" i="60"/>
  <c r="D5" i="31"/>
  <c r="F5" i="60" s="1"/>
  <c r="F6" i="60"/>
  <c r="D92" i="31"/>
  <c r="F90" i="60" s="1"/>
  <c r="F91" i="60"/>
  <c r="E113" i="31"/>
  <c r="H19" i="60"/>
  <c r="H111" i="60" s="1"/>
  <c r="F180" i="31"/>
  <c r="J178" i="60" s="1"/>
  <c r="J191" i="60"/>
  <c r="AC121" i="31"/>
  <c r="E34" i="31"/>
  <c r="D244" i="31"/>
  <c r="D113" i="31"/>
  <c r="F244" i="31"/>
  <c r="E244" i="31"/>
  <c r="D34" i="31"/>
  <c r="D126" i="31"/>
  <c r="F124" i="60" s="1"/>
  <c r="E219" i="31"/>
  <c r="F219" i="31"/>
  <c r="D219" i="31"/>
  <c r="E146" i="31"/>
  <c r="H144" i="60" s="1"/>
  <c r="F126" i="31"/>
  <c r="J124" i="60" s="1"/>
  <c r="E126" i="31"/>
  <c r="H124" i="60" s="1"/>
  <c r="F146" i="31"/>
  <c r="J144" i="60" s="1"/>
  <c r="D146" i="31"/>
  <c r="F144" i="60" s="1"/>
  <c r="C4" i="34"/>
  <c r="B4" i="34"/>
  <c r="C3" i="34"/>
  <c r="B3" i="34"/>
  <c r="T119" i="31" l="1"/>
  <c r="AC119" i="60"/>
  <c r="C8" i="34"/>
  <c r="E82" i="31"/>
  <c r="H80" i="60" s="1"/>
  <c r="AU115" i="60"/>
  <c r="AU117" i="60" s="1"/>
  <c r="F25" i="31"/>
  <c r="J25" i="60" s="1"/>
  <c r="J109" i="60" s="1"/>
  <c r="F82" i="31"/>
  <c r="F81" i="31" s="1"/>
  <c r="AC250" i="60"/>
  <c r="D82" i="31"/>
  <c r="F80" i="60" s="1"/>
  <c r="H240" i="60"/>
  <c r="CI117" i="60"/>
  <c r="CI119" i="60"/>
  <c r="E218" i="31"/>
  <c r="H217" i="60"/>
  <c r="F240" i="60"/>
  <c r="J240" i="60"/>
  <c r="E25" i="31"/>
  <c r="H34" i="60"/>
  <c r="AI117" i="60"/>
  <c r="AI119" i="60"/>
  <c r="AK117" i="60"/>
  <c r="AK119" i="60"/>
  <c r="Q248" i="60"/>
  <c r="Q250" i="60"/>
  <c r="F218" i="31"/>
  <c r="F248" i="31" s="1"/>
  <c r="F252" i="31" s="1"/>
  <c r="J217" i="60"/>
  <c r="D81" i="31"/>
  <c r="D218" i="31"/>
  <c r="D248" i="31" s="1"/>
  <c r="D250" i="31" s="1"/>
  <c r="F217" i="60"/>
  <c r="D25" i="31"/>
  <c r="F25" i="60" s="1"/>
  <c r="F109" i="60" s="1"/>
  <c r="F34" i="60"/>
  <c r="E81" i="31"/>
  <c r="F242" i="31"/>
  <c r="B8" i="34"/>
  <c r="D242" i="31"/>
  <c r="E248" i="31"/>
  <c r="E250" i="31" s="1"/>
  <c r="E242" i="31"/>
  <c r="D7" i="34"/>
  <c r="D5" i="34"/>
  <c r="D4" i="34"/>
  <c r="D3" i="34"/>
  <c r="F117" i="31" l="1"/>
  <c r="F121" i="31" s="1"/>
  <c r="F111" i="31"/>
  <c r="AU119" i="60"/>
  <c r="J80" i="60"/>
  <c r="D111" i="31"/>
  <c r="D117" i="31"/>
  <c r="D119" i="31" s="1"/>
  <c r="D246" i="31"/>
  <c r="F216" i="60"/>
  <c r="E115" i="31"/>
  <c r="H79" i="60"/>
  <c r="H113" i="60" s="1"/>
  <c r="D115" i="31"/>
  <c r="F79" i="60"/>
  <c r="E117" i="31"/>
  <c r="E119" i="31" s="1"/>
  <c r="F246" i="31"/>
  <c r="J216" i="60"/>
  <c r="E111" i="31"/>
  <c r="H25" i="60"/>
  <c r="F115" i="31"/>
  <c r="J79" i="60"/>
  <c r="E246" i="31"/>
  <c r="H216" i="60"/>
  <c r="D121" i="31"/>
  <c r="F250" i="31"/>
  <c r="D8" i="34"/>
  <c r="E252" i="31"/>
  <c r="D252" i="31"/>
  <c r="D34" i="18"/>
  <c r="B34" i="18"/>
  <c r="B10" i="18"/>
  <c r="D35" i="22"/>
  <c r="B35" i="22"/>
  <c r="D30" i="22"/>
  <c r="B30" i="22"/>
  <c r="D23" i="22"/>
  <c r="B23" i="22"/>
  <c r="D16" i="22"/>
  <c r="B16" i="22"/>
  <c r="D13" i="22"/>
  <c r="B13" i="22"/>
  <c r="D10" i="22"/>
  <c r="B10" i="22"/>
  <c r="D5" i="22"/>
  <c r="B5" i="22"/>
  <c r="D35" i="21"/>
  <c r="B35" i="21"/>
  <c r="D30" i="21"/>
  <c r="B30" i="21"/>
  <c r="D23" i="21"/>
  <c r="B23" i="21"/>
  <c r="D16" i="21"/>
  <c r="B16" i="21"/>
  <c r="D13" i="21"/>
  <c r="B13" i="21"/>
  <c r="D10" i="21"/>
  <c r="B10" i="21"/>
  <c r="D5" i="21"/>
  <c r="B5" i="21"/>
  <c r="D35" i="20"/>
  <c r="B35" i="20"/>
  <c r="D30" i="20"/>
  <c r="B30" i="20"/>
  <c r="B23" i="20"/>
  <c r="D16" i="20"/>
  <c r="D13" i="20"/>
  <c r="B13" i="20"/>
  <c r="D10" i="20"/>
  <c r="B10" i="20"/>
  <c r="D5" i="20"/>
  <c r="B5" i="20"/>
  <c r="F119" i="31" l="1"/>
  <c r="E121" i="31"/>
  <c r="H244" i="60"/>
  <c r="H246" i="60"/>
  <c r="H115" i="60"/>
  <c r="H109" i="60"/>
  <c r="F113" i="60"/>
  <c r="F115" i="60"/>
  <c r="F244" i="60"/>
  <c r="F246" i="60"/>
  <c r="J113" i="60"/>
  <c r="J115" i="60"/>
  <c r="J244" i="60"/>
  <c r="J246" i="60"/>
  <c r="D10" i="18"/>
  <c r="D35" i="18"/>
  <c r="B22" i="21"/>
  <c r="B35" i="18"/>
  <c r="B30" i="18"/>
  <c r="B23" i="18"/>
  <c r="D30" i="18"/>
  <c r="B22" i="20"/>
  <c r="B39" i="20"/>
  <c r="B39" i="22"/>
  <c r="B16" i="18"/>
  <c r="D39" i="22"/>
  <c r="D23" i="18"/>
  <c r="D39" i="21"/>
  <c r="D39" i="20"/>
  <c r="D22" i="21"/>
  <c r="D22" i="22"/>
  <c r="D16" i="18"/>
  <c r="B22" i="22"/>
  <c r="B39" i="21"/>
  <c r="B13" i="18"/>
  <c r="D22" i="20"/>
  <c r="D13" i="18"/>
  <c r="D5" i="18"/>
  <c r="B5" i="18"/>
  <c r="F248" i="60" l="1"/>
  <c r="F250" i="60"/>
  <c r="F117" i="60"/>
  <c r="F119" i="60"/>
  <c r="J248" i="60"/>
  <c r="J250" i="60"/>
  <c r="H119" i="60"/>
  <c r="H117" i="60"/>
  <c r="J117" i="60"/>
  <c r="J119" i="60"/>
  <c r="H248" i="60"/>
  <c r="H250" i="60"/>
  <c r="B39" i="18"/>
  <c r="D39" i="18"/>
  <c r="B22" i="18"/>
  <c r="D22" i="18"/>
  <c r="Y47" i="31"/>
  <c r="AM47" i="60" s="1"/>
  <c r="G151" i="31"/>
  <c r="D10" i="19" l="1"/>
  <c r="D16" i="19"/>
  <c r="D30" i="19"/>
  <c r="Z26" i="32"/>
  <c r="Z31" i="32"/>
  <c r="Z65" i="32"/>
  <c r="Z71" i="32"/>
  <c r="Z75" i="32"/>
  <c r="Z81" i="32"/>
  <c r="Z85" i="32"/>
  <c r="Z91" i="32"/>
  <c r="Z90" i="32" s="1"/>
  <c r="Z102" i="32"/>
  <c r="Z123" i="32"/>
  <c r="Z207" i="32"/>
  <c r="Z218" i="32"/>
  <c r="Z222" i="32"/>
  <c r="Z233" i="32"/>
  <c r="D39" i="19" l="1"/>
  <c r="W121" i="32"/>
  <c r="S121" i="32"/>
  <c r="O121" i="32"/>
  <c r="K121" i="32"/>
  <c r="C121" i="32"/>
  <c r="K123" i="32"/>
  <c r="L123" i="32"/>
  <c r="M123" i="32"/>
  <c r="N123" i="32"/>
  <c r="O123" i="32"/>
  <c r="P123" i="32"/>
  <c r="Q123" i="32"/>
  <c r="R123" i="32"/>
  <c r="S123" i="32"/>
  <c r="T123" i="32"/>
  <c r="U123" i="32"/>
  <c r="V123" i="32"/>
  <c r="W123" i="32"/>
  <c r="X123" i="32"/>
  <c r="Y123" i="32"/>
  <c r="D123" i="32"/>
  <c r="E123" i="32"/>
  <c r="C123" i="32"/>
  <c r="Q238" i="32"/>
  <c r="Q237" i="32"/>
  <c r="Q236" i="32"/>
  <c r="Q235" i="32"/>
  <c r="Q234" i="32"/>
  <c r="Q232" i="32"/>
  <c r="Q231" i="32"/>
  <c r="Q230" i="32"/>
  <c r="Q229" i="32"/>
  <c r="Q228" i="32"/>
  <c r="Q227" i="32"/>
  <c r="Q226" i="32"/>
  <c r="Q225" i="32"/>
  <c r="Q224" i="32"/>
  <c r="Q223" i="32"/>
  <c r="Q221" i="32"/>
  <c r="Q220" i="32"/>
  <c r="Q219" i="32"/>
  <c r="Q215" i="32"/>
  <c r="Q214" i="32"/>
  <c r="Q213" i="32"/>
  <c r="Q212" i="32"/>
  <c r="Q211" i="32"/>
  <c r="Q210" i="32"/>
  <c r="Q209" i="32"/>
  <c r="Q208" i="32"/>
  <c r="Q205" i="32"/>
  <c r="Q204" i="32"/>
  <c r="Q200" i="32"/>
  <c r="Q199" i="32"/>
  <c r="Q197" i="32"/>
  <c r="Q196" i="32"/>
  <c r="Q195" i="32"/>
  <c r="Q193" i="32"/>
  <c r="Q188" i="32"/>
  <c r="Q187" i="32"/>
  <c r="Q186" i="32"/>
  <c r="Q185" i="32"/>
  <c r="Q184" i="32"/>
  <c r="Q183" i="32"/>
  <c r="Q182" i="32"/>
  <c r="Q181" i="32"/>
  <c r="Q180" i="32"/>
  <c r="Q179" i="32"/>
  <c r="Q177" i="32"/>
  <c r="Q176" i="32"/>
  <c r="Q175" i="32"/>
  <c r="Q174" i="32"/>
  <c r="Q173" i="32"/>
  <c r="Q172" i="32"/>
  <c r="Q171" i="32"/>
  <c r="Q170" i="32"/>
  <c r="Q168" i="32"/>
  <c r="Q167" i="32"/>
  <c r="Q166" i="32"/>
  <c r="Q165" i="32"/>
  <c r="Q162" i="32"/>
  <c r="Q157" i="32"/>
  <c r="Q154" i="32"/>
  <c r="Q148" i="32"/>
  <c r="Q137" i="32"/>
  <c r="Q136" i="32"/>
  <c r="Q133" i="32"/>
  <c r="Q130" i="32"/>
  <c r="Q128" i="32"/>
  <c r="Q127" i="32"/>
  <c r="Q107" i="32"/>
  <c r="Q106" i="32"/>
  <c r="Q105" i="32"/>
  <c r="Q104" i="32"/>
  <c r="Q103" i="32"/>
  <c r="Q101" i="32"/>
  <c r="Q100" i="32"/>
  <c r="Q98" i="32"/>
  <c r="Q97" i="32"/>
  <c r="Q96" i="32"/>
  <c r="Q95" i="32"/>
  <c r="Q94" i="32"/>
  <c r="Q93" i="32"/>
  <c r="Q89" i="32"/>
  <c r="Q88" i="32"/>
  <c r="Q87" i="32"/>
  <c r="Q86" i="32"/>
  <c r="Q84" i="32"/>
  <c r="Q83" i="32"/>
  <c r="Q82" i="32"/>
  <c r="Q78" i="32"/>
  <c r="Q77" i="32"/>
  <c r="Q76" i="32"/>
  <c r="Q74" i="32"/>
  <c r="Q73" i="32"/>
  <c r="Q72" i="32"/>
  <c r="Q70" i="32"/>
  <c r="Q69" i="32"/>
  <c r="Q68" i="32"/>
  <c r="Q67" i="32"/>
  <c r="Q66" i="32"/>
  <c r="Q64" i="32"/>
  <c r="Q62" i="32"/>
  <c r="Q61" i="32"/>
  <c r="Q60" i="32"/>
  <c r="Q58" i="32"/>
  <c r="Q57" i="32"/>
  <c r="Q56" i="32"/>
  <c r="Q54" i="32"/>
  <c r="Q52" i="32"/>
  <c r="Q50" i="32"/>
  <c r="Q49" i="32"/>
  <c r="Q48" i="32"/>
  <c r="Q46" i="32"/>
  <c r="Q45" i="32"/>
  <c r="Q43" i="32"/>
  <c r="Q42" i="32"/>
  <c r="Q41" i="32"/>
  <c r="Q39" i="32"/>
  <c r="Q38" i="32"/>
  <c r="Q37" i="32"/>
  <c r="Q36" i="32"/>
  <c r="Q33" i="32"/>
  <c r="Q32" i="32"/>
  <c r="Q30" i="32"/>
  <c r="Q29" i="32"/>
  <c r="Q28" i="32"/>
  <c r="Q27" i="32"/>
  <c r="Q24" i="32"/>
  <c r="Q23" i="32"/>
  <c r="Q22" i="32"/>
  <c r="Q21" i="32"/>
  <c r="Q20" i="32"/>
  <c r="Q18" i="32"/>
  <c r="Q17" i="32"/>
  <c r="Q16" i="32"/>
  <c r="Q15" i="32"/>
  <c r="Q14" i="32"/>
  <c r="Q13" i="32"/>
  <c r="Q12" i="32"/>
  <c r="Q11" i="32"/>
  <c r="Q9" i="32"/>
  <c r="Q8" i="32"/>
  <c r="Q7" i="32"/>
  <c r="P237" i="32"/>
  <c r="P236" i="32"/>
  <c r="P235" i="32"/>
  <c r="P234" i="32"/>
  <c r="P232" i="32"/>
  <c r="P231" i="32"/>
  <c r="P230" i="32"/>
  <c r="P229" i="32"/>
  <c r="P228" i="32"/>
  <c r="P227" i="32"/>
  <c r="P226" i="32"/>
  <c r="P225" i="32"/>
  <c r="P224" i="32"/>
  <c r="P223" i="32"/>
  <c r="P221" i="32"/>
  <c r="P220" i="32"/>
  <c r="P219" i="32"/>
  <c r="P218" i="32"/>
  <c r="P215" i="32"/>
  <c r="P214" i="32"/>
  <c r="P213" i="32"/>
  <c r="P212" i="32"/>
  <c r="P211" i="32"/>
  <c r="P210" i="32"/>
  <c r="P209" i="32"/>
  <c r="P208" i="32"/>
  <c r="P205" i="32"/>
  <c r="P204" i="32"/>
  <c r="P200" i="32"/>
  <c r="P196" i="32"/>
  <c r="P193" i="32"/>
  <c r="P192" i="32"/>
  <c r="P188" i="32"/>
  <c r="P187" i="32"/>
  <c r="P186" i="32"/>
  <c r="P185" i="32"/>
  <c r="P184" i="32"/>
  <c r="P183" i="32"/>
  <c r="P182" i="32"/>
  <c r="P181" i="32"/>
  <c r="P180" i="32"/>
  <c r="P179" i="32"/>
  <c r="P177" i="32"/>
  <c r="P176" i="32"/>
  <c r="P175" i="32"/>
  <c r="P174" i="32"/>
  <c r="P173" i="32"/>
  <c r="P172" i="32"/>
  <c r="P171" i="32"/>
  <c r="P170" i="32"/>
  <c r="P167" i="32"/>
  <c r="P166" i="32"/>
  <c r="P162" i="32"/>
  <c r="P148" i="32"/>
  <c r="P107" i="32"/>
  <c r="P106" i="32"/>
  <c r="P105" i="32"/>
  <c r="P104" i="32"/>
  <c r="P103" i="32"/>
  <c r="P101" i="32"/>
  <c r="P100" i="32"/>
  <c r="P98" i="32"/>
  <c r="P97" i="32"/>
  <c r="P96" i="32"/>
  <c r="P95" i="32"/>
  <c r="P94" i="32"/>
  <c r="P93" i="32"/>
  <c r="P92" i="32"/>
  <c r="P89" i="32"/>
  <c r="P88" i="32"/>
  <c r="P87" i="32"/>
  <c r="P86" i="32"/>
  <c r="P84" i="32"/>
  <c r="P83" i="32"/>
  <c r="P82" i="32"/>
  <c r="P78" i="32"/>
  <c r="P77" i="32"/>
  <c r="P76" i="32"/>
  <c r="P74" i="32"/>
  <c r="P73" i="32"/>
  <c r="P72" i="32"/>
  <c r="P70" i="32"/>
  <c r="P69" i="32"/>
  <c r="P68" i="32"/>
  <c r="P67" i="32"/>
  <c r="P66" i="32"/>
  <c r="P64" i="32"/>
  <c r="P62" i="32"/>
  <c r="P61" i="32"/>
  <c r="P60" i="32"/>
  <c r="P59" i="32"/>
  <c r="P58" i="32"/>
  <c r="P57" i="32"/>
  <c r="P56" i="32"/>
  <c r="P54" i="32"/>
  <c r="P52" i="32"/>
  <c r="P50" i="32"/>
  <c r="P49" i="32"/>
  <c r="P48" i="32"/>
  <c r="P46" i="32"/>
  <c r="P45" i="32"/>
  <c r="P43" i="32"/>
  <c r="P42" i="32"/>
  <c r="P41" i="32"/>
  <c r="P39" i="32"/>
  <c r="P38" i="32"/>
  <c r="P37" i="32"/>
  <c r="P36" i="32"/>
  <c r="P33" i="32"/>
  <c r="P32" i="32"/>
  <c r="P30" i="32"/>
  <c r="P29" i="32"/>
  <c r="P28" i="32"/>
  <c r="P27" i="32"/>
  <c r="P24" i="32"/>
  <c r="P23" i="32"/>
  <c r="P22" i="32"/>
  <c r="P21" i="32"/>
  <c r="P20" i="32"/>
  <c r="P18" i="32"/>
  <c r="P17" i="32"/>
  <c r="P16" i="32"/>
  <c r="P15" i="32"/>
  <c r="P14" i="32"/>
  <c r="P13" i="32"/>
  <c r="P12" i="32"/>
  <c r="P11" i="32"/>
  <c r="P9" i="32"/>
  <c r="P8" i="32"/>
  <c r="P7" i="32"/>
  <c r="V233" i="32"/>
  <c r="V222" i="32"/>
  <c r="V218" i="32"/>
  <c r="V207" i="32"/>
  <c r="V102" i="32"/>
  <c r="V85" i="32"/>
  <c r="V81" i="32"/>
  <c r="V71" i="32"/>
  <c r="V31" i="32"/>
  <c r="V26" i="32"/>
  <c r="R233" i="32"/>
  <c r="R222" i="32"/>
  <c r="R218" i="32"/>
  <c r="R207" i="32"/>
  <c r="R191" i="32"/>
  <c r="R178" i="32" s="1"/>
  <c r="R169" i="32"/>
  <c r="R102" i="32"/>
  <c r="R85" i="32"/>
  <c r="R81" i="32"/>
  <c r="R75" i="32"/>
  <c r="R71" i="32"/>
  <c r="R65" i="32"/>
  <c r="R47" i="32"/>
  <c r="R44" i="32"/>
  <c r="R40" i="32"/>
  <c r="R35" i="32"/>
  <c r="R31" i="32"/>
  <c r="R26" i="32"/>
  <c r="R19" i="32"/>
  <c r="R6" i="32"/>
  <c r="N233" i="32"/>
  <c r="N222" i="32"/>
  <c r="N218" i="32"/>
  <c r="N217" i="32" s="1"/>
  <c r="N207" i="32"/>
  <c r="N202" i="32"/>
  <c r="N194" i="32"/>
  <c r="N191" i="32"/>
  <c r="N178" i="32" s="1"/>
  <c r="N169" i="32"/>
  <c r="N160" i="32"/>
  <c r="N139" i="32"/>
  <c r="N102" i="32"/>
  <c r="N85" i="32"/>
  <c r="N81" i="32"/>
  <c r="N75" i="32"/>
  <c r="N71" i="32"/>
  <c r="N65" i="32"/>
  <c r="N53" i="32"/>
  <c r="N47" i="32"/>
  <c r="N44" i="32"/>
  <c r="N40" i="32"/>
  <c r="N35" i="32"/>
  <c r="N31" i="32"/>
  <c r="N26" i="32"/>
  <c r="N19" i="32"/>
  <c r="N6" i="32"/>
  <c r="F233" i="32"/>
  <c r="F222" i="32"/>
  <c r="F218" i="32"/>
  <c r="F207" i="32"/>
  <c r="F202" i="32"/>
  <c r="F191" i="32"/>
  <c r="F178" i="32" s="1"/>
  <c r="F169" i="32"/>
  <c r="F123" i="32"/>
  <c r="F102" i="32"/>
  <c r="F85" i="32"/>
  <c r="F81" i="32"/>
  <c r="F75" i="32"/>
  <c r="F71" i="32"/>
  <c r="F65" i="32"/>
  <c r="F47" i="32"/>
  <c r="F44" i="32"/>
  <c r="F40" i="32"/>
  <c r="F35" i="32"/>
  <c r="F31" i="32"/>
  <c r="F26" i="32"/>
  <c r="F19" i="32"/>
  <c r="F6" i="32"/>
  <c r="N216" i="32" l="1"/>
  <c r="N244" i="32" s="1"/>
  <c r="N111" i="32"/>
  <c r="N242" i="32"/>
  <c r="N34" i="32"/>
  <c r="R34" i="32"/>
  <c r="R217" i="32"/>
  <c r="R216" i="32" s="1"/>
  <c r="R244" i="32" s="1"/>
  <c r="AC123" i="32"/>
  <c r="N25" i="32"/>
  <c r="R25" i="32"/>
  <c r="F217" i="32"/>
  <c r="F216" i="32" s="1"/>
  <c r="F244" i="32" s="1"/>
  <c r="F111" i="32"/>
  <c r="F34" i="32"/>
  <c r="F25" i="32" s="1"/>
  <c r="Q39" i="6"/>
  <c r="K13" i="16" s="1"/>
  <c r="Q35" i="6"/>
  <c r="O107" i="32"/>
  <c r="P39" i="6"/>
  <c r="J13" i="16" s="1"/>
  <c r="P35" i="6"/>
  <c r="P34" i="6"/>
  <c r="Q11" i="6"/>
  <c r="E21" i="16" s="1"/>
  <c r="Q10" i="6"/>
  <c r="E9" i="16" s="1"/>
  <c r="Q9" i="6"/>
  <c r="E20" i="16" s="1"/>
  <c r="Q7" i="6"/>
  <c r="E7" i="16" s="1"/>
  <c r="Q240" i="31"/>
  <c r="BD240" i="31" s="1"/>
  <c r="H240" i="31"/>
  <c r="Q239" i="31"/>
  <c r="H239" i="31"/>
  <c r="Q238" i="31"/>
  <c r="BD238" i="31" s="1"/>
  <c r="H238" i="31"/>
  <c r="Q237" i="31"/>
  <c r="H237" i="31"/>
  <c r="Q236" i="31"/>
  <c r="BD236" i="31" s="1"/>
  <c r="H236" i="31"/>
  <c r="AI235" i="31"/>
  <c r="BE233" i="60" s="1"/>
  <c r="AH235" i="31"/>
  <c r="BC233" i="60" s="1"/>
  <c r="AF235" i="31"/>
  <c r="AY233" i="60" s="1"/>
  <c r="AD235" i="31"/>
  <c r="AW233" i="60" s="1"/>
  <c r="AB235" i="31"/>
  <c r="AS233" i="60" s="1"/>
  <c r="AA235" i="31"/>
  <c r="AQ233" i="60" s="1"/>
  <c r="Z235" i="31"/>
  <c r="AO233" i="60" s="1"/>
  <c r="Y235" i="31"/>
  <c r="AM233" i="60" s="1"/>
  <c r="V235" i="31"/>
  <c r="R235" i="31"/>
  <c r="Y233" i="60" s="1"/>
  <c r="P235" i="31"/>
  <c r="U233" i="60" s="1"/>
  <c r="M235" i="31"/>
  <c r="O233" i="60" s="1"/>
  <c r="G235" i="31"/>
  <c r="C235" i="31"/>
  <c r="D233" i="60" s="1"/>
  <c r="Q234" i="31"/>
  <c r="BD234" i="31" s="1"/>
  <c r="H234" i="31"/>
  <c r="Q233" i="31"/>
  <c r="H233" i="31"/>
  <c r="Q232" i="31"/>
  <c r="BD232" i="31" s="1"/>
  <c r="H232" i="31"/>
  <c r="Q231" i="31"/>
  <c r="H231" i="31"/>
  <c r="Q230" i="31"/>
  <c r="BD230" i="31" s="1"/>
  <c r="H230" i="31"/>
  <c r="Q229" i="31"/>
  <c r="H229" i="31"/>
  <c r="Q228" i="31"/>
  <c r="BD228" i="31" s="1"/>
  <c r="H228" i="31"/>
  <c r="Q227" i="31"/>
  <c r="H227" i="31"/>
  <c r="Q226" i="31"/>
  <c r="BD226" i="31" s="1"/>
  <c r="H226" i="31"/>
  <c r="Q225" i="31"/>
  <c r="H225" i="31"/>
  <c r="AI224" i="31"/>
  <c r="BE222" i="60" s="1"/>
  <c r="AH224" i="31"/>
  <c r="BC222" i="60" s="1"/>
  <c r="AF224" i="31"/>
  <c r="AY222" i="60" s="1"/>
  <c r="AD224" i="31"/>
  <c r="AW222" i="60" s="1"/>
  <c r="AB224" i="31"/>
  <c r="AS222" i="60" s="1"/>
  <c r="AA224" i="31"/>
  <c r="AQ222" i="60" s="1"/>
  <c r="Z224" i="31"/>
  <c r="AO222" i="60" s="1"/>
  <c r="Y224" i="31"/>
  <c r="AM222" i="60" s="1"/>
  <c r="V224" i="31"/>
  <c r="R224" i="31"/>
  <c r="P224" i="31"/>
  <c r="U222" i="60" s="1"/>
  <c r="M224" i="31"/>
  <c r="O222" i="60" s="1"/>
  <c r="G224" i="31"/>
  <c r="C224" i="31"/>
  <c r="D222" i="60" s="1"/>
  <c r="Q223" i="31"/>
  <c r="H223" i="31"/>
  <c r="Q222" i="31"/>
  <c r="BD222" i="31" s="1"/>
  <c r="H222" i="31"/>
  <c r="Q221" i="31"/>
  <c r="H221" i="31"/>
  <c r="BA246" i="31"/>
  <c r="AU246" i="31"/>
  <c r="AR246" i="31"/>
  <c r="AL246" i="31"/>
  <c r="AI220" i="31"/>
  <c r="BE218" i="60" s="1"/>
  <c r="AH220" i="31"/>
  <c r="BC218" i="60" s="1"/>
  <c r="AF220" i="31"/>
  <c r="AD220" i="31"/>
  <c r="AW218" i="60" s="1"/>
  <c r="AB220" i="31"/>
  <c r="AS218" i="60" s="1"/>
  <c r="AA220" i="31"/>
  <c r="AQ218" i="60" s="1"/>
  <c r="Z220" i="31"/>
  <c r="AO218" i="60" s="1"/>
  <c r="Y220" i="31"/>
  <c r="AM218" i="60" s="1"/>
  <c r="V220" i="31"/>
  <c r="R220" i="31"/>
  <c r="P220" i="31"/>
  <c r="U218" i="60" s="1"/>
  <c r="M220" i="31"/>
  <c r="O218" i="60" s="1"/>
  <c r="G220" i="31"/>
  <c r="C220" i="31"/>
  <c r="D218" i="60" s="1"/>
  <c r="Z219" i="31"/>
  <c r="Q217" i="31"/>
  <c r="H217" i="31"/>
  <c r="Q216" i="31"/>
  <c r="H216" i="31"/>
  <c r="Q215" i="31"/>
  <c r="H215" i="31"/>
  <c r="Q214" i="31"/>
  <c r="H214" i="31"/>
  <c r="Q213" i="31"/>
  <c r="H213" i="31"/>
  <c r="Q212" i="31"/>
  <c r="H212" i="31"/>
  <c r="Q211" i="31"/>
  <c r="H211" i="31"/>
  <c r="Q210" i="31"/>
  <c r="H210" i="31"/>
  <c r="AI209" i="31"/>
  <c r="BE207" i="60" s="1"/>
  <c r="AH209" i="31"/>
  <c r="BC207" i="60" s="1"/>
  <c r="AF209" i="31"/>
  <c r="AY207" i="60" s="1"/>
  <c r="AD209" i="31"/>
  <c r="AW207" i="60" s="1"/>
  <c r="AB209" i="31"/>
  <c r="AS207" i="60" s="1"/>
  <c r="AQ207" i="60"/>
  <c r="Z209" i="31"/>
  <c r="AO207" i="60" s="1"/>
  <c r="Y209" i="31"/>
  <c r="AM207" i="60" s="1"/>
  <c r="V209" i="31"/>
  <c r="R209" i="31"/>
  <c r="P209" i="31"/>
  <c r="U207" i="60" s="1"/>
  <c r="M209" i="31"/>
  <c r="G209" i="31"/>
  <c r="C209" i="31"/>
  <c r="D207" i="60" s="1"/>
  <c r="Q206" i="32"/>
  <c r="Q208" i="31"/>
  <c r="H208" i="31"/>
  <c r="Q207" i="31"/>
  <c r="BD207" i="31" s="1"/>
  <c r="H207" i="31"/>
  <c r="Q206" i="31"/>
  <c r="H206" i="31"/>
  <c r="Q203" i="32"/>
  <c r="Q205" i="31"/>
  <c r="H205" i="31"/>
  <c r="AI204" i="31"/>
  <c r="BE202" i="60" s="1"/>
  <c r="AH204" i="31"/>
  <c r="BC202" i="60" s="1"/>
  <c r="AF204" i="31"/>
  <c r="AY202" i="60" s="1"/>
  <c r="AD204" i="31"/>
  <c r="AW202" i="60" s="1"/>
  <c r="AB204" i="31"/>
  <c r="AS202" i="60" s="1"/>
  <c r="AA204" i="31"/>
  <c r="AQ202" i="60" s="1"/>
  <c r="Z204" i="31"/>
  <c r="AO202" i="60" s="1"/>
  <c r="Y204" i="31"/>
  <c r="AM202" i="60" s="1"/>
  <c r="V204" i="31"/>
  <c r="R204" i="31"/>
  <c r="P204" i="31"/>
  <c r="U202" i="60" s="1"/>
  <c r="M204" i="31"/>
  <c r="G204" i="31"/>
  <c r="C204" i="31"/>
  <c r="D202" i="60" s="1"/>
  <c r="Q201" i="32"/>
  <c r="Q203" i="31"/>
  <c r="H203" i="31"/>
  <c r="Q202" i="31"/>
  <c r="BD202" i="31" s="1"/>
  <c r="H202" i="31"/>
  <c r="Q201" i="31"/>
  <c r="H201" i="31"/>
  <c r="Q198" i="32"/>
  <c r="Q200" i="31"/>
  <c r="H200" i="31"/>
  <c r="Q199" i="31"/>
  <c r="H199" i="31"/>
  <c r="Q198" i="31"/>
  <c r="H198" i="31"/>
  <c r="Q197" i="31"/>
  <c r="H197" i="31"/>
  <c r="AI196" i="31"/>
  <c r="BE194" i="60" s="1"/>
  <c r="AH196" i="31"/>
  <c r="BC194" i="60" s="1"/>
  <c r="AF196" i="31"/>
  <c r="AY194" i="60" s="1"/>
  <c r="AD196" i="31"/>
  <c r="AW194" i="60" s="1"/>
  <c r="AB196" i="31"/>
  <c r="AS194" i="60" s="1"/>
  <c r="AA196" i="31"/>
  <c r="AQ194" i="60" s="1"/>
  <c r="Z196" i="31"/>
  <c r="AO194" i="60" s="1"/>
  <c r="Y196" i="31"/>
  <c r="AM194" i="60" s="1"/>
  <c r="V196" i="31"/>
  <c r="R196" i="31"/>
  <c r="Y194" i="60" s="1"/>
  <c r="P196" i="31"/>
  <c r="U194" i="60" s="1"/>
  <c r="M196" i="31"/>
  <c r="G196" i="31"/>
  <c r="C196" i="31"/>
  <c r="D194" i="60" s="1"/>
  <c r="Q195" i="31"/>
  <c r="H195" i="31"/>
  <c r="Q192" i="32"/>
  <c r="Q194" i="31"/>
  <c r="H194" i="31"/>
  <c r="AI193" i="31"/>
  <c r="BE191" i="60" s="1"/>
  <c r="AH193" i="31"/>
  <c r="BC191" i="60" s="1"/>
  <c r="AF193" i="31"/>
  <c r="AY191" i="60" s="1"/>
  <c r="AD193" i="31"/>
  <c r="AW191" i="60" s="1"/>
  <c r="AB193" i="31"/>
  <c r="AS191" i="60" s="1"/>
  <c r="AA193" i="31"/>
  <c r="AQ191" i="60" s="1"/>
  <c r="Z193" i="31"/>
  <c r="AO191" i="60" s="1"/>
  <c r="V193" i="31"/>
  <c r="R193" i="31"/>
  <c r="Y191" i="60" s="1"/>
  <c r="P193" i="31"/>
  <c r="M193" i="31"/>
  <c r="G193" i="31"/>
  <c r="G180" i="31" s="1"/>
  <c r="C193" i="31"/>
  <c r="Q190" i="32"/>
  <c r="Q192" i="31"/>
  <c r="H192" i="31"/>
  <c r="Q190" i="31"/>
  <c r="BD190" i="31" s="1"/>
  <c r="H190" i="31"/>
  <c r="Q189" i="31"/>
  <c r="H189" i="31"/>
  <c r="Q188" i="31"/>
  <c r="BD188" i="31" s="1"/>
  <c r="H188" i="31"/>
  <c r="Q187" i="31"/>
  <c r="H187" i="31"/>
  <c r="Q186" i="31"/>
  <c r="BD186" i="31" s="1"/>
  <c r="H186" i="31"/>
  <c r="Q185" i="31"/>
  <c r="H185" i="31"/>
  <c r="Q184" i="31"/>
  <c r="BD184" i="31" s="1"/>
  <c r="H184" i="31"/>
  <c r="Q183" i="31"/>
  <c r="H183" i="31"/>
  <c r="Q182" i="31"/>
  <c r="BD182" i="31" s="1"/>
  <c r="H182" i="31"/>
  <c r="Q181" i="31"/>
  <c r="H181" i="31"/>
  <c r="AH180" i="31"/>
  <c r="BC178" i="60" s="1"/>
  <c r="AA180" i="31"/>
  <c r="AQ178" i="60" s="1"/>
  <c r="Y180" i="31"/>
  <c r="AM178" i="60" s="1"/>
  <c r="Q179" i="31"/>
  <c r="H179" i="31"/>
  <c r="Q178" i="31"/>
  <c r="H178" i="31"/>
  <c r="Q177" i="31"/>
  <c r="H177" i="31"/>
  <c r="Q176" i="31"/>
  <c r="H176" i="31"/>
  <c r="Q175" i="31"/>
  <c r="H175" i="31"/>
  <c r="Q174" i="31"/>
  <c r="H174" i="31"/>
  <c r="Q173" i="31"/>
  <c r="H173" i="31"/>
  <c r="Q172" i="31"/>
  <c r="H172" i="31"/>
  <c r="AI171" i="31"/>
  <c r="BE169" i="60" s="1"/>
  <c r="AH171" i="31"/>
  <c r="BC169" i="60" s="1"/>
  <c r="AF171" i="31"/>
  <c r="AY169" i="60" s="1"/>
  <c r="AD171" i="31"/>
  <c r="AW169" i="60" s="1"/>
  <c r="AB171" i="31"/>
  <c r="AS169" i="60" s="1"/>
  <c r="AA171" i="31"/>
  <c r="AQ169" i="60" s="1"/>
  <c r="Z171" i="31"/>
  <c r="AO169" i="60" s="1"/>
  <c r="Y171" i="31"/>
  <c r="AM169" i="60" s="1"/>
  <c r="V171" i="31"/>
  <c r="P171" i="31"/>
  <c r="U169" i="60" s="1"/>
  <c r="M171" i="31"/>
  <c r="G171" i="31"/>
  <c r="D169" i="60"/>
  <c r="Q170" i="31"/>
  <c r="H170" i="31"/>
  <c r="Q169" i="31"/>
  <c r="H169" i="31"/>
  <c r="Q168" i="31"/>
  <c r="H168" i="31"/>
  <c r="Q167" i="31"/>
  <c r="H167" i="31"/>
  <c r="Q164" i="32"/>
  <c r="Q166" i="31"/>
  <c r="W164" i="60" s="1"/>
  <c r="H166" i="31"/>
  <c r="AI165" i="31"/>
  <c r="BE163" i="60" s="1"/>
  <c r="AH165" i="31"/>
  <c r="BC163" i="60" s="1"/>
  <c r="AD165" i="31"/>
  <c r="AW163" i="60" s="1"/>
  <c r="AB165" i="31"/>
  <c r="AS163" i="60" s="1"/>
  <c r="AA165" i="31"/>
  <c r="AQ163" i="60" s="1"/>
  <c r="Z165" i="31"/>
  <c r="AO163" i="60" s="1"/>
  <c r="Y165" i="31"/>
  <c r="V165" i="31"/>
  <c r="R165" i="31"/>
  <c r="Y163" i="60" s="1"/>
  <c r="P165" i="31"/>
  <c r="U163" i="60" s="1"/>
  <c r="M165" i="31"/>
  <c r="O163" i="60" s="1"/>
  <c r="G165" i="31"/>
  <c r="C165" i="31"/>
  <c r="D163" i="60" s="1"/>
  <c r="Q164" i="31"/>
  <c r="H164" i="31"/>
  <c r="Q163" i="31"/>
  <c r="H163" i="31"/>
  <c r="AI162" i="31"/>
  <c r="BE160" i="60" s="1"/>
  <c r="AH162" i="31"/>
  <c r="BC160" i="60" s="1"/>
  <c r="AF162" i="31"/>
  <c r="AY160" i="60" s="1"/>
  <c r="AD162" i="31"/>
  <c r="AW160" i="60" s="1"/>
  <c r="AB162" i="31"/>
  <c r="AS160" i="60" s="1"/>
  <c r="AA162" i="31"/>
  <c r="AQ160" i="60" s="1"/>
  <c r="Z162" i="31"/>
  <c r="AO160" i="60" s="1"/>
  <c r="Y162" i="31"/>
  <c r="AM160" i="60" s="1"/>
  <c r="V162" i="31"/>
  <c r="R162" i="31"/>
  <c r="P162" i="31"/>
  <c r="U160" i="60" s="1"/>
  <c r="M162" i="31"/>
  <c r="O160" i="60" s="1"/>
  <c r="G162" i="31"/>
  <c r="C162" i="31"/>
  <c r="D160" i="60" s="1"/>
  <c r="Q159" i="32"/>
  <c r="Q161" i="31"/>
  <c r="H161" i="31"/>
  <c r="Q158" i="32"/>
  <c r="Q160" i="31"/>
  <c r="H160" i="31"/>
  <c r="Q159" i="31"/>
  <c r="BD159" i="31" s="1"/>
  <c r="H159" i="31"/>
  <c r="Q156" i="32"/>
  <c r="Q158" i="31"/>
  <c r="H158" i="31"/>
  <c r="Q155" i="32"/>
  <c r="Q157" i="31"/>
  <c r="H157" i="31"/>
  <c r="Q156" i="31"/>
  <c r="H156" i="31"/>
  <c r="Q155" i="31"/>
  <c r="H155" i="31"/>
  <c r="AI154" i="31"/>
  <c r="BE152" i="60" s="1"/>
  <c r="AH154" i="31"/>
  <c r="BC152" i="60" s="1"/>
  <c r="AF154" i="31"/>
  <c r="AY152" i="60" s="1"/>
  <c r="AD154" i="31"/>
  <c r="AW152" i="60" s="1"/>
  <c r="AB154" i="31"/>
  <c r="AS152" i="60" s="1"/>
  <c r="AA154" i="31"/>
  <c r="AQ152" i="60" s="1"/>
  <c r="Z154" i="31"/>
  <c r="AO152" i="60" s="1"/>
  <c r="Y154" i="31"/>
  <c r="AM152" i="60" s="1"/>
  <c r="V154" i="31"/>
  <c r="R154" i="31"/>
  <c r="P154" i="31"/>
  <c r="U152" i="60" s="1"/>
  <c r="M154" i="31"/>
  <c r="O152" i="60" s="1"/>
  <c r="G154" i="31"/>
  <c r="C154" i="31"/>
  <c r="D152" i="60" s="1"/>
  <c r="Q151" i="32"/>
  <c r="Q153" i="31"/>
  <c r="H153" i="31"/>
  <c r="Q152" i="31"/>
  <c r="W150" i="60" s="1"/>
  <c r="H152" i="31"/>
  <c r="AI151" i="31"/>
  <c r="BE149" i="60" s="1"/>
  <c r="AH151" i="31"/>
  <c r="BC149" i="60" s="1"/>
  <c r="AF151" i="31"/>
  <c r="AY149" i="60" s="1"/>
  <c r="AD151" i="31"/>
  <c r="AW149" i="60" s="1"/>
  <c r="AB151" i="31"/>
  <c r="AS149" i="60" s="1"/>
  <c r="AA151" i="31"/>
  <c r="AQ149" i="60" s="1"/>
  <c r="Z151" i="31"/>
  <c r="AO149" i="60" s="1"/>
  <c r="Y151" i="31"/>
  <c r="AM149" i="60" s="1"/>
  <c r="V151" i="31"/>
  <c r="R151" i="31"/>
  <c r="P151" i="31"/>
  <c r="U149" i="60" s="1"/>
  <c r="M151" i="31"/>
  <c r="O149" i="60" s="1"/>
  <c r="C151" i="31"/>
  <c r="D149" i="60" s="1"/>
  <c r="Q150" i="31"/>
  <c r="BD150" i="31" s="1"/>
  <c r="H150" i="31"/>
  <c r="Q147" i="32"/>
  <c r="Q149" i="31"/>
  <c r="H149" i="31"/>
  <c r="BD149" i="31" s="1"/>
  <c r="Q148" i="31"/>
  <c r="W146" i="60" s="1"/>
  <c r="H148" i="31"/>
  <c r="AI147" i="31"/>
  <c r="BE145" i="60" s="1"/>
  <c r="AH147" i="31"/>
  <c r="BC145" i="60" s="1"/>
  <c r="AF147" i="31"/>
  <c r="AY145" i="60" s="1"/>
  <c r="AD147" i="31"/>
  <c r="AW145" i="60" s="1"/>
  <c r="AB147" i="31"/>
  <c r="AS145" i="60" s="1"/>
  <c r="AA147" i="31"/>
  <c r="AQ145" i="60" s="1"/>
  <c r="AO145" i="60"/>
  <c r="Y147" i="31"/>
  <c r="AM145" i="60" s="1"/>
  <c r="V147" i="31"/>
  <c r="R147" i="31"/>
  <c r="P147" i="31"/>
  <c r="U145" i="60" s="1"/>
  <c r="M147" i="31"/>
  <c r="O145" i="60" s="1"/>
  <c r="G147" i="31"/>
  <c r="C147" i="31"/>
  <c r="D145" i="60" s="1"/>
  <c r="Q145" i="31"/>
  <c r="W143" i="60" s="1"/>
  <c r="H145" i="31"/>
  <c r="Q142" i="32"/>
  <c r="Q144" i="31"/>
  <c r="BD144" i="31" s="1"/>
  <c r="H144" i="31"/>
  <c r="Q141" i="32"/>
  <c r="Q143" i="31"/>
  <c r="H143" i="31"/>
  <c r="Q142" i="31"/>
  <c r="H142" i="31"/>
  <c r="AI141" i="31"/>
  <c r="BE139" i="60" s="1"/>
  <c r="AH141" i="31"/>
  <c r="BC139" i="60" s="1"/>
  <c r="AF141" i="31"/>
  <c r="AY139" i="60" s="1"/>
  <c r="AD141" i="31"/>
  <c r="AW139" i="60" s="1"/>
  <c r="AB141" i="31"/>
  <c r="AS139" i="60" s="1"/>
  <c r="AA141" i="31"/>
  <c r="AQ139" i="60" s="1"/>
  <c r="Z141" i="31"/>
  <c r="AO139" i="60" s="1"/>
  <c r="Y141" i="31"/>
  <c r="AM139" i="60" s="1"/>
  <c r="V141" i="31"/>
  <c r="R141" i="31"/>
  <c r="P141" i="31"/>
  <c r="U139" i="60" s="1"/>
  <c r="M141" i="31"/>
  <c r="O139" i="60" s="1"/>
  <c r="G141" i="31"/>
  <c r="C141" i="31"/>
  <c r="D139" i="60" s="1"/>
  <c r="Q138" i="32"/>
  <c r="Q140" i="31"/>
  <c r="BD140" i="31" s="1"/>
  <c r="E138" i="32"/>
  <c r="Q139" i="31"/>
  <c r="BD139" i="31" s="1"/>
  <c r="E137" i="32"/>
  <c r="Q138" i="31"/>
  <c r="BD138" i="31" s="1"/>
  <c r="E136" i="32"/>
  <c r="Q135" i="32"/>
  <c r="Q137" i="31"/>
  <c r="BD137" i="31" s="1"/>
  <c r="E135" i="32"/>
  <c r="Q134" i="32"/>
  <c r="Q136" i="31"/>
  <c r="BD136" i="31" s="1"/>
  <c r="E134" i="32"/>
  <c r="Q135" i="31"/>
  <c r="BD135" i="31" s="1"/>
  <c r="E133" i="32"/>
  <c r="Q132" i="32"/>
  <c r="Q134" i="31"/>
  <c r="BD134" i="31" s="1"/>
  <c r="E132" i="32"/>
  <c r="Q131" i="32"/>
  <c r="Q133" i="31"/>
  <c r="BD133" i="31" s="1"/>
  <c r="E131" i="32"/>
  <c r="Q132" i="31"/>
  <c r="BD132" i="31" s="1"/>
  <c r="E130" i="32"/>
  <c r="Q129" i="32"/>
  <c r="Q131" i="31"/>
  <c r="BD131" i="31" s="1"/>
  <c r="E129" i="32"/>
  <c r="Q130" i="31"/>
  <c r="BD130" i="31" s="1"/>
  <c r="E128" i="32"/>
  <c r="Q129" i="31"/>
  <c r="E127" i="32"/>
  <c r="Q128" i="31"/>
  <c r="BD128" i="31" s="1"/>
  <c r="E126" i="32"/>
  <c r="AI127" i="31"/>
  <c r="BE125" i="60" s="1"/>
  <c r="AH127" i="31"/>
  <c r="AF127" i="31"/>
  <c r="AY125" i="60" s="1"/>
  <c r="AD127" i="31"/>
  <c r="AW125" i="60" s="1"/>
  <c r="AB127" i="31"/>
  <c r="AS125" i="60" s="1"/>
  <c r="AA127" i="31"/>
  <c r="Z127" i="31"/>
  <c r="AO125" i="60" s="1"/>
  <c r="Y127" i="31"/>
  <c r="AM125" i="60" s="1"/>
  <c r="V127" i="31"/>
  <c r="R127" i="31"/>
  <c r="Y125" i="60" s="1"/>
  <c r="P127" i="31"/>
  <c r="U125" i="60" s="1"/>
  <c r="M127" i="31"/>
  <c r="O125" i="60" s="1"/>
  <c r="G127" i="31"/>
  <c r="C127" i="31"/>
  <c r="D125" i="60" s="1"/>
  <c r="BC125" i="31"/>
  <c r="BB125" i="31"/>
  <c r="BA125" i="31"/>
  <c r="AZ125" i="31"/>
  <c r="AU125" i="31"/>
  <c r="AS125" i="31"/>
  <c r="AR125" i="31"/>
  <c r="AP125" i="31"/>
  <c r="AO125" i="31"/>
  <c r="AM125" i="31"/>
  <c r="AL125" i="31"/>
  <c r="AK125" i="31"/>
  <c r="AI125" i="31"/>
  <c r="AH125" i="31"/>
  <c r="AF125" i="31"/>
  <c r="AD125" i="31"/>
  <c r="AB125" i="31"/>
  <c r="AA125" i="31"/>
  <c r="Z125" i="31"/>
  <c r="Y125" i="31"/>
  <c r="V125" i="31"/>
  <c r="U125" i="31"/>
  <c r="R125" i="31"/>
  <c r="Q125" i="31"/>
  <c r="P125" i="31"/>
  <c r="M125" i="31"/>
  <c r="H125" i="31"/>
  <c r="G125" i="31"/>
  <c r="C125" i="31"/>
  <c r="BC124" i="31"/>
  <c r="BB124" i="31"/>
  <c r="BA124" i="31"/>
  <c r="AZ124" i="31"/>
  <c r="AU124" i="31"/>
  <c r="AS124" i="31"/>
  <c r="AR124" i="31"/>
  <c r="AP124" i="31"/>
  <c r="AO124" i="31"/>
  <c r="AM124" i="31"/>
  <c r="AL124" i="31"/>
  <c r="AK124" i="31"/>
  <c r="AI124" i="31"/>
  <c r="AH124" i="31"/>
  <c r="AF124" i="31"/>
  <c r="AD124" i="31"/>
  <c r="AB124" i="31"/>
  <c r="AA124" i="31"/>
  <c r="Z124" i="31"/>
  <c r="Y124" i="31"/>
  <c r="V124" i="31"/>
  <c r="U124" i="31"/>
  <c r="R124" i="31"/>
  <c r="Q124" i="31"/>
  <c r="P124" i="31"/>
  <c r="M124" i="31"/>
  <c r="H124" i="31"/>
  <c r="G124" i="31"/>
  <c r="C124" i="31"/>
  <c r="Y123" i="31"/>
  <c r="Q109" i="31"/>
  <c r="H109" i="31"/>
  <c r="Q108" i="31"/>
  <c r="H108" i="31"/>
  <c r="BD107" i="31"/>
  <c r="Q107" i="31"/>
  <c r="H107" i="31"/>
  <c r="Q106" i="31"/>
  <c r="H106" i="31"/>
  <c r="Q105" i="31"/>
  <c r="W103" i="60" s="1"/>
  <c r="H105" i="31"/>
  <c r="BB104" i="31"/>
  <c r="CW102" i="60" s="1"/>
  <c r="CU102" i="60"/>
  <c r="BA104" i="31"/>
  <c r="AZ104" i="31"/>
  <c r="CK102" i="60" s="1"/>
  <c r="CG102" i="60"/>
  <c r="AU104" i="31"/>
  <c r="CC102" i="60" s="1"/>
  <c r="AS104" i="31"/>
  <c r="BW102" i="60" s="1"/>
  <c r="AR104" i="31"/>
  <c r="BU102" i="60" s="1"/>
  <c r="AP104" i="31"/>
  <c r="BS102" i="60" s="1"/>
  <c r="AO104" i="31"/>
  <c r="BQ102" i="60" s="1"/>
  <c r="AM104" i="31"/>
  <c r="BM102" i="60" s="1"/>
  <c r="AL104" i="31"/>
  <c r="BK102" i="60" s="1"/>
  <c r="AK104" i="31"/>
  <c r="BI102" i="60" s="1"/>
  <c r="AI104" i="31"/>
  <c r="BE102" i="60" s="1"/>
  <c r="AH104" i="31"/>
  <c r="BC102" i="60" s="1"/>
  <c r="AF104" i="31"/>
  <c r="AY102" i="60" s="1"/>
  <c r="AD104" i="31"/>
  <c r="AW102" i="60" s="1"/>
  <c r="AB104" i="31"/>
  <c r="AS102" i="60" s="1"/>
  <c r="AA104" i="31"/>
  <c r="AQ102" i="60" s="1"/>
  <c r="Z104" i="31"/>
  <c r="AO102" i="60" s="1"/>
  <c r="Y104" i="31"/>
  <c r="AM102" i="60" s="1"/>
  <c r="V104" i="31"/>
  <c r="AG102" i="60" s="1"/>
  <c r="R104" i="31"/>
  <c r="P104" i="31"/>
  <c r="U102" i="60" s="1"/>
  <c r="M104" i="31"/>
  <c r="O102" i="60" s="1"/>
  <c r="G104" i="31"/>
  <c r="C104" i="31"/>
  <c r="D102" i="60" s="1"/>
  <c r="BD103" i="31"/>
  <c r="Q103" i="31"/>
  <c r="H103" i="31"/>
  <c r="Q102" i="31"/>
  <c r="H102" i="31"/>
  <c r="W99" i="60"/>
  <c r="H101" i="31"/>
  <c r="Q100" i="31"/>
  <c r="H100" i="31"/>
  <c r="BD99" i="31"/>
  <c r="Q99" i="31"/>
  <c r="H99" i="31"/>
  <c r="Q98" i="31"/>
  <c r="H98" i="31"/>
  <c r="Q97" i="31"/>
  <c r="H97" i="31"/>
  <c r="Q96" i="31"/>
  <c r="H96" i="31"/>
  <c r="BD95" i="31"/>
  <c r="Q95" i="31"/>
  <c r="H95" i="31"/>
  <c r="Q94" i="31"/>
  <c r="Q93" i="31" s="1"/>
  <c r="Q92" i="31" s="1"/>
  <c r="H94" i="31"/>
  <c r="M92" i="60" s="1"/>
  <c r="BB93" i="31"/>
  <c r="BA93" i="31"/>
  <c r="BA92" i="31" s="1"/>
  <c r="AZ93" i="31"/>
  <c r="AU93" i="31"/>
  <c r="AS93" i="31"/>
  <c r="AR93" i="31"/>
  <c r="AP93" i="31"/>
  <c r="AO93" i="31"/>
  <c r="BQ91" i="60" s="1"/>
  <c r="AM93" i="31"/>
  <c r="AL93" i="31"/>
  <c r="AK93" i="31"/>
  <c r="AI93" i="31"/>
  <c r="AH93" i="31"/>
  <c r="AF93" i="31"/>
  <c r="AB93" i="31"/>
  <c r="AA93" i="31"/>
  <c r="Z93" i="31"/>
  <c r="Y93" i="31"/>
  <c r="V93" i="31"/>
  <c r="R93" i="31"/>
  <c r="Y91" i="60" s="1"/>
  <c r="P93" i="31"/>
  <c r="M93" i="31"/>
  <c r="G93" i="31"/>
  <c r="G92" i="31" s="1"/>
  <c r="C93" i="31"/>
  <c r="Q91" i="31"/>
  <c r="H91" i="31"/>
  <c r="Q90" i="31"/>
  <c r="H90" i="31"/>
  <c r="Q89" i="31"/>
  <c r="H89" i="31"/>
  <c r="BD88" i="31"/>
  <c r="Q88" i="31"/>
  <c r="H88" i="31"/>
  <c r="BB87" i="31"/>
  <c r="CW85" i="60" s="1"/>
  <c r="CU85" i="60"/>
  <c r="BA87" i="31"/>
  <c r="AZ87" i="31"/>
  <c r="CK85" i="60" s="1"/>
  <c r="CG85" i="60"/>
  <c r="AU87" i="31"/>
  <c r="CC85" i="60" s="1"/>
  <c r="AS87" i="31"/>
  <c r="BW85" i="60" s="1"/>
  <c r="AR87" i="31"/>
  <c r="BU85" i="60" s="1"/>
  <c r="AP87" i="31"/>
  <c r="BS85" i="60" s="1"/>
  <c r="AO87" i="31"/>
  <c r="BQ85" i="60" s="1"/>
  <c r="AM87" i="31"/>
  <c r="BM85" i="60" s="1"/>
  <c r="AL87" i="31"/>
  <c r="BK85" i="60" s="1"/>
  <c r="AK87" i="31"/>
  <c r="BI85" i="60" s="1"/>
  <c r="AI87" i="31"/>
  <c r="BE85" i="60" s="1"/>
  <c r="AH87" i="31"/>
  <c r="BC85" i="60" s="1"/>
  <c r="AF87" i="31"/>
  <c r="AY85" i="60" s="1"/>
  <c r="AD87" i="31"/>
  <c r="AW85" i="60" s="1"/>
  <c r="AB87" i="31"/>
  <c r="AS85" i="60" s="1"/>
  <c r="AA87" i="31"/>
  <c r="AQ85" i="60" s="1"/>
  <c r="Z87" i="31"/>
  <c r="AO85" i="60" s="1"/>
  <c r="Y87" i="31"/>
  <c r="AM85" i="60" s="1"/>
  <c r="V87" i="31"/>
  <c r="AG85" i="60" s="1"/>
  <c r="R87" i="31"/>
  <c r="P87" i="31"/>
  <c r="U85" i="60" s="1"/>
  <c r="M87" i="31"/>
  <c r="O85" i="60" s="1"/>
  <c r="G87" i="31"/>
  <c r="C87" i="31"/>
  <c r="D85" i="60" s="1"/>
  <c r="Q86" i="31"/>
  <c r="H86" i="31"/>
  <c r="Q85" i="31"/>
  <c r="H85" i="31"/>
  <c r="BD84" i="31"/>
  <c r="Q84" i="31"/>
  <c r="H84" i="31"/>
  <c r="BB83" i="31"/>
  <c r="CW81" i="60" s="1"/>
  <c r="CU81" i="60"/>
  <c r="BA83" i="31"/>
  <c r="AZ83" i="31"/>
  <c r="CK81" i="60" s="1"/>
  <c r="CG81" i="60"/>
  <c r="AU83" i="31"/>
  <c r="CC81" i="60" s="1"/>
  <c r="AS83" i="31"/>
  <c r="BW81" i="60" s="1"/>
  <c r="AR83" i="31"/>
  <c r="BU81" i="60" s="1"/>
  <c r="AP83" i="31"/>
  <c r="BS81" i="60" s="1"/>
  <c r="AO83" i="31"/>
  <c r="BQ81" i="60" s="1"/>
  <c r="AM83" i="31"/>
  <c r="BM81" i="60" s="1"/>
  <c r="AL83" i="31"/>
  <c r="BK81" i="60" s="1"/>
  <c r="AK83" i="31"/>
  <c r="BI81" i="60" s="1"/>
  <c r="AI83" i="31"/>
  <c r="BE81" i="60" s="1"/>
  <c r="AH83" i="31"/>
  <c r="BC81" i="60" s="1"/>
  <c r="AF83" i="31"/>
  <c r="AY81" i="60" s="1"/>
  <c r="AW81" i="60"/>
  <c r="AB83" i="31"/>
  <c r="AS81" i="60" s="1"/>
  <c r="AA83" i="31"/>
  <c r="AQ81" i="60" s="1"/>
  <c r="Z83" i="31"/>
  <c r="AO81" i="60" s="1"/>
  <c r="Y83" i="31"/>
  <c r="AM81" i="60" s="1"/>
  <c r="V83" i="31"/>
  <c r="AG81" i="60" s="1"/>
  <c r="R83" i="31"/>
  <c r="P83" i="31"/>
  <c r="U81" i="60" s="1"/>
  <c r="M83" i="31"/>
  <c r="O81" i="60" s="1"/>
  <c r="G83" i="31"/>
  <c r="C83" i="31"/>
  <c r="D81" i="60" s="1"/>
  <c r="Q80" i="31"/>
  <c r="H80" i="31"/>
  <c r="Q79" i="31"/>
  <c r="H79" i="31"/>
  <c r="BD78" i="31"/>
  <c r="Q78" i="31"/>
  <c r="H78" i="31"/>
  <c r="BB77" i="31"/>
  <c r="CW75" i="60" s="1"/>
  <c r="CU75" i="60"/>
  <c r="BA77" i="31"/>
  <c r="AZ77" i="31"/>
  <c r="CK75" i="60" s="1"/>
  <c r="CG75" i="60"/>
  <c r="AU77" i="31"/>
  <c r="CC75" i="60" s="1"/>
  <c r="AS77" i="31"/>
  <c r="BW75" i="60" s="1"/>
  <c r="AR77" i="31"/>
  <c r="BU75" i="60" s="1"/>
  <c r="AP77" i="31"/>
  <c r="BS75" i="60" s="1"/>
  <c r="AO77" i="31"/>
  <c r="BQ75" i="60" s="1"/>
  <c r="AM77" i="31"/>
  <c r="BM75" i="60" s="1"/>
  <c r="AL77" i="31"/>
  <c r="BK75" i="60" s="1"/>
  <c r="AK77" i="31"/>
  <c r="BI75" i="60" s="1"/>
  <c r="AI77" i="31"/>
  <c r="BE75" i="60" s="1"/>
  <c r="AH77" i="31"/>
  <c r="BC75" i="60" s="1"/>
  <c r="AF77" i="31"/>
  <c r="AY75" i="60" s="1"/>
  <c r="AD77" i="31"/>
  <c r="AW75" i="60" s="1"/>
  <c r="AB77" i="31"/>
  <c r="AS75" i="60" s="1"/>
  <c r="AA77" i="31"/>
  <c r="AQ75" i="60" s="1"/>
  <c r="Z77" i="31"/>
  <c r="AO75" i="60" s="1"/>
  <c r="Y77" i="31"/>
  <c r="AM75" i="60" s="1"/>
  <c r="V77" i="31"/>
  <c r="AG75" i="60" s="1"/>
  <c r="R77" i="31"/>
  <c r="P77" i="31"/>
  <c r="U75" i="60" s="1"/>
  <c r="M77" i="31"/>
  <c r="G77" i="31"/>
  <c r="C77" i="31"/>
  <c r="D75" i="60" s="1"/>
  <c r="Q76" i="31"/>
  <c r="H76" i="31"/>
  <c r="Q74" i="31"/>
  <c r="H74" i="31"/>
  <c r="BD73" i="31"/>
  <c r="Q73" i="31"/>
  <c r="H73" i="31"/>
  <c r="BB72" i="31"/>
  <c r="CW71" i="60" s="1"/>
  <c r="CU71" i="60"/>
  <c r="BA72" i="31"/>
  <c r="AZ72" i="31"/>
  <c r="CK71" i="60" s="1"/>
  <c r="CG71" i="60"/>
  <c r="AU72" i="31"/>
  <c r="CC71" i="60" s="1"/>
  <c r="AS72" i="31"/>
  <c r="BW71" i="60" s="1"/>
  <c r="AR72" i="31"/>
  <c r="BU71" i="60" s="1"/>
  <c r="AP72" i="31"/>
  <c r="BS71" i="60" s="1"/>
  <c r="AO72" i="31"/>
  <c r="BQ71" i="60" s="1"/>
  <c r="AM72" i="31"/>
  <c r="BM71" i="60" s="1"/>
  <c r="AL72" i="31"/>
  <c r="BK71" i="60" s="1"/>
  <c r="AK72" i="31"/>
  <c r="BI71" i="60" s="1"/>
  <c r="AI72" i="31"/>
  <c r="BE71" i="60" s="1"/>
  <c r="AH72" i="31"/>
  <c r="BC71" i="60" s="1"/>
  <c r="AF72" i="31"/>
  <c r="AY71" i="60" s="1"/>
  <c r="AD72" i="31"/>
  <c r="AW71" i="60" s="1"/>
  <c r="AB72" i="31"/>
  <c r="AS71" i="60" s="1"/>
  <c r="AA72" i="31"/>
  <c r="AQ71" i="60" s="1"/>
  <c r="Z72" i="31"/>
  <c r="AO71" i="60" s="1"/>
  <c r="Y72" i="31"/>
  <c r="AM71" i="60" s="1"/>
  <c r="V72" i="31"/>
  <c r="AG71" i="60" s="1"/>
  <c r="R72" i="31"/>
  <c r="P72" i="31"/>
  <c r="U71" i="60" s="1"/>
  <c r="M72" i="31"/>
  <c r="G72" i="31"/>
  <c r="C72" i="31"/>
  <c r="D71" i="60" s="1"/>
  <c r="Q71" i="31"/>
  <c r="H71" i="31"/>
  <c r="Q70" i="31"/>
  <c r="H70" i="31"/>
  <c r="BD69" i="31"/>
  <c r="Q69" i="31"/>
  <c r="H69" i="31"/>
  <c r="Q68" i="31"/>
  <c r="H68" i="31"/>
  <c r="Q67" i="31"/>
  <c r="H67" i="31"/>
  <c r="BB66" i="31"/>
  <c r="CW65" i="60" s="1"/>
  <c r="CU65" i="60"/>
  <c r="BA66" i="31"/>
  <c r="AZ66" i="31"/>
  <c r="CK65" i="60" s="1"/>
  <c r="CG65" i="60"/>
  <c r="AU66" i="31"/>
  <c r="CC65" i="60" s="1"/>
  <c r="AS66" i="31"/>
  <c r="BW65" i="60" s="1"/>
  <c r="AR66" i="31"/>
  <c r="BU65" i="60" s="1"/>
  <c r="AP66" i="31"/>
  <c r="BS65" i="60" s="1"/>
  <c r="AO66" i="31"/>
  <c r="BQ65" i="60" s="1"/>
  <c r="AM66" i="31"/>
  <c r="BM65" i="60" s="1"/>
  <c r="AL66" i="31"/>
  <c r="BK65" i="60" s="1"/>
  <c r="AK66" i="31"/>
  <c r="BI65" i="60" s="1"/>
  <c r="AI66" i="31"/>
  <c r="BE65" i="60" s="1"/>
  <c r="AH66" i="31"/>
  <c r="BC65" i="60" s="1"/>
  <c r="AF66" i="31"/>
  <c r="AY65" i="60" s="1"/>
  <c r="AD66" i="31"/>
  <c r="AW65" i="60" s="1"/>
  <c r="AB66" i="31"/>
  <c r="AS65" i="60" s="1"/>
  <c r="AA66" i="31"/>
  <c r="AQ65" i="60" s="1"/>
  <c r="Z66" i="31"/>
  <c r="AO65" i="60" s="1"/>
  <c r="Y66" i="31"/>
  <c r="AM65" i="60" s="1"/>
  <c r="V66" i="31"/>
  <c r="AG65" i="60" s="1"/>
  <c r="R66" i="31"/>
  <c r="P66" i="31"/>
  <c r="U65" i="60" s="1"/>
  <c r="M66" i="31"/>
  <c r="G66" i="31"/>
  <c r="C66" i="31"/>
  <c r="D65" i="60" s="1"/>
  <c r="Q65" i="31"/>
  <c r="H65" i="31"/>
  <c r="Q63" i="31"/>
  <c r="H63" i="31"/>
  <c r="CY61" i="60"/>
  <c r="Q62" i="31"/>
  <c r="H62" i="31"/>
  <c r="BD61" i="31"/>
  <c r="Q61" i="31"/>
  <c r="H61" i="31"/>
  <c r="Q59" i="32"/>
  <c r="Q60" i="31"/>
  <c r="H60" i="31"/>
  <c r="Q59" i="31"/>
  <c r="H59" i="31"/>
  <c r="Q58" i="31"/>
  <c r="H58" i="31"/>
  <c r="Q57" i="31"/>
  <c r="H57" i="31"/>
  <c r="Q56" i="31"/>
  <c r="H56" i="31"/>
  <c r="Q55" i="31"/>
  <c r="H55" i="31"/>
  <c r="BB54" i="31"/>
  <c r="CW53" i="60" s="1"/>
  <c r="CU53" i="60"/>
  <c r="BA54" i="31"/>
  <c r="AZ54" i="31"/>
  <c r="CK53" i="60" s="1"/>
  <c r="CG53" i="60"/>
  <c r="AU54" i="31"/>
  <c r="CC53" i="60" s="1"/>
  <c r="AS54" i="31"/>
  <c r="BW53" i="60" s="1"/>
  <c r="AR54" i="31"/>
  <c r="BU53" i="60" s="1"/>
  <c r="AP54" i="31"/>
  <c r="BS53" i="60" s="1"/>
  <c r="AO54" i="31"/>
  <c r="BQ53" i="60" s="1"/>
  <c r="AM54" i="31"/>
  <c r="BM53" i="60" s="1"/>
  <c r="AL54" i="31"/>
  <c r="BK53" i="60" s="1"/>
  <c r="AK54" i="31"/>
  <c r="BI53" i="60" s="1"/>
  <c r="AI54" i="31"/>
  <c r="BE53" i="60" s="1"/>
  <c r="AH54" i="31"/>
  <c r="BC53" i="60" s="1"/>
  <c r="AF54" i="31"/>
  <c r="AY53" i="60" s="1"/>
  <c r="AD54" i="31"/>
  <c r="AW53" i="60" s="1"/>
  <c r="AB54" i="31"/>
  <c r="AS53" i="60" s="1"/>
  <c r="AA54" i="31"/>
  <c r="AQ53" i="60" s="1"/>
  <c r="Z54" i="31"/>
  <c r="AO53" i="60" s="1"/>
  <c r="Y54" i="31"/>
  <c r="AM53" i="60" s="1"/>
  <c r="V54" i="31"/>
  <c r="AG53" i="60" s="1"/>
  <c r="R54" i="31"/>
  <c r="P54" i="31"/>
  <c r="U53" i="60" s="1"/>
  <c r="M54" i="31"/>
  <c r="G54" i="31"/>
  <c r="C54" i="31"/>
  <c r="D53" i="60" s="1"/>
  <c r="Q53" i="31"/>
  <c r="H53" i="31"/>
  <c r="Q50" i="31"/>
  <c r="H50" i="31"/>
  <c r="Q49" i="31"/>
  <c r="H49" i="31"/>
  <c r="Q48" i="31"/>
  <c r="H48" i="31"/>
  <c r="BB47" i="31"/>
  <c r="CW47" i="60" s="1"/>
  <c r="CU47" i="60"/>
  <c r="AZ47" i="31"/>
  <c r="CK47" i="60" s="1"/>
  <c r="CG47" i="60"/>
  <c r="AU47" i="31"/>
  <c r="CC47" i="60" s="1"/>
  <c r="AS47" i="31"/>
  <c r="BW47" i="60" s="1"/>
  <c r="AR47" i="31"/>
  <c r="BU47" i="60" s="1"/>
  <c r="AP47" i="31"/>
  <c r="BS47" i="60" s="1"/>
  <c r="AO47" i="31"/>
  <c r="BQ47" i="60" s="1"/>
  <c r="AM47" i="31"/>
  <c r="BM47" i="60" s="1"/>
  <c r="AL47" i="31"/>
  <c r="BK47" i="60" s="1"/>
  <c r="AK47" i="31"/>
  <c r="BI47" i="60" s="1"/>
  <c r="AI47" i="31"/>
  <c r="BE47" i="60" s="1"/>
  <c r="AH47" i="31"/>
  <c r="BC47" i="60" s="1"/>
  <c r="AF47" i="31"/>
  <c r="AY47" i="60" s="1"/>
  <c r="AD47" i="31"/>
  <c r="AW47" i="60" s="1"/>
  <c r="AB47" i="31"/>
  <c r="AS47" i="60" s="1"/>
  <c r="AA47" i="31"/>
  <c r="AQ47" i="60" s="1"/>
  <c r="Z47" i="31"/>
  <c r="AO47" i="60" s="1"/>
  <c r="V47" i="31"/>
  <c r="AG47" i="60" s="1"/>
  <c r="R47" i="31"/>
  <c r="P47" i="31"/>
  <c r="U47" i="60" s="1"/>
  <c r="M47" i="31"/>
  <c r="O47" i="60" s="1"/>
  <c r="G47" i="31"/>
  <c r="C47" i="31"/>
  <c r="D47" i="60" s="1"/>
  <c r="Q46" i="31"/>
  <c r="H46" i="31"/>
  <c r="Q45" i="31"/>
  <c r="H45" i="31"/>
  <c r="BB44" i="31"/>
  <c r="CW44" i="60" s="1"/>
  <c r="CU44" i="60"/>
  <c r="BA44" i="31"/>
  <c r="AZ44" i="31"/>
  <c r="CK44" i="60" s="1"/>
  <c r="CG44" i="60"/>
  <c r="AU44" i="31"/>
  <c r="CC44" i="60" s="1"/>
  <c r="AS44" i="31"/>
  <c r="BW44" i="60" s="1"/>
  <c r="AR44" i="31"/>
  <c r="BU44" i="60" s="1"/>
  <c r="AP44" i="31"/>
  <c r="BS44" i="60" s="1"/>
  <c r="AO44" i="31"/>
  <c r="BQ44" i="60" s="1"/>
  <c r="AM44" i="31"/>
  <c r="BM44" i="60" s="1"/>
  <c r="AL44" i="31"/>
  <c r="BK44" i="60" s="1"/>
  <c r="AK44" i="31"/>
  <c r="BI44" i="60" s="1"/>
  <c r="AI44" i="31"/>
  <c r="BE44" i="60" s="1"/>
  <c r="AH44" i="31"/>
  <c r="BC44" i="60" s="1"/>
  <c r="AF44" i="31"/>
  <c r="AY44" i="60" s="1"/>
  <c r="AD44" i="31"/>
  <c r="AW44" i="60" s="1"/>
  <c r="AB44" i="31"/>
  <c r="AS44" i="60" s="1"/>
  <c r="AA44" i="31"/>
  <c r="AQ44" i="60" s="1"/>
  <c r="Z44" i="31"/>
  <c r="AO44" i="60" s="1"/>
  <c r="Y44" i="31"/>
  <c r="AM44" i="60" s="1"/>
  <c r="V44" i="31"/>
  <c r="AG44" i="60" s="1"/>
  <c r="R44" i="31"/>
  <c r="P44" i="31"/>
  <c r="U44" i="60" s="1"/>
  <c r="M44" i="31"/>
  <c r="O44" i="60" s="1"/>
  <c r="G44" i="31"/>
  <c r="C44" i="31"/>
  <c r="D44" i="60" s="1"/>
  <c r="BD43" i="31"/>
  <c r="Q43" i="31"/>
  <c r="H43" i="31"/>
  <c r="Q42" i="31"/>
  <c r="H42" i="31"/>
  <c r="Q41" i="31"/>
  <c r="H41" i="31"/>
  <c r="M41" i="60" s="1"/>
  <c r="BB40" i="31"/>
  <c r="CW40" i="60" s="1"/>
  <c r="CU40" i="60"/>
  <c r="BA40" i="31"/>
  <c r="AZ40" i="31"/>
  <c r="CK40" i="60" s="1"/>
  <c r="CG40" i="60"/>
  <c r="AU40" i="31"/>
  <c r="CC40" i="60" s="1"/>
  <c r="AS40" i="31"/>
  <c r="BW40" i="60" s="1"/>
  <c r="AR40" i="31"/>
  <c r="BU40" i="60" s="1"/>
  <c r="AP40" i="31"/>
  <c r="BS40" i="60" s="1"/>
  <c r="AO40" i="31"/>
  <c r="BQ40" i="60" s="1"/>
  <c r="AM40" i="31"/>
  <c r="BM40" i="60" s="1"/>
  <c r="AL40" i="31"/>
  <c r="BK40" i="60" s="1"/>
  <c r="AK40" i="31"/>
  <c r="BI40" i="60" s="1"/>
  <c r="AI40" i="31"/>
  <c r="BE40" i="60" s="1"/>
  <c r="AH40" i="31"/>
  <c r="BC40" i="60" s="1"/>
  <c r="AF40" i="31"/>
  <c r="AY40" i="60" s="1"/>
  <c r="AD40" i="31"/>
  <c r="AW40" i="60" s="1"/>
  <c r="AB40" i="31"/>
  <c r="AS40" i="60" s="1"/>
  <c r="AA40" i="31"/>
  <c r="AQ40" i="60" s="1"/>
  <c r="Z40" i="31"/>
  <c r="AO40" i="60" s="1"/>
  <c r="Y40" i="31"/>
  <c r="AM40" i="60" s="1"/>
  <c r="V40" i="31"/>
  <c r="AG40" i="60" s="1"/>
  <c r="R40" i="31"/>
  <c r="Y40" i="60" s="1"/>
  <c r="P40" i="31"/>
  <c r="U40" i="60" s="1"/>
  <c r="M40" i="31"/>
  <c r="O40" i="60" s="1"/>
  <c r="G40" i="31"/>
  <c r="C40" i="31"/>
  <c r="D40" i="60" s="1"/>
  <c r="BD39" i="31"/>
  <c r="Q39" i="31"/>
  <c r="H39" i="31"/>
  <c r="Q38" i="31"/>
  <c r="H38" i="31"/>
  <c r="Q37" i="31"/>
  <c r="H37" i="31"/>
  <c r="Q36" i="31"/>
  <c r="W36" i="60" s="1"/>
  <c r="H36" i="31"/>
  <c r="BB35" i="31"/>
  <c r="CW35" i="60" s="1"/>
  <c r="CU35" i="60"/>
  <c r="AZ35" i="31"/>
  <c r="CK35" i="60" s="1"/>
  <c r="CG35" i="60"/>
  <c r="AU35" i="31"/>
  <c r="CC35" i="60" s="1"/>
  <c r="AS35" i="31"/>
  <c r="BW35" i="60" s="1"/>
  <c r="AR35" i="31"/>
  <c r="BU35" i="60" s="1"/>
  <c r="AP35" i="31"/>
  <c r="BS35" i="60" s="1"/>
  <c r="AO35" i="31"/>
  <c r="BQ35" i="60" s="1"/>
  <c r="AM35" i="31"/>
  <c r="BM35" i="60" s="1"/>
  <c r="AL35" i="31"/>
  <c r="BK35" i="60" s="1"/>
  <c r="AK35" i="31"/>
  <c r="BI35" i="60" s="1"/>
  <c r="AI35" i="31"/>
  <c r="BE35" i="60" s="1"/>
  <c r="AH35" i="31"/>
  <c r="BC35" i="60" s="1"/>
  <c r="AF35" i="31"/>
  <c r="AY35" i="60" s="1"/>
  <c r="AD35" i="31"/>
  <c r="AW35" i="60" s="1"/>
  <c r="AB35" i="31"/>
  <c r="AS35" i="60" s="1"/>
  <c r="AA35" i="31"/>
  <c r="AQ35" i="60" s="1"/>
  <c r="Z35" i="31"/>
  <c r="AO35" i="60" s="1"/>
  <c r="Y35" i="31"/>
  <c r="AM35" i="60" s="1"/>
  <c r="V35" i="31"/>
  <c r="AG35" i="60" s="1"/>
  <c r="R35" i="31"/>
  <c r="P35" i="31"/>
  <c r="U35" i="60" s="1"/>
  <c r="M35" i="31"/>
  <c r="O35" i="60" s="1"/>
  <c r="G35" i="31"/>
  <c r="C35" i="31"/>
  <c r="D35" i="60" s="1"/>
  <c r="Q33" i="31"/>
  <c r="H33" i="31"/>
  <c r="Q32" i="31"/>
  <c r="H32" i="31"/>
  <c r="BB31" i="31"/>
  <c r="CW31" i="60" s="1"/>
  <c r="CU31" i="60"/>
  <c r="BA31" i="31"/>
  <c r="AZ31" i="31"/>
  <c r="CK31" i="60" s="1"/>
  <c r="CG31" i="60"/>
  <c r="AU31" i="31"/>
  <c r="CC31" i="60" s="1"/>
  <c r="AS31" i="31"/>
  <c r="BW31" i="60" s="1"/>
  <c r="AR31" i="31"/>
  <c r="BU31" i="60" s="1"/>
  <c r="AP31" i="31"/>
  <c r="BS31" i="60" s="1"/>
  <c r="AO31" i="31"/>
  <c r="BQ31" i="60" s="1"/>
  <c r="AM31" i="31"/>
  <c r="BM31" i="60" s="1"/>
  <c r="AL31" i="31"/>
  <c r="BK31" i="60" s="1"/>
  <c r="AK31" i="31"/>
  <c r="BI31" i="60" s="1"/>
  <c r="AI31" i="31"/>
  <c r="BE31" i="60" s="1"/>
  <c r="AH31" i="31"/>
  <c r="BC31" i="60" s="1"/>
  <c r="AF31" i="31"/>
  <c r="AY31" i="60" s="1"/>
  <c r="AD31" i="31"/>
  <c r="AW31" i="60" s="1"/>
  <c r="AB31" i="31"/>
  <c r="AS31" i="60" s="1"/>
  <c r="AA31" i="31"/>
  <c r="AQ31" i="60" s="1"/>
  <c r="Z31" i="31"/>
  <c r="AO31" i="60" s="1"/>
  <c r="Y31" i="31"/>
  <c r="AM31" i="60" s="1"/>
  <c r="V31" i="31"/>
  <c r="AG31" i="60" s="1"/>
  <c r="R31" i="31"/>
  <c r="P31" i="31"/>
  <c r="U31" i="60" s="1"/>
  <c r="M31" i="31"/>
  <c r="O31" i="60" s="1"/>
  <c r="G31" i="31"/>
  <c r="C31" i="31"/>
  <c r="D31" i="60" s="1"/>
  <c r="BD30" i="31"/>
  <c r="Q30" i="31"/>
  <c r="H30" i="31"/>
  <c r="Q29" i="31"/>
  <c r="H29" i="31"/>
  <c r="Q28" i="31"/>
  <c r="H28" i="31"/>
  <c r="Q27" i="31"/>
  <c r="H27" i="31"/>
  <c r="BB26" i="31"/>
  <c r="CW26" i="60" s="1"/>
  <c r="CU26" i="60"/>
  <c r="BA26" i="31"/>
  <c r="AZ26" i="31"/>
  <c r="CK26" i="60" s="1"/>
  <c r="CG26" i="60"/>
  <c r="AU26" i="31"/>
  <c r="CC26" i="60" s="1"/>
  <c r="AS26" i="31"/>
  <c r="BW26" i="60" s="1"/>
  <c r="AR26" i="31"/>
  <c r="BU26" i="60" s="1"/>
  <c r="AP26" i="31"/>
  <c r="BS26" i="60" s="1"/>
  <c r="AO26" i="31"/>
  <c r="BQ26" i="60" s="1"/>
  <c r="AM26" i="31"/>
  <c r="BM26" i="60" s="1"/>
  <c r="AL26" i="31"/>
  <c r="BK26" i="60" s="1"/>
  <c r="AK26" i="31"/>
  <c r="BI26" i="60" s="1"/>
  <c r="AI26" i="31"/>
  <c r="BE26" i="60" s="1"/>
  <c r="AH26" i="31"/>
  <c r="BC26" i="60" s="1"/>
  <c r="AF26" i="31"/>
  <c r="AY26" i="60" s="1"/>
  <c r="AD26" i="31"/>
  <c r="AW26" i="60" s="1"/>
  <c r="AB26" i="31"/>
  <c r="AS26" i="60" s="1"/>
  <c r="AA26" i="31"/>
  <c r="AQ26" i="60" s="1"/>
  <c r="Z26" i="31"/>
  <c r="AO26" i="60" s="1"/>
  <c r="Y26" i="31"/>
  <c r="AM26" i="60" s="1"/>
  <c r="V26" i="31"/>
  <c r="AG26" i="60" s="1"/>
  <c r="R26" i="31"/>
  <c r="P26" i="31"/>
  <c r="U26" i="60" s="1"/>
  <c r="M26" i="31"/>
  <c r="O26" i="60" s="1"/>
  <c r="G26" i="31"/>
  <c r="C26" i="31"/>
  <c r="D26" i="60" s="1"/>
  <c r="Q24" i="31"/>
  <c r="H24" i="31"/>
  <c r="Q23" i="31"/>
  <c r="H23" i="31"/>
  <c r="Q22" i="31"/>
  <c r="H22" i="31"/>
  <c r="BD21" i="31"/>
  <c r="Q21" i="31"/>
  <c r="H21" i="31"/>
  <c r="Q20" i="31"/>
  <c r="H20" i="31"/>
  <c r="BB19" i="31"/>
  <c r="CW19" i="60" s="1"/>
  <c r="CU19" i="60"/>
  <c r="BA19" i="31"/>
  <c r="AZ19" i="31"/>
  <c r="CK19" i="60" s="1"/>
  <c r="CG19" i="60"/>
  <c r="AU19" i="31"/>
  <c r="CC19" i="60" s="1"/>
  <c r="AS19" i="31"/>
  <c r="BW19" i="60" s="1"/>
  <c r="AR19" i="31"/>
  <c r="BU19" i="60" s="1"/>
  <c r="AP19" i="31"/>
  <c r="BS19" i="60" s="1"/>
  <c r="AO19" i="31"/>
  <c r="BQ19" i="60" s="1"/>
  <c r="AM19" i="31"/>
  <c r="BM19" i="60" s="1"/>
  <c r="AL19" i="31"/>
  <c r="BK19" i="60" s="1"/>
  <c r="AK19" i="31"/>
  <c r="BI19" i="60" s="1"/>
  <c r="AI19" i="31"/>
  <c r="BE19" i="60" s="1"/>
  <c r="AH19" i="31"/>
  <c r="BC19" i="60" s="1"/>
  <c r="AF19" i="31"/>
  <c r="AY19" i="60" s="1"/>
  <c r="AD19" i="31"/>
  <c r="AW19" i="60" s="1"/>
  <c r="AB19" i="31"/>
  <c r="AS19" i="60" s="1"/>
  <c r="AA19" i="31"/>
  <c r="AQ19" i="60" s="1"/>
  <c r="Z19" i="31"/>
  <c r="AO19" i="60" s="1"/>
  <c r="Y19" i="31"/>
  <c r="AM19" i="60" s="1"/>
  <c r="V19" i="31"/>
  <c r="AG19" i="60" s="1"/>
  <c r="R19" i="31"/>
  <c r="Y19" i="60" s="1"/>
  <c r="P19" i="31"/>
  <c r="U19" i="60" s="1"/>
  <c r="M19" i="31"/>
  <c r="G19" i="31"/>
  <c r="C19" i="31"/>
  <c r="D19" i="60" s="1"/>
  <c r="Q18" i="31"/>
  <c r="H18" i="31"/>
  <c r="BD17" i="31"/>
  <c r="Q17" i="31"/>
  <c r="H17" i="31"/>
  <c r="Q16" i="31"/>
  <c r="H16" i="31"/>
  <c r="Q15" i="31"/>
  <c r="H15" i="31"/>
  <c r="Q14" i="31"/>
  <c r="H14" i="31"/>
  <c r="Q13" i="31"/>
  <c r="H13" i="31"/>
  <c r="Q12" i="31"/>
  <c r="H12" i="31"/>
  <c r="Q11" i="31"/>
  <c r="CY9" i="60"/>
  <c r="Q8" i="31"/>
  <c r="H8" i="31"/>
  <c r="Q7" i="31"/>
  <c r="H7" i="31"/>
  <c r="BB6" i="31"/>
  <c r="BA6" i="31"/>
  <c r="BA5" i="31" s="1"/>
  <c r="AZ6" i="31"/>
  <c r="AU6" i="31"/>
  <c r="AS6" i="31"/>
  <c r="AR6" i="31"/>
  <c r="AP6" i="31"/>
  <c r="AO6" i="31"/>
  <c r="AM6" i="31"/>
  <c r="AL6" i="31"/>
  <c r="AK6" i="31"/>
  <c r="AI6" i="31"/>
  <c r="AH6" i="31"/>
  <c r="AF6" i="31"/>
  <c r="AD6" i="31"/>
  <c r="AB6" i="31"/>
  <c r="AA6" i="31"/>
  <c r="Z6" i="31"/>
  <c r="AO6" i="60" s="1"/>
  <c r="Y6" i="31"/>
  <c r="AM6" i="60" s="1"/>
  <c r="V6" i="31"/>
  <c r="R6" i="31"/>
  <c r="P6" i="31"/>
  <c r="M6" i="31"/>
  <c r="G6" i="31"/>
  <c r="G5" i="31" s="1"/>
  <c r="C6" i="31"/>
  <c r="L238" i="32"/>
  <c r="L237" i="32"/>
  <c r="L236" i="32"/>
  <c r="L235" i="32"/>
  <c r="L234" i="32"/>
  <c r="K233" i="60"/>
  <c r="L232" i="32"/>
  <c r="L231" i="32"/>
  <c r="L230" i="32"/>
  <c r="L229" i="32"/>
  <c r="L228" i="32"/>
  <c r="L227" i="32"/>
  <c r="L226" i="32"/>
  <c r="L225" i="32"/>
  <c r="L224" i="32"/>
  <c r="L223" i="32"/>
  <c r="K222" i="60"/>
  <c r="L221" i="32"/>
  <c r="L220" i="32"/>
  <c r="L219" i="32"/>
  <c r="K218" i="60"/>
  <c r="L215" i="32"/>
  <c r="L214" i="32"/>
  <c r="L213" i="32"/>
  <c r="L212" i="32"/>
  <c r="L211" i="32"/>
  <c r="L210" i="32"/>
  <c r="L209" i="32"/>
  <c r="L208" i="32"/>
  <c r="K207" i="60"/>
  <c r="P206" i="32"/>
  <c r="L206" i="32"/>
  <c r="L205" i="32"/>
  <c r="L204" i="32"/>
  <c r="P203" i="32"/>
  <c r="L203" i="32"/>
  <c r="K202" i="60"/>
  <c r="P201" i="32"/>
  <c r="L201" i="32"/>
  <c r="L200" i="32"/>
  <c r="P199" i="32"/>
  <c r="L199" i="32"/>
  <c r="P198" i="32"/>
  <c r="L198" i="32"/>
  <c r="P197" i="32"/>
  <c r="L197" i="32"/>
  <c r="L196" i="32"/>
  <c r="P195" i="32"/>
  <c r="R195" i="32" s="1"/>
  <c r="L195" i="32"/>
  <c r="K194" i="60"/>
  <c r="L193" i="32"/>
  <c r="L192" i="32"/>
  <c r="K191" i="60"/>
  <c r="P190" i="32"/>
  <c r="L190" i="32"/>
  <c r="D190" i="32"/>
  <c r="L188" i="32"/>
  <c r="L187" i="32"/>
  <c r="L186" i="32"/>
  <c r="L185" i="32"/>
  <c r="L184" i="32"/>
  <c r="L183" i="32"/>
  <c r="L182" i="32"/>
  <c r="L181" i="32"/>
  <c r="L180" i="32"/>
  <c r="L179" i="32"/>
  <c r="AD178" i="60"/>
  <c r="K178" i="60"/>
  <c r="L177" i="32"/>
  <c r="L176" i="32"/>
  <c r="L175" i="32"/>
  <c r="L174" i="32"/>
  <c r="L173" i="32"/>
  <c r="L172" i="32"/>
  <c r="L171" i="32"/>
  <c r="L170" i="32"/>
  <c r="K169" i="60"/>
  <c r="P168" i="32"/>
  <c r="R168" i="32" s="1"/>
  <c r="L168" i="32"/>
  <c r="L167" i="32"/>
  <c r="L166" i="32"/>
  <c r="P165" i="32"/>
  <c r="L165" i="32"/>
  <c r="P164" i="32"/>
  <c r="K163" i="60"/>
  <c r="L162" i="32"/>
  <c r="P161" i="32"/>
  <c r="L161" i="32"/>
  <c r="L161" i="60"/>
  <c r="K160" i="60"/>
  <c r="P159" i="32"/>
  <c r="L159" i="32"/>
  <c r="P158" i="32"/>
  <c r="L158" i="32"/>
  <c r="P157" i="32"/>
  <c r="L157" i="32"/>
  <c r="P156" i="32"/>
  <c r="L156" i="32"/>
  <c r="P155" i="32"/>
  <c r="L155" i="32"/>
  <c r="P154" i="32"/>
  <c r="L154" i="32"/>
  <c r="L153" i="32"/>
  <c r="L153" i="60"/>
  <c r="K152" i="60"/>
  <c r="P151" i="32"/>
  <c r="L151" i="32"/>
  <c r="P150" i="32"/>
  <c r="L150" i="60"/>
  <c r="K149" i="60"/>
  <c r="L148" i="32"/>
  <c r="P147" i="32"/>
  <c r="L147" i="32"/>
  <c r="P146" i="32"/>
  <c r="L146" i="60"/>
  <c r="K145" i="60"/>
  <c r="L143" i="60"/>
  <c r="P142" i="32"/>
  <c r="L142" i="32"/>
  <c r="P141" i="32"/>
  <c r="L141" i="32"/>
  <c r="P140" i="32"/>
  <c r="L140" i="32"/>
  <c r="K139" i="60"/>
  <c r="P138" i="32"/>
  <c r="L138" i="32"/>
  <c r="P137" i="32"/>
  <c r="L137" i="32"/>
  <c r="P136" i="32"/>
  <c r="L136" i="32"/>
  <c r="L135" i="32"/>
  <c r="P134" i="32"/>
  <c r="L134" i="32"/>
  <c r="P133" i="32"/>
  <c r="L133" i="32"/>
  <c r="P132" i="32"/>
  <c r="L132" i="32"/>
  <c r="P131" i="32"/>
  <c r="L131" i="32"/>
  <c r="P130" i="32"/>
  <c r="L130" i="32"/>
  <c r="L129" i="32"/>
  <c r="P128" i="32"/>
  <c r="L128" i="32"/>
  <c r="P127" i="32"/>
  <c r="L127" i="32"/>
  <c r="P126" i="32"/>
  <c r="L126" i="32"/>
  <c r="L126" i="60"/>
  <c r="K125" i="60"/>
  <c r="V103" i="60"/>
  <c r="T102" i="60"/>
  <c r="N102" i="60"/>
  <c r="K102" i="60"/>
  <c r="L99" i="60"/>
  <c r="T91" i="60"/>
  <c r="V87" i="60"/>
  <c r="L86" i="60"/>
  <c r="T85" i="60"/>
  <c r="N85" i="60"/>
  <c r="K85" i="60"/>
  <c r="X81" i="60"/>
  <c r="T81" i="60"/>
  <c r="N81" i="60"/>
  <c r="K81" i="60"/>
  <c r="T75" i="60"/>
  <c r="K75" i="60"/>
  <c r="V73" i="60"/>
  <c r="L72" i="60"/>
  <c r="T71" i="60"/>
  <c r="K71" i="60"/>
  <c r="V67" i="60"/>
  <c r="L66" i="60"/>
  <c r="T65" i="60"/>
  <c r="K65" i="60"/>
  <c r="L55" i="60"/>
  <c r="T53" i="60"/>
  <c r="K53" i="60"/>
  <c r="V49" i="60"/>
  <c r="L48" i="60"/>
  <c r="T47" i="60"/>
  <c r="N47" i="60"/>
  <c r="K47" i="60"/>
  <c r="V45" i="60"/>
  <c r="X44" i="60"/>
  <c r="T44" i="60"/>
  <c r="N44" i="60"/>
  <c r="K44" i="60"/>
  <c r="V41" i="60"/>
  <c r="X40" i="60"/>
  <c r="T40" i="60"/>
  <c r="N40" i="60"/>
  <c r="K40" i="60"/>
  <c r="L36" i="60"/>
  <c r="T35" i="60"/>
  <c r="N35" i="60"/>
  <c r="K35" i="60"/>
  <c r="L32" i="60"/>
  <c r="T31" i="60"/>
  <c r="N31" i="60"/>
  <c r="K31" i="60"/>
  <c r="V27" i="60"/>
  <c r="T26" i="60"/>
  <c r="N26" i="60"/>
  <c r="K26" i="60"/>
  <c r="V21" i="60"/>
  <c r="L20" i="60"/>
  <c r="X19" i="60"/>
  <c r="T19" i="60"/>
  <c r="K19" i="60"/>
  <c r="X6" i="60"/>
  <c r="O30" i="32"/>
  <c r="O29" i="32"/>
  <c r="AM163" i="60" l="1"/>
  <c r="Y146" i="31"/>
  <c r="BD221" i="31"/>
  <c r="BD223" i="31"/>
  <c r="BD225" i="31"/>
  <c r="BD227" i="31"/>
  <c r="BD229" i="31"/>
  <c r="BD231" i="31"/>
  <c r="BD237" i="31"/>
  <c r="BD239" i="31"/>
  <c r="Y237" i="32" s="1"/>
  <c r="BD233" i="31"/>
  <c r="BD164" i="31"/>
  <c r="BD168" i="31"/>
  <c r="BD161" i="31"/>
  <c r="BD153" i="31"/>
  <c r="CX176" i="60"/>
  <c r="CX179" i="60"/>
  <c r="CX11" i="60"/>
  <c r="CX73" i="60"/>
  <c r="X140" i="32"/>
  <c r="X142" i="32"/>
  <c r="CX166" i="60"/>
  <c r="CX170" i="60"/>
  <c r="CX174" i="60"/>
  <c r="CX181" i="60"/>
  <c r="X181" i="32"/>
  <c r="CX185" i="60"/>
  <c r="CY13" i="60"/>
  <c r="BD13" i="31"/>
  <c r="Y13" i="32" s="1"/>
  <c r="CX172" i="60"/>
  <c r="CX183" i="60"/>
  <c r="X183" i="32"/>
  <c r="CX187" i="60"/>
  <c r="CX67" i="60"/>
  <c r="X126" i="32"/>
  <c r="X128" i="32"/>
  <c r="X151" i="32"/>
  <c r="X159" i="32"/>
  <c r="CX173" i="60"/>
  <c r="CX180" i="60"/>
  <c r="CX184" i="60"/>
  <c r="X184" i="32"/>
  <c r="CX193" i="60"/>
  <c r="BD16" i="31"/>
  <c r="BD20" i="31"/>
  <c r="Y20" i="32" s="1"/>
  <c r="BD29" i="31"/>
  <c r="BD33" i="31"/>
  <c r="BD38" i="31"/>
  <c r="BD42" i="31"/>
  <c r="Y42" i="32" s="1"/>
  <c r="BD46" i="31"/>
  <c r="Y46" i="32" s="1"/>
  <c r="BD49" i="31"/>
  <c r="BD55" i="31"/>
  <c r="Y54" i="32" s="1"/>
  <c r="BD59" i="31"/>
  <c r="Y58" i="32" s="1"/>
  <c r="CY67" i="60"/>
  <c r="BD68" i="31"/>
  <c r="BD91" i="31"/>
  <c r="Y89" i="32" s="1"/>
  <c r="BD94" i="31"/>
  <c r="Y92" i="32" s="1"/>
  <c r="BD98" i="31"/>
  <c r="BD102" i="31"/>
  <c r="BD106" i="31"/>
  <c r="Y104" i="32" s="1"/>
  <c r="BD143" i="31"/>
  <c r="BD173" i="31"/>
  <c r="BD175" i="31"/>
  <c r="BD177" i="31"/>
  <c r="BD179" i="31"/>
  <c r="BD195" i="31"/>
  <c r="BD197" i="31"/>
  <c r="BD199" i="31"/>
  <c r="BD211" i="31"/>
  <c r="BD213" i="31"/>
  <c r="BD215" i="31"/>
  <c r="BD217" i="31"/>
  <c r="CX192" i="60"/>
  <c r="X200" i="32"/>
  <c r="X201" i="32"/>
  <c r="BD15" i="31"/>
  <c r="Y15" i="32" s="1"/>
  <c r="BD23" i="31"/>
  <c r="BD28" i="31"/>
  <c r="Y28" i="32" s="1"/>
  <c r="BD32" i="31"/>
  <c r="BD37" i="31"/>
  <c r="Y37" i="32" s="1"/>
  <c r="BD41" i="31"/>
  <c r="CY45" i="60"/>
  <c r="BD45" i="31"/>
  <c r="Y45" i="32" s="1"/>
  <c r="BD58" i="31"/>
  <c r="Y57" i="32" s="1"/>
  <c r="BD63" i="31"/>
  <c r="BD67" i="31"/>
  <c r="BD71" i="31"/>
  <c r="Y70" i="32" s="1"/>
  <c r="BD76" i="31"/>
  <c r="Y74" i="32" s="1"/>
  <c r="CY78" i="60"/>
  <c r="BD80" i="31"/>
  <c r="BD86" i="31"/>
  <c r="Y84" i="32" s="1"/>
  <c r="BD90" i="31"/>
  <c r="Y88" i="32" s="1"/>
  <c r="BD97" i="31"/>
  <c r="BD105" i="31"/>
  <c r="CY107" i="60"/>
  <c r="BD109" i="31"/>
  <c r="BD157" i="31"/>
  <c r="BD163" i="31"/>
  <c r="BD167" i="31"/>
  <c r="BD169" i="31"/>
  <c r="BD181" i="31"/>
  <c r="BD183" i="31"/>
  <c r="BD185" i="31"/>
  <c r="BD187" i="31"/>
  <c r="BD189" i="31"/>
  <c r="BD192" i="31"/>
  <c r="BD194" i="31"/>
  <c r="BD201" i="31"/>
  <c r="BD206" i="31"/>
  <c r="BD208" i="31"/>
  <c r="CX143" i="60"/>
  <c r="CZ143" i="60" s="1"/>
  <c r="X143" i="32"/>
  <c r="CX74" i="60"/>
  <c r="CX87" i="60"/>
  <c r="CX167" i="60"/>
  <c r="CX171" i="60"/>
  <c r="CX182" i="60"/>
  <c r="CX186" i="60"/>
  <c r="CX196" i="60"/>
  <c r="X196" i="32"/>
  <c r="CX197" i="60"/>
  <c r="X198" i="32"/>
  <c r="X199" i="32"/>
  <c r="BD14" i="31"/>
  <c r="Y14" i="32" s="1"/>
  <c r="BD18" i="31"/>
  <c r="Y18" i="32" s="1"/>
  <c r="BD22" i="31"/>
  <c r="Y22" i="32" s="1"/>
  <c r="BD27" i="31"/>
  <c r="BD36" i="31"/>
  <c r="Y36" i="32" s="1"/>
  <c r="BD53" i="31"/>
  <c r="BD57" i="31"/>
  <c r="Y56" i="32" s="1"/>
  <c r="BD70" i="31"/>
  <c r="BD74" i="31"/>
  <c r="Y73" i="32" s="1"/>
  <c r="BD79" i="31"/>
  <c r="BD85" i="31"/>
  <c r="Y83" i="32" s="1"/>
  <c r="BD89" i="31"/>
  <c r="BD96" i="31"/>
  <c r="Y94" i="32" s="1"/>
  <c r="BD100" i="31"/>
  <c r="BD108" i="31"/>
  <c r="W127" i="60"/>
  <c r="BD129" i="31"/>
  <c r="BD142" i="31"/>
  <c r="BD156" i="31"/>
  <c r="BD172" i="31"/>
  <c r="BD174" i="31"/>
  <c r="BD176" i="31"/>
  <c r="BD178" i="31"/>
  <c r="BD198" i="31"/>
  <c r="BD205" i="31"/>
  <c r="BD210" i="31"/>
  <c r="BD212" i="31"/>
  <c r="BD214" i="31"/>
  <c r="BD216" i="31"/>
  <c r="CY12" i="60"/>
  <c r="BD12" i="31"/>
  <c r="Y12" i="32" s="1"/>
  <c r="BD200" i="31"/>
  <c r="V99" i="60"/>
  <c r="BD203" i="31"/>
  <c r="BD158" i="31"/>
  <c r="CY48" i="60"/>
  <c r="BD48" i="31"/>
  <c r="Y48" i="32" s="1"/>
  <c r="CY50" i="60"/>
  <c r="BD50" i="31"/>
  <c r="Y50" i="32" s="1"/>
  <c r="CY24" i="60"/>
  <c r="BD24" i="31"/>
  <c r="CY11" i="60"/>
  <c r="BD11" i="31"/>
  <c r="Y11" i="32" s="1"/>
  <c r="CY8" i="60"/>
  <c r="BD8" i="31"/>
  <c r="Y8" i="32" s="1"/>
  <c r="CY7" i="60"/>
  <c r="BD7" i="31"/>
  <c r="Y7" i="32" s="1"/>
  <c r="BD60" i="31"/>
  <c r="Y59" i="32" s="1"/>
  <c r="CX229" i="60"/>
  <c r="X229" i="32"/>
  <c r="CX24" i="60"/>
  <c r="BD170" i="31"/>
  <c r="BD166" i="31"/>
  <c r="BD160" i="31"/>
  <c r="BD155" i="31"/>
  <c r="BD152" i="31"/>
  <c r="BD148" i="31"/>
  <c r="BD65" i="31"/>
  <c r="Y64" i="32" s="1"/>
  <c r="BD62" i="31"/>
  <c r="Y61" i="32" s="1"/>
  <c r="M143" i="60"/>
  <c r="BD145" i="31"/>
  <c r="M55" i="60"/>
  <c r="BD56" i="31"/>
  <c r="Y55" i="32" s="1"/>
  <c r="M99" i="60"/>
  <c r="BD101" i="31"/>
  <c r="Y99" i="32" s="1"/>
  <c r="O194" i="60"/>
  <c r="O19" i="60"/>
  <c r="O53" i="60"/>
  <c r="O202" i="60"/>
  <c r="O207" i="60"/>
  <c r="O71" i="60"/>
  <c r="O75" i="60"/>
  <c r="O65" i="60"/>
  <c r="O169" i="60"/>
  <c r="CC111" i="60"/>
  <c r="K111" i="60"/>
  <c r="N65" i="60"/>
  <c r="N75" i="60"/>
  <c r="T90" i="60"/>
  <c r="N19" i="60"/>
  <c r="N53" i="60"/>
  <c r="N71" i="60"/>
  <c r="Y5" i="31"/>
  <c r="AM5" i="60" s="1"/>
  <c r="U242" i="60"/>
  <c r="AO242" i="60"/>
  <c r="AY242" i="60"/>
  <c r="U111" i="60"/>
  <c r="AY111" i="60"/>
  <c r="BK111" i="60"/>
  <c r="BU111" i="60"/>
  <c r="Z5" i="31"/>
  <c r="AO5" i="60" s="1"/>
  <c r="AS242" i="60"/>
  <c r="AW111" i="60"/>
  <c r="BI111" i="60"/>
  <c r="BS111" i="60"/>
  <c r="AM242" i="60"/>
  <c r="AW242" i="60"/>
  <c r="Z180" i="31"/>
  <c r="AO178" i="60" s="1"/>
  <c r="AF180" i="31"/>
  <c r="AY178" i="60" s="1"/>
  <c r="AD180" i="31"/>
  <c r="AW178" i="60" s="1"/>
  <c r="D7" i="32"/>
  <c r="L7" i="60"/>
  <c r="L13" i="32"/>
  <c r="V13" i="60"/>
  <c r="T29" i="32"/>
  <c r="CX29" i="60"/>
  <c r="X47" i="60"/>
  <c r="T52" i="32"/>
  <c r="CX52" i="60"/>
  <c r="L56" i="32"/>
  <c r="V56" i="60"/>
  <c r="D69" i="32"/>
  <c r="L69" i="60"/>
  <c r="T72" i="32"/>
  <c r="CX72" i="60"/>
  <c r="L76" i="32"/>
  <c r="V76" i="60"/>
  <c r="T84" i="32"/>
  <c r="CX84" i="60"/>
  <c r="T89" i="32"/>
  <c r="CX89" i="60"/>
  <c r="D94" i="32"/>
  <c r="L94" i="60"/>
  <c r="D103" i="32"/>
  <c r="L103" i="60"/>
  <c r="D107" i="32"/>
  <c r="L107" i="60"/>
  <c r="T126" i="32"/>
  <c r="CX126" i="60"/>
  <c r="CZ126" i="60" s="1"/>
  <c r="D130" i="32"/>
  <c r="L130" i="60"/>
  <c r="D133" i="32"/>
  <c r="L133" i="60"/>
  <c r="D141" i="32"/>
  <c r="L141" i="60"/>
  <c r="T150" i="32"/>
  <c r="CX150" i="60"/>
  <c r="CZ150" i="60" s="1"/>
  <c r="T157" i="32"/>
  <c r="CX157" i="60"/>
  <c r="T162" i="32"/>
  <c r="CX162" i="60"/>
  <c r="T188" i="32"/>
  <c r="CX188" i="60"/>
  <c r="D196" i="32"/>
  <c r="L196" i="60"/>
  <c r="T219" i="32"/>
  <c r="CX219" i="60"/>
  <c r="T230" i="32"/>
  <c r="CX230" i="60"/>
  <c r="D235" i="32"/>
  <c r="L235" i="60"/>
  <c r="T238" i="32"/>
  <c r="CX238" i="60"/>
  <c r="L7" i="32"/>
  <c r="V7" i="60"/>
  <c r="L12" i="32"/>
  <c r="V12" i="60"/>
  <c r="T22" i="32"/>
  <c r="CX22" i="60"/>
  <c r="D24" i="32"/>
  <c r="L24" i="60"/>
  <c r="T28" i="32"/>
  <c r="CX28" i="60"/>
  <c r="D30" i="32"/>
  <c r="L30" i="60"/>
  <c r="L32" i="32"/>
  <c r="V32" i="60"/>
  <c r="T33" i="32"/>
  <c r="CX33" i="60"/>
  <c r="AD35" i="60"/>
  <c r="X35" i="60"/>
  <c r="D37" i="32"/>
  <c r="L37" i="60"/>
  <c r="L38" i="32"/>
  <c r="V38" i="60"/>
  <c r="T39" i="32"/>
  <c r="CX39" i="60"/>
  <c r="D42" i="32"/>
  <c r="L42" i="60"/>
  <c r="L43" i="32"/>
  <c r="V43" i="60"/>
  <c r="T45" i="32"/>
  <c r="CX45" i="60"/>
  <c r="T50" i="32"/>
  <c r="CX50" i="60"/>
  <c r="D54" i="32"/>
  <c r="L54" i="60"/>
  <c r="L55" i="32"/>
  <c r="V55" i="60"/>
  <c r="T56" i="32"/>
  <c r="CX56" i="60"/>
  <c r="D58" i="32"/>
  <c r="L58" i="60"/>
  <c r="L59" i="32"/>
  <c r="V59" i="60"/>
  <c r="T60" i="32"/>
  <c r="CX60" i="60"/>
  <c r="D62" i="32"/>
  <c r="L62" i="60"/>
  <c r="L64" i="32"/>
  <c r="V64" i="60"/>
  <c r="T66" i="32"/>
  <c r="CX66" i="60"/>
  <c r="D68" i="32"/>
  <c r="L68" i="60"/>
  <c r="L69" i="32"/>
  <c r="V69" i="60"/>
  <c r="T70" i="32"/>
  <c r="CX70" i="60"/>
  <c r="P10" i="6"/>
  <c r="D9" i="16" s="1"/>
  <c r="X71" i="60"/>
  <c r="D73" i="32"/>
  <c r="L73" i="60"/>
  <c r="CZ73" i="60" s="1"/>
  <c r="L74" i="32"/>
  <c r="V74" i="60"/>
  <c r="T76" i="32"/>
  <c r="CX76" i="60"/>
  <c r="D78" i="32"/>
  <c r="L78" i="60"/>
  <c r="L82" i="32"/>
  <c r="V82" i="60"/>
  <c r="T83" i="32"/>
  <c r="CX83" i="60"/>
  <c r="T88" i="32"/>
  <c r="CX88" i="60"/>
  <c r="D93" i="32"/>
  <c r="L93" i="60"/>
  <c r="L94" i="32"/>
  <c r="V94" i="60"/>
  <c r="T95" i="32"/>
  <c r="CX95" i="60"/>
  <c r="D97" i="32"/>
  <c r="L97" i="60"/>
  <c r="L98" i="32"/>
  <c r="V98" i="60"/>
  <c r="T99" i="32"/>
  <c r="CX99" i="60"/>
  <c r="D101" i="32"/>
  <c r="L101" i="60"/>
  <c r="T104" i="32"/>
  <c r="CX104" i="60"/>
  <c r="D106" i="32"/>
  <c r="L106" i="60"/>
  <c r="L107" i="32"/>
  <c r="V107" i="60"/>
  <c r="D127" i="32"/>
  <c r="L127" i="60"/>
  <c r="D128" i="32"/>
  <c r="L128" i="60"/>
  <c r="D129" i="32"/>
  <c r="L129" i="60"/>
  <c r="T146" i="32"/>
  <c r="CX146" i="60"/>
  <c r="CZ146" i="60" s="1"/>
  <c r="D151" i="32"/>
  <c r="L151" i="60"/>
  <c r="D154" i="32"/>
  <c r="L154" i="60"/>
  <c r="D155" i="32"/>
  <c r="L155" i="60"/>
  <c r="D156" i="32"/>
  <c r="L156" i="60"/>
  <c r="D157" i="32"/>
  <c r="L157" i="60"/>
  <c r="D158" i="32"/>
  <c r="L158" i="60"/>
  <c r="D159" i="32"/>
  <c r="L159" i="60"/>
  <c r="T161" i="32"/>
  <c r="CX161" i="60"/>
  <c r="CZ161" i="60" s="1"/>
  <c r="D165" i="32"/>
  <c r="L165" i="60"/>
  <c r="D166" i="32"/>
  <c r="L166" i="60"/>
  <c r="CZ166" i="60" s="1"/>
  <c r="D170" i="32"/>
  <c r="L170" i="60"/>
  <c r="D174" i="32"/>
  <c r="L174" i="60"/>
  <c r="CZ174" i="60" s="1"/>
  <c r="D181" i="32"/>
  <c r="L181" i="60"/>
  <c r="D185" i="32"/>
  <c r="L185" i="60"/>
  <c r="CZ185" i="60" s="1"/>
  <c r="R198" i="32"/>
  <c r="T200" i="32"/>
  <c r="CX200" i="60"/>
  <c r="T201" i="32"/>
  <c r="CX201" i="60"/>
  <c r="T204" i="32"/>
  <c r="CX204" i="60"/>
  <c r="D206" i="32"/>
  <c r="L206" i="60"/>
  <c r="T208" i="32"/>
  <c r="CX208" i="60"/>
  <c r="D210" i="32"/>
  <c r="L210" i="60"/>
  <c r="T212" i="32"/>
  <c r="CX212" i="60"/>
  <c r="D214" i="32"/>
  <c r="L214" i="60"/>
  <c r="D220" i="32"/>
  <c r="L220" i="60"/>
  <c r="D223" i="32"/>
  <c r="L223" i="60"/>
  <c r="T225" i="32"/>
  <c r="CX225" i="60"/>
  <c r="D227" i="32"/>
  <c r="L227" i="60"/>
  <c r="D231" i="32"/>
  <c r="L231" i="60"/>
  <c r="D234" i="32"/>
  <c r="L234" i="60"/>
  <c r="T236" i="32"/>
  <c r="CX236" i="60"/>
  <c r="D238" i="32"/>
  <c r="L238" i="60"/>
  <c r="T9" i="32"/>
  <c r="CX9" i="60"/>
  <c r="D16" i="32"/>
  <c r="L16" i="60"/>
  <c r="L17" i="32"/>
  <c r="V17" i="60"/>
  <c r="D21" i="32"/>
  <c r="L21" i="60"/>
  <c r="T23" i="32"/>
  <c r="CX23" i="60"/>
  <c r="L28" i="32"/>
  <c r="V28" i="60"/>
  <c r="T36" i="32"/>
  <c r="CX36" i="60"/>
  <c r="T41" i="32"/>
  <c r="CX41" i="60"/>
  <c r="D49" i="32"/>
  <c r="L49" i="60"/>
  <c r="D59" i="32"/>
  <c r="L59" i="60"/>
  <c r="T61" i="32"/>
  <c r="CX61" i="60"/>
  <c r="D64" i="32"/>
  <c r="L64" i="60"/>
  <c r="L66" i="32"/>
  <c r="V66" i="60"/>
  <c r="L70" i="32"/>
  <c r="V70" i="60"/>
  <c r="D74" i="32"/>
  <c r="L74" i="60"/>
  <c r="L83" i="32"/>
  <c r="V83" i="60"/>
  <c r="D87" i="32"/>
  <c r="L87" i="60"/>
  <c r="CZ87" i="60" s="1"/>
  <c r="N91" i="60"/>
  <c r="T96" i="32"/>
  <c r="CX96" i="60"/>
  <c r="T105" i="32"/>
  <c r="CX105" i="60"/>
  <c r="T127" i="32"/>
  <c r="CX127" i="60"/>
  <c r="D131" i="32"/>
  <c r="L131" i="60"/>
  <c r="D135" i="32"/>
  <c r="L135" i="60"/>
  <c r="D140" i="32"/>
  <c r="L140" i="60"/>
  <c r="D142" i="32"/>
  <c r="L142" i="60"/>
  <c r="T151" i="32"/>
  <c r="CX151" i="60"/>
  <c r="T158" i="32"/>
  <c r="CX158" i="60"/>
  <c r="T165" i="32"/>
  <c r="CX165" i="60"/>
  <c r="P169" i="32"/>
  <c r="AD169" i="60"/>
  <c r="D186" i="32"/>
  <c r="L186" i="60"/>
  <c r="CZ186" i="60" s="1"/>
  <c r="T190" i="32"/>
  <c r="CX190" i="60"/>
  <c r="CZ190" i="60" s="1"/>
  <c r="D195" i="32"/>
  <c r="L195" i="60"/>
  <c r="D211" i="32"/>
  <c r="L211" i="60"/>
  <c r="D215" i="32"/>
  <c r="L215" i="60"/>
  <c r="D221" i="32"/>
  <c r="L221" i="60"/>
  <c r="D224" i="32"/>
  <c r="L224" i="60"/>
  <c r="D228" i="32"/>
  <c r="L228" i="60"/>
  <c r="P233" i="32"/>
  <c r="AD233" i="60"/>
  <c r="N6" i="60"/>
  <c r="D11" i="32"/>
  <c r="L11" i="60"/>
  <c r="D15" i="32"/>
  <c r="L15" i="60"/>
  <c r="T5" i="60"/>
  <c r="T6" i="60"/>
  <c r="D9" i="32"/>
  <c r="L9" i="60"/>
  <c r="L11" i="32"/>
  <c r="V11" i="60"/>
  <c r="D14" i="32"/>
  <c r="L14" i="60"/>
  <c r="L15" i="32"/>
  <c r="V15" i="60"/>
  <c r="T16" i="32"/>
  <c r="CX16" i="60"/>
  <c r="D18" i="32"/>
  <c r="L18" i="60"/>
  <c r="L20" i="32"/>
  <c r="V20" i="60"/>
  <c r="T21" i="32"/>
  <c r="CX21" i="60"/>
  <c r="D23" i="32"/>
  <c r="L23" i="60"/>
  <c r="L24" i="32"/>
  <c r="V24" i="60"/>
  <c r="T27" i="32"/>
  <c r="CX27" i="60"/>
  <c r="D29" i="32"/>
  <c r="L29" i="60"/>
  <c r="L30" i="32"/>
  <c r="V30" i="60"/>
  <c r="T32" i="32"/>
  <c r="CX32" i="60"/>
  <c r="L37" i="32"/>
  <c r="V37" i="60"/>
  <c r="T38" i="32"/>
  <c r="CX38" i="60"/>
  <c r="D41" i="32"/>
  <c r="L41" i="60"/>
  <c r="L42" i="32"/>
  <c r="V42" i="60"/>
  <c r="T43" i="32"/>
  <c r="CX43" i="60"/>
  <c r="D46" i="32"/>
  <c r="L46" i="60"/>
  <c r="L48" i="32"/>
  <c r="V48" i="60"/>
  <c r="T49" i="32"/>
  <c r="CX49" i="60"/>
  <c r="D52" i="32"/>
  <c r="L52" i="60"/>
  <c r="L54" i="32"/>
  <c r="V54" i="60"/>
  <c r="T55" i="32"/>
  <c r="CX55" i="60"/>
  <c r="D57" i="32"/>
  <c r="L57" i="60"/>
  <c r="L58" i="32"/>
  <c r="V58" i="60"/>
  <c r="T59" i="32"/>
  <c r="CX59" i="60"/>
  <c r="D61" i="32"/>
  <c r="L61" i="60"/>
  <c r="L62" i="32"/>
  <c r="V62" i="60"/>
  <c r="T64" i="32"/>
  <c r="CX64" i="60"/>
  <c r="P9" i="6"/>
  <c r="D20" i="16" s="1"/>
  <c r="X65" i="60"/>
  <c r="D67" i="32"/>
  <c r="L67" i="60"/>
  <c r="L68" i="32"/>
  <c r="V68" i="60"/>
  <c r="T69" i="32"/>
  <c r="CX69" i="60"/>
  <c r="P11" i="6"/>
  <c r="D21" i="16" s="1"/>
  <c r="X75" i="60"/>
  <c r="D77" i="32"/>
  <c r="L77" i="60"/>
  <c r="L78" i="32"/>
  <c r="V78" i="60"/>
  <c r="T82" i="32"/>
  <c r="CX82" i="60"/>
  <c r="D84" i="32"/>
  <c r="L84" i="60"/>
  <c r="L86" i="32"/>
  <c r="V86" i="60"/>
  <c r="D89" i="32"/>
  <c r="L89" i="60"/>
  <c r="X90" i="60"/>
  <c r="X91" i="60"/>
  <c r="L93" i="32"/>
  <c r="V93" i="60"/>
  <c r="T94" i="32"/>
  <c r="CX94" i="60"/>
  <c r="D96" i="32"/>
  <c r="L96" i="60"/>
  <c r="L97" i="32"/>
  <c r="V97" i="60"/>
  <c r="T98" i="32"/>
  <c r="CX98" i="60"/>
  <c r="D100" i="32"/>
  <c r="L100" i="60"/>
  <c r="L101" i="32"/>
  <c r="V101" i="60"/>
  <c r="T103" i="32"/>
  <c r="CX103" i="60"/>
  <c r="D105" i="32"/>
  <c r="L105" i="60"/>
  <c r="L106" i="32"/>
  <c r="V106" i="60"/>
  <c r="T107" i="32"/>
  <c r="CX107" i="60"/>
  <c r="T135" i="32"/>
  <c r="CX135" i="60"/>
  <c r="T136" i="32"/>
  <c r="CX136" i="60"/>
  <c r="T137" i="32"/>
  <c r="CX137" i="60"/>
  <c r="D147" i="32"/>
  <c r="L147" i="60"/>
  <c r="D148" i="32"/>
  <c r="L148" i="60"/>
  <c r="D162" i="32"/>
  <c r="L162" i="60"/>
  <c r="D164" i="32"/>
  <c r="L164" i="60"/>
  <c r="T168" i="32"/>
  <c r="CX168" i="60"/>
  <c r="D173" i="32"/>
  <c r="L173" i="60"/>
  <c r="CZ173" i="60" s="1"/>
  <c r="T175" i="32"/>
  <c r="CX175" i="60"/>
  <c r="D177" i="32"/>
  <c r="L177" i="60"/>
  <c r="D180" i="32"/>
  <c r="L180" i="60"/>
  <c r="D184" i="32"/>
  <c r="L184" i="60"/>
  <c r="CZ184" i="60" s="1"/>
  <c r="D188" i="32"/>
  <c r="L188" i="60"/>
  <c r="P191" i="32"/>
  <c r="AD191" i="60"/>
  <c r="D193" i="32"/>
  <c r="L193" i="60"/>
  <c r="CZ193" i="60" s="1"/>
  <c r="K242" i="60"/>
  <c r="T199" i="32"/>
  <c r="CX199" i="60"/>
  <c r="D201" i="32"/>
  <c r="L201" i="60"/>
  <c r="D205" i="32"/>
  <c r="L205" i="60"/>
  <c r="P207" i="32"/>
  <c r="AD207" i="60"/>
  <c r="D209" i="32"/>
  <c r="L209" i="60"/>
  <c r="T211" i="32"/>
  <c r="CX211" i="60"/>
  <c r="D213" i="32"/>
  <c r="L213" i="60"/>
  <c r="T215" i="32"/>
  <c r="CX215" i="60"/>
  <c r="D219" i="32"/>
  <c r="L219" i="60"/>
  <c r="T221" i="32"/>
  <c r="CX221" i="60"/>
  <c r="T224" i="32"/>
  <c r="CX224" i="60"/>
  <c r="D226" i="32"/>
  <c r="L226" i="60"/>
  <c r="T228" i="32"/>
  <c r="CX228" i="60"/>
  <c r="D230" i="32"/>
  <c r="L230" i="60"/>
  <c r="T232" i="32"/>
  <c r="CX232" i="60"/>
  <c r="T235" i="32"/>
  <c r="CX235" i="60"/>
  <c r="D237" i="32"/>
  <c r="L237" i="60"/>
  <c r="K5" i="60"/>
  <c r="K6" i="60"/>
  <c r="L8" i="32"/>
  <c r="V8" i="60"/>
  <c r="D12" i="32"/>
  <c r="L12" i="60"/>
  <c r="T14" i="32"/>
  <c r="CX14" i="60"/>
  <c r="T18" i="32"/>
  <c r="CX18" i="60"/>
  <c r="L22" i="32"/>
  <c r="V22" i="60"/>
  <c r="D27" i="32"/>
  <c r="L27" i="60"/>
  <c r="L33" i="32"/>
  <c r="V33" i="60"/>
  <c r="D38" i="32"/>
  <c r="L38" i="60"/>
  <c r="L39" i="32"/>
  <c r="V39" i="60"/>
  <c r="D43" i="32"/>
  <c r="L43" i="60"/>
  <c r="T46" i="32"/>
  <c r="CX46" i="60"/>
  <c r="L50" i="32"/>
  <c r="V50" i="60"/>
  <c r="AD53" i="60"/>
  <c r="X53" i="60"/>
  <c r="T57" i="32"/>
  <c r="CX57" i="60"/>
  <c r="L60" i="32"/>
  <c r="V60" i="60"/>
  <c r="T77" i="32"/>
  <c r="CX77" i="60"/>
  <c r="D82" i="32"/>
  <c r="L82" i="60"/>
  <c r="X85" i="60"/>
  <c r="L88" i="32"/>
  <c r="V88" i="60"/>
  <c r="L95" i="32"/>
  <c r="V95" i="60"/>
  <c r="D98" i="32"/>
  <c r="L98" i="60"/>
  <c r="T100" i="32"/>
  <c r="CX100" i="60"/>
  <c r="L104" i="32"/>
  <c r="V104" i="60"/>
  <c r="T128" i="32"/>
  <c r="CX128" i="60"/>
  <c r="D132" i="32"/>
  <c r="F132" i="32" s="1"/>
  <c r="L132" i="60"/>
  <c r="D134" i="32"/>
  <c r="L134" i="60"/>
  <c r="T148" i="32"/>
  <c r="CX148" i="60"/>
  <c r="T153" i="32"/>
  <c r="CX153" i="60"/>
  <c r="CZ153" i="60" s="1"/>
  <c r="T159" i="32"/>
  <c r="CX159" i="60"/>
  <c r="D167" i="32"/>
  <c r="L167" i="60"/>
  <c r="D171" i="32"/>
  <c r="L171" i="60"/>
  <c r="D175" i="32"/>
  <c r="L175" i="60"/>
  <c r="T177" i="32"/>
  <c r="CX177" i="60"/>
  <c r="D182" i="32"/>
  <c r="L182" i="60"/>
  <c r="CZ182" i="60" s="1"/>
  <c r="T205" i="32"/>
  <c r="CX205" i="60"/>
  <c r="T209" i="32"/>
  <c r="CX209" i="60"/>
  <c r="T213" i="32"/>
  <c r="CX213" i="60"/>
  <c r="P222" i="32"/>
  <c r="AD222" i="60"/>
  <c r="T226" i="32"/>
  <c r="CX226" i="60"/>
  <c r="D232" i="32"/>
  <c r="L232" i="60"/>
  <c r="T237" i="32"/>
  <c r="CX237" i="60"/>
  <c r="T8" i="32"/>
  <c r="CX8" i="60"/>
  <c r="L16" i="32"/>
  <c r="V16" i="60"/>
  <c r="D8" i="32"/>
  <c r="L8" i="60"/>
  <c r="L9" i="32"/>
  <c r="V9" i="60"/>
  <c r="D13" i="32"/>
  <c r="L13" i="60"/>
  <c r="L14" i="32"/>
  <c r="V14" i="60"/>
  <c r="T15" i="32"/>
  <c r="CX15" i="60"/>
  <c r="D17" i="32"/>
  <c r="L17" i="60"/>
  <c r="L18" i="32"/>
  <c r="V18" i="60"/>
  <c r="T111" i="60"/>
  <c r="D22" i="32"/>
  <c r="L22" i="60"/>
  <c r="L23" i="32"/>
  <c r="V23" i="60"/>
  <c r="X26" i="60"/>
  <c r="D28" i="32"/>
  <c r="L28" i="60"/>
  <c r="L29" i="32"/>
  <c r="V29" i="60"/>
  <c r="T30" i="32"/>
  <c r="CX30" i="60"/>
  <c r="X31" i="60"/>
  <c r="D33" i="32"/>
  <c r="L33" i="60"/>
  <c r="L36" i="32"/>
  <c r="V36" i="60"/>
  <c r="T37" i="32"/>
  <c r="CX37" i="60"/>
  <c r="D39" i="32"/>
  <c r="L39" i="60"/>
  <c r="T42" i="32"/>
  <c r="CX42" i="60"/>
  <c r="D45" i="32"/>
  <c r="L45" i="60"/>
  <c r="L46" i="32"/>
  <c r="V46" i="60"/>
  <c r="T48" i="32"/>
  <c r="CX48" i="60"/>
  <c r="D50" i="32"/>
  <c r="L50" i="60"/>
  <c r="L52" i="32"/>
  <c r="V52" i="60"/>
  <c r="T54" i="32"/>
  <c r="CX54" i="60"/>
  <c r="D56" i="32"/>
  <c r="L56" i="60"/>
  <c r="L57" i="32"/>
  <c r="V57" i="60"/>
  <c r="T58" i="32"/>
  <c r="CX58" i="60"/>
  <c r="D60" i="32"/>
  <c r="L60" i="60"/>
  <c r="L61" i="32"/>
  <c r="V61" i="60"/>
  <c r="T62" i="32"/>
  <c r="CX62" i="60"/>
  <c r="T68" i="32"/>
  <c r="CX68" i="60"/>
  <c r="D70" i="32"/>
  <c r="L70" i="60"/>
  <c r="L72" i="32"/>
  <c r="V72" i="60"/>
  <c r="D76" i="32"/>
  <c r="L76" i="60"/>
  <c r="L77" i="32"/>
  <c r="V77" i="60"/>
  <c r="T78" i="32"/>
  <c r="CX78" i="60"/>
  <c r="D83" i="32"/>
  <c r="L83" i="60"/>
  <c r="L84" i="32"/>
  <c r="V84" i="60"/>
  <c r="T86" i="32"/>
  <c r="CX86" i="60"/>
  <c r="D88" i="32"/>
  <c r="L88" i="60"/>
  <c r="L89" i="32"/>
  <c r="V89" i="60"/>
  <c r="K90" i="60"/>
  <c r="K91" i="60"/>
  <c r="D92" i="32"/>
  <c r="L92" i="60"/>
  <c r="T93" i="32"/>
  <c r="CX93" i="60"/>
  <c r="D95" i="32"/>
  <c r="L95" i="60"/>
  <c r="L96" i="32"/>
  <c r="V96" i="60"/>
  <c r="T97" i="32"/>
  <c r="CX97" i="60"/>
  <c r="L100" i="32"/>
  <c r="V100" i="60"/>
  <c r="T101" i="32"/>
  <c r="CX101" i="60"/>
  <c r="X102" i="60"/>
  <c r="D104" i="32"/>
  <c r="L104" i="60"/>
  <c r="L105" i="32"/>
  <c r="V105" i="60"/>
  <c r="T106" i="32"/>
  <c r="CX106" i="60"/>
  <c r="T129" i="32"/>
  <c r="CX129" i="60"/>
  <c r="T130" i="32"/>
  <c r="CX130" i="60"/>
  <c r="T131" i="32"/>
  <c r="CX131" i="60"/>
  <c r="T132" i="32"/>
  <c r="CX132" i="60"/>
  <c r="T133" i="32"/>
  <c r="CX133" i="60"/>
  <c r="T134" i="32"/>
  <c r="CX134" i="60"/>
  <c r="D136" i="32"/>
  <c r="L136" i="60"/>
  <c r="D137" i="32"/>
  <c r="L137" i="60"/>
  <c r="D138" i="32"/>
  <c r="L138" i="60"/>
  <c r="T140" i="32"/>
  <c r="CX140" i="60"/>
  <c r="T141" i="32"/>
  <c r="CX141" i="60"/>
  <c r="CZ141" i="60" s="1"/>
  <c r="T142" i="32"/>
  <c r="CX142" i="60"/>
  <c r="D168" i="32"/>
  <c r="L168" i="60"/>
  <c r="D172" i="32"/>
  <c r="L172" i="60"/>
  <c r="CZ172" i="60" s="1"/>
  <c r="D176" i="32"/>
  <c r="L176" i="60"/>
  <c r="CZ176" i="60" s="1"/>
  <c r="D179" i="32"/>
  <c r="L179" i="60"/>
  <c r="D183" i="32"/>
  <c r="L183" i="60"/>
  <c r="CZ183" i="60" s="1"/>
  <c r="D187" i="32"/>
  <c r="L187" i="60"/>
  <c r="CZ187" i="60" s="1"/>
  <c r="D192" i="32"/>
  <c r="L192" i="60"/>
  <c r="CZ192" i="60" s="1"/>
  <c r="D197" i="32"/>
  <c r="L197" i="60"/>
  <c r="D198" i="32"/>
  <c r="L198" i="60"/>
  <c r="D199" i="32"/>
  <c r="L199" i="60"/>
  <c r="D200" i="32"/>
  <c r="L200" i="60"/>
  <c r="D203" i="32"/>
  <c r="L203" i="60"/>
  <c r="D204" i="32"/>
  <c r="L204" i="60"/>
  <c r="D208" i="32"/>
  <c r="L208" i="60"/>
  <c r="T210" i="32"/>
  <c r="CX210" i="60"/>
  <c r="CZ210" i="60" s="1"/>
  <c r="D212" i="32"/>
  <c r="L212" i="60"/>
  <c r="T214" i="32"/>
  <c r="CX214" i="60"/>
  <c r="CZ214" i="60" s="1"/>
  <c r="T220" i="32"/>
  <c r="CX220" i="60"/>
  <c r="T223" i="32"/>
  <c r="CX223" i="60"/>
  <c r="CZ223" i="60" s="1"/>
  <c r="D225" i="32"/>
  <c r="L225" i="60"/>
  <c r="T227" i="32"/>
  <c r="CX227" i="60"/>
  <c r="CZ227" i="60" s="1"/>
  <c r="D229" i="32"/>
  <c r="L229" i="60"/>
  <c r="T231" i="32"/>
  <c r="CX231" i="60"/>
  <c r="T234" i="32"/>
  <c r="CX234" i="60"/>
  <c r="D236" i="32"/>
  <c r="L236" i="60"/>
  <c r="P238" i="32"/>
  <c r="AD238" i="60"/>
  <c r="D111" i="60"/>
  <c r="AQ111" i="60"/>
  <c r="BC111" i="60"/>
  <c r="BM111" i="60"/>
  <c r="BW111" i="60"/>
  <c r="CG111" i="60"/>
  <c r="CU111" i="60"/>
  <c r="T206" i="32"/>
  <c r="CX206" i="60"/>
  <c r="T203" i="32"/>
  <c r="CX203" i="60"/>
  <c r="T198" i="32"/>
  <c r="CX198" i="60"/>
  <c r="T195" i="32"/>
  <c r="CX195" i="60"/>
  <c r="T164" i="32"/>
  <c r="CX164" i="60"/>
  <c r="T156" i="32"/>
  <c r="CX156" i="60"/>
  <c r="T155" i="32"/>
  <c r="CX155" i="60"/>
  <c r="T154" i="32"/>
  <c r="CX154" i="60"/>
  <c r="T147" i="32"/>
  <c r="CX147" i="60"/>
  <c r="T138" i="32"/>
  <c r="CX138" i="60"/>
  <c r="T20" i="32"/>
  <c r="CX20" i="60"/>
  <c r="T7" i="32"/>
  <c r="CX7" i="60"/>
  <c r="T13" i="32"/>
  <c r="CX13" i="60"/>
  <c r="T12" i="32"/>
  <c r="CX12" i="60"/>
  <c r="T17" i="32"/>
  <c r="CX17" i="60"/>
  <c r="L92" i="32"/>
  <c r="V92" i="60"/>
  <c r="AB5" i="31"/>
  <c r="AS5" i="60" s="1"/>
  <c r="AS6" i="60"/>
  <c r="AI5" i="31"/>
  <c r="BE5" i="60" s="1"/>
  <c r="BE6" i="60"/>
  <c r="AO5" i="31"/>
  <c r="BQ5" i="60" s="1"/>
  <c r="BQ6" i="60"/>
  <c r="AZ5" i="31"/>
  <c r="CK5" i="60" s="1"/>
  <c r="CK6" i="60"/>
  <c r="M14" i="32"/>
  <c r="W14" i="60"/>
  <c r="M21" i="32"/>
  <c r="W21" i="60"/>
  <c r="E24" i="32"/>
  <c r="M24" i="60"/>
  <c r="U30" i="32"/>
  <c r="CY30" i="60"/>
  <c r="M32" i="32"/>
  <c r="W32" i="60"/>
  <c r="E39" i="32"/>
  <c r="M39" i="60"/>
  <c r="M46" i="32"/>
  <c r="W46" i="60"/>
  <c r="E74" i="32"/>
  <c r="M74" i="60"/>
  <c r="M78" i="32"/>
  <c r="W78" i="60"/>
  <c r="E82" i="32"/>
  <c r="M82" i="60"/>
  <c r="M83" i="32"/>
  <c r="W83" i="60"/>
  <c r="M86" i="32"/>
  <c r="W86" i="60"/>
  <c r="E89" i="32"/>
  <c r="M89" i="60"/>
  <c r="AH92" i="31"/>
  <c r="BC90" i="60" s="1"/>
  <c r="BC91" i="60"/>
  <c r="AS92" i="31"/>
  <c r="BW90" i="60" s="1"/>
  <c r="BW91" i="60"/>
  <c r="CG90" i="60"/>
  <c r="CG91" i="60"/>
  <c r="U92" i="32"/>
  <c r="V92" i="32" s="1"/>
  <c r="V91" i="32" s="1"/>
  <c r="V90" i="32" s="1"/>
  <c r="CY92" i="60"/>
  <c r="E94" i="32"/>
  <c r="M94" i="60"/>
  <c r="U96" i="32"/>
  <c r="CY96" i="60"/>
  <c r="U100" i="32"/>
  <c r="CY100" i="60"/>
  <c r="U104" i="31"/>
  <c r="Y102" i="60"/>
  <c r="U103" i="32"/>
  <c r="CY103" i="60"/>
  <c r="E105" i="32"/>
  <c r="M105" i="60"/>
  <c r="U107" i="32"/>
  <c r="M131" i="32"/>
  <c r="W131" i="60"/>
  <c r="M134" i="32"/>
  <c r="N134" i="32" s="1"/>
  <c r="W134" i="60"/>
  <c r="E147" i="32"/>
  <c r="M147" i="60"/>
  <c r="U151" i="31"/>
  <c r="AE149" i="60" s="1"/>
  <c r="Y149" i="60"/>
  <c r="BC154" i="31"/>
  <c r="AG152" i="60"/>
  <c r="E156" i="32"/>
  <c r="M156" i="60"/>
  <c r="E159" i="32"/>
  <c r="F159" i="32" s="1"/>
  <c r="M159" i="60"/>
  <c r="BC162" i="31"/>
  <c r="AG160" i="60"/>
  <c r="M162" i="32"/>
  <c r="W162" i="60"/>
  <c r="M166" i="32"/>
  <c r="W166" i="60"/>
  <c r="M172" i="32"/>
  <c r="W172" i="60"/>
  <c r="M176" i="32"/>
  <c r="W176" i="60"/>
  <c r="E181" i="32"/>
  <c r="M181" i="60"/>
  <c r="E183" i="32"/>
  <c r="M183" i="60"/>
  <c r="E187" i="32"/>
  <c r="M187" i="60"/>
  <c r="E193" i="32"/>
  <c r="M193" i="60"/>
  <c r="M200" i="32"/>
  <c r="W200" i="60"/>
  <c r="U204" i="31"/>
  <c r="AE202" i="60" s="1"/>
  <c r="Y202" i="60"/>
  <c r="U209" i="31"/>
  <c r="Y207" i="60"/>
  <c r="AD5" i="31"/>
  <c r="AW5" i="60" s="1"/>
  <c r="AW6" i="60"/>
  <c r="AK5" i="31"/>
  <c r="BI5" i="60" s="1"/>
  <c r="BI6" i="60"/>
  <c r="AP5" i="31"/>
  <c r="BS5" i="60" s="1"/>
  <c r="BS6" i="60"/>
  <c r="E7" i="32"/>
  <c r="M7" i="60"/>
  <c r="M8" i="32"/>
  <c r="W8" i="60"/>
  <c r="E12" i="32"/>
  <c r="M12" i="60"/>
  <c r="M13" i="32"/>
  <c r="W13" i="60"/>
  <c r="U14" i="32"/>
  <c r="CY14" i="60"/>
  <c r="E16" i="32"/>
  <c r="M16" i="60"/>
  <c r="M17" i="32"/>
  <c r="W17" i="60"/>
  <c r="U18" i="32"/>
  <c r="CY18" i="60"/>
  <c r="AO111" i="60"/>
  <c r="M20" i="32"/>
  <c r="W20" i="60"/>
  <c r="U21" i="32"/>
  <c r="CY21" i="60"/>
  <c r="E23" i="32"/>
  <c r="M23" i="60"/>
  <c r="M24" i="32"/>
  <c r="W24" i="60"/>
  <c r="E27" i="32"/>
  <c r="M27" i="60"/>
  <c r="M28" i="32"/>
  <c r="W28" i="60"/>
  <c r="U29" i="32"/>
  <c r="CY29" i="60"/>
  <c r="U31" i="31"/>
  <c r="Y31" i="60"/>
  <c r="U32" i="32"/>
  <c r="CY32" i="60"/>
  <c r="U35" i="31"/>
  <c r="AE35" i="60" s="1"/>
  <c r="Y35" i="60"/>
  <c r="U36" i="32"/>
  <c r="CY36" i="60"/>
  <c r="E38" i="32"/>
  <c r="M38" i="60"/>
  <c r="M39" i="32"/>
  <c r="W39" i="60"/>
  <c r="M42" i="32"/>
  <c r="W42" i="60"/>
  <c r="U43" i="32"/>
  <c r="CY43" i="60"/>
  <c r="M45" i="32"/>
  <c r="W45" i="60"/>
  <c r="U46" i="32"/>
  <c r="CY46" i="60"/>
  <c r="E50" i="32"/>
  <c r="M50" i="60"/>
  <c r="M52" i="32"/>
  <c r="W52" i="60"/>
  <c r="E54" i="32"/>
  <c r="M54" i="60"/>
  <c r="M55" i="32"/>
  <c r="W55" i="60"/>
  <c r="U56" i="32"/>
  <c r="CY56" i="60"/>
  <c r="E58" i="32"/>
  <c r="M58" i="60"/>
  <c r="M59" i="32"/>
  <c r="W59" i="60"/>
  <c r="M60" i="32"/>
  <c r="W60" i="60"/>
  <c r="E64" i="32"/>
  <c r="M64" i="60"/>
  <c r="AM111" i="60"/>
  <c r="E66" i="32"/>
  <c r="M66" i="60"/>
  <c r="M67" i="32"/>
  <c r="W67" i="60"/>
  <c r="U68" i="32"/>
  <c r="CY68" i="60"/>
  <c r="E70" i="32"/>
  <c r="M70" i="60"/>
  <c r="E73" i="32"/>
  <c r="M73" i="60"/>
  <c r="M74" i="32"/>
  <c r="W74" i="60"/>
  <c r="E76" i="32"/>
  <c r="M76" i="60"/>
  <c r="M77" i="32"/>
  <c r="W77" i="60"/>
  <c r="M82" i="32"/>
  <c r="W82" i="60"/>
  <c r="U83" i="32"/>
  <c r="CY83" i="60"/>
  <c r="U87" i="31"/>
  <c r="Y85" i="60"/>
  <c r="U86" i="32"/>
  <c r="CY86" i="60"/>
  <c r="E88" i="32"/>
  <c r="M88" i="60"/>
  <c r="M89" i="32"/>
  <c r="W89" i="60"/>
  <c r="V92" i="31"/>
  <c r="AG90" i="60" s="1"/>
  <c r="AG91" i="60"/>
  <c r="AB92" i="31"/>
  <c r="AS90" i="60" s="1"/>
  <c r="AS91" i="60"/>
  <c r="AI92" i="31"/>
  <c r="BE90" i="60" s="1"/>
  <c r="BE91" i="60"/>
  <c r="AZ92" i="31"/>
  <c r="CK90" i="60" s="1"/>
  <c r="CK91" i="60"/>
  <c r="BB92" i="31"/>
  <c r="CW90" i="60" s="1"/>
  <c r="CW91" i="60"/>
  <c r="E93" i="32"/>
  <c r="M93" i="60"/>
  <c r="M94" i="32"/>
  <c r="W94" i="60"/>
  <c r="U95" i="32"/>
  <c r="CY95" i="60"/>
  <c r="E97" i="32"/>
  <c r="M97" i="60"/>
  <c r="M98" i="32"/>
  <c r="W98" i="60"/>
  <c r="U99" i="32"/>
  <c r="CY99" i="60"/>
  <c r="E101" i="32"/>
  <c r="M101" i="60"/>
  <c r="E104" i="32"/>
  <c r="M104" i="60"/>
  <c r="M105" i="32"/>
  <c r="W105" i="60"/>
  <c r="U106" i="32"/>
  <c r="CY106" i="60"/>
  <c r="M126" i="32"/>
  <c r="N126" i="32" s="1"/>
  <c r="W126" i="60"/>
  <c r="M128" i="32"/>
  <c r="W128" i="60"/>
  <c r="BC141" i="31"/>
  <c r="AG139" i="60"/>
  <c r="M141" i="32"/>
  <c r="W141" i="60"/>
  <c r="BC147" i="31"/>
  <c r="AG145" i="60"/>
  <c r="M147" i="32"/>
  <c r="N147" i="32" s="1"/>
  <c r="W147" i="60"/>
  <c r="BC151" i="31"/>
  <c r="AG149" i="60"/>
  <c r="M151" i="32"/>
  <c r="N151" i="32" s="1"/>
  <c r="W151" i="60"/>
  <c r="E153" i="32"/>
  <c r="M153" i="60"/>
  <c r="E155" i="32"/>
  <c r="M155" i="60"/>
  <c r="M156" i="32"/>
  <c r="N156" i="32" s="1"/>
  <c r="W156" i="60"/>
  <c r="E158" i="32"/>
  <c r="M158" i="60"/>
  <c r="M159" i="32"/>
  <c r="N159" i="32" s="1"/>
  <c r="W159" i="60"/>
  <c r="E161" i="32"/>
  <c r="M161" i="60"/>
  <c r="E165" i="32"/>
  <c r="M165" i="60"/>
  <c r="E167" i="32"/>
  <c r="M167" i="60"/>
  <c r="U171" i="31"/>
  <c r="Y169" i="60"/>
  <c r="E171" i="32"/>
  <c r="M171" i="60"/>
  <c r="E173" i="32"/>
  <c r="M173" i="60"/>
  <c r="E175" i="32"/>
  <c r="M175" i="60"/>
  <c r="E177" i="32"/>
  <c r="M177" i="60"/>
  <c r="M179" i="32"/>
  <c r="W179" i="60"/>
  <c r="M181" i="32"/>
  <c r="W181" i="60"/>
  <c r="M183" i="32"/>
  <c r="W183" i="60"/>
  <c r="M185" i="32"/>
  <c r="W185" i="60"/>
  <c r="M187" i="32"/>
  <c r="W187" i="60"/>
  <c r="M190" i="32"/>
  <c r="W190" i="60"/>
  <c r="H193" i="31"/>
  <c r="H180" i="31" s="1"/>
  <c r="V180" i="31"/>
  <c r="BC193" i="31"/>
  <c r="AG191" i="60"/>
  <c r="E192" i="32"/>
  <c r="M192" i="60"/>
  <c r="M193" i="32"/>
  <c r="W193" i="60"/>
  <c r="M195" i="32"/>
  <c r="W195" i="60"/>
  <c r="M197" i="32"/>
  <c r="W197" i="60"/>
  <c r="E199" i="32"/>
  <c r="M199" i="60"/>
  <c r="E201" i="32"/>
  <c r="M201" i="60"/>
  <c r="BC204" i="31"/>
  <c r="AG202" i="60"/>
  <c r="E204" i="32"/>
  <c r="M204" i="60"/>
  <c r="E206" i="32"/>
  <c r="M206" i="60"/>
  <c r="BC209" i="31"/>
  <c r="AG207" i="60"/>
  <c r="M209" i="32"/>
  <c r="W209" i="60"/>
  <c r="M211" i="32"/>
  <c r="W211" i="60"/>
  <c r="M213" i="32"/>
  <c r="W213" i="60"/>
  <c r="M215" i="32"/>
  <c r="W215" i="60"/>
  <c r="E219" i="32"/>
  <c r="M219" i="60"/>
  <c r="E221" i="32"/>
  <c r="M221" i="60"/>
  <c r="E223" i="32"/>
  <c r="M223" i="60"/>
  <c r="E225" i="32"/>
  <c r="M225" i="60"/>
  <c r="E227" i="32"/>
  <c r="M227" i="60"/>
  <c r="E229" i="32"/>
  <c r="M229" i="60"/>
  <c r="E231" i="32"/>
  <c r="M231" i="60"/>
  <c r="E235" i="32"/>
  <c r="M235" i="60"/>
  <c r="E237" i="32"/>
  <c r="M237" i="60"/>
  <c r="V5" i="31"/>
  <c r="AG5" i="60" s="1"/>
  <c r="AG6" i="60"/>
  <c r="BB5" i="31"/>
  <c r="CW5" i="60" s="1"/>
  <c r="CW6" i="60"/>
  <c r="E8" i="32"/>
  <c r="M8" i="60"/>
  <c r="M9" i="32"/>
  <c r="W9" i="60"/>
  <c r="E13" i="32"/>
  <c r="M13" i="60"/>
  <c r="U15" i="32"/>
  <c r="CY15" i="60"/>
  <c r="E17" i="32"/>
  <c r="M17" i="60"/>
  <c r="M18" i="32"/>
  <c r="W18" i="60"/>
  <c r="E20" i="32"/>
  <c r="M20" i="60"/>
  <c r="U22" i="32"/>
  <c r="CY22" i="60"/>
  <c r="E28" i="32"/>
  <c r="M28" i="60"/>
  <c r="M29" i="32"/>
  <c r="W29" i="60"/>
  <c r="U33" i="32"/>
  <c r="CY33" i="60"/>
  <c r="U37" i="32"/>
  <c r="CY37" i="60"/>
  <c r="E42" i="32"/>
  <c r="M42" i="60"/>
  <c r="M43" i="32"/>
  <c r="W43" i="60"/>
  <c r="E45" i="32"/>
  <c r="M45" i="60"/>
  <c r="M48" i="32"/>
  <c r="W48" i="60"/>
  <c r="U49" i="32"/>
  <c r="CY49" i="60"/>
  <c r="E52" i="32"/>
  <c r="M52" i="60"/>
  <c r="M56" i="32"/>
  <c r="W56" i="60"/>
  <c r="U57" i="32"/>
  <c r="CY57" i="60"/>
  <c r="E59" i="32"/>
  <c r="M59" i="60"/>
  <c r="E60" i="32"/>
  <c r="M60" i="60"/>
  <c r="M61" i="32"/>
  <c r="W61" i="60"/>
  <c r="U62" i="32"/>
  <c r="CY62" i="60"/>
  <c r="E67" i="32"/>
  <c r="M67" i="60"/>
  <c r="M68" i="32"/>
  <c r="W68" i="60"/>
  <c r="U69" i="32"/>
  <c r="CY69" i="60"/>
  <c r="U72" i="31"/>
  <c r="Y71" i="60"/>
  <c r="U72" i="32"/>
  <c r="CY72" i="60"/>
  <c r="E77" i="32"/>
  <c r="M77" i="60"/>
  <c r="U84" i="32"/>
  <c r="CY84" i="60"/>
  <c r="U87" i="32"/>
  <c r="CY87" i="60"/>
  <c r="C92" i="31"/>
  <c r="D90" i="60" s="1"/>
  <c r="D91" i="60"/>
  <c r="AA92" i="31"/>
  <c r="AQ90" i="60" s="1"/>
  <c r="AQ91" i="60"/>
  <c r="AM92" i="31"/>
  <c r="BM90" i="60" s="1"/>
  <c r="BM91" i="60"/>
  <c r="CU90" i="60"/>
  <c r="CU91" i="60"/>
  <c r="M95" i="32"/>
  <c r="W95" i="60"/>
  <c r="E98" i="32"/>
  <c r="M98" i="60"/>
  <c r="M106" i="32"/>
  <c r="W106" i="60"/>
  <c r="M137" i="32"/>
  <c r="W137" i="60"/>
  <c r="U141" i="31"/>
  <c r="Y139" i="60"/>
  <c r="E141" i="32"/>
  <c r="M141" i="60"/>
  <c r="M142" i="32"/>
  <c r="W142" i="60"/>
  <c r="U147" i="31"/>
  <c r="AE145" i="60" s="1"/>
  <c r="Y145" i="60"/>
  <c r="M148" i="32"/>
  <c r="W148" i="60"/>
  <c r="E151" i="32"/>
  <c r="F151" i="32" s="1"/>
  <c r="M151" i="60"/>
  <c r="M154" i="32"/>
  <c r="W154" i="60"/>
  <c r="M157" i="32"/>
  <c r="W157" i="60"/>
  <c r="M168" i="32"/>
  <c r="N168" i="32" s="1"/>
  <c r="W168" i="60"/>
  <c r="M170" i="32"/>
  <c r="W170" i="60"/>
  <c r="M174" i="32"/>
  <c r="W174" i="60"/>
  <c r="E179" i="32"/>
  <c r="M179" i="60"/>
  <c r="E185" i="32"/>
  <c r="M185" i="60"/>
  <c r="E190" i="32"/>
  <c r="M190" i="60"/>
  <c r="E195" i="32"/>
  <c r="M195" i="60"/>
  <c r="E197" i="32"/>
  <c r="M197" i="60"/>
  <c r="M205" i="32"/>
  <c r="W205" i="60"/>
  <c r="BC242" i="60"/>
  <c r="E209" i="32"/>
  <c r="M209" i="60"/>
  <c r="E211" i="32"/>
  <c r="M211" i="60"/>
  <c r="E213" i="32"/>
  <c r="M213" i="60"/>
  <c r="E215" i="32"/>
  <c r="M215" i="60"/>
  <c r="BC220" i="31"/>
  <c r="AG218" i="60"/>
  <c r="M220" i="32"/>
  <c r="W220" i="60"/>
  <c r="BC224" i="31"/>
  <c r="AG222" i="60"/>
  <c r="M224" i="32"/>
  <c r="W224" i="60"/>
  <c r="M226" i="32"/>
  <c r="W226" i="60"/>
  <c r="M228" i="32"/>
  <c r="W228" i="60"/>
  <c r="M230" i="32"/>
  <c r="W230" i="60"/>
  <c r="M232" i="32"/>
  <c r="W232" i="60"/>
  <c r="M234" i="32"/>
  <c r="W234" i="60"/>
  <c r="M236" i="32"/>
  <c r="W236" i="60"/>
  <c r="M238" i="32"/>
  <c r="W238" i="60"/>
  <c r="P5" i="31"/>
  <c r="U5" i="60" s="1"/>
  <c r="U6" i="60"/>
  <c r="AF5" i="31"/>
  <c r="AY5" i="60" s="1"/>
  <c r="AY6" i="60"/>
  <c r="AL5" i="31"/>
  <c r="BK5" i="60" s="1"/>
  <c r="BK6" i="60"/>
  <c r="AR5" i="31"/>
  <c r="BU5" i="60" s="1"/>
  <c r="BU6" i="60"/>
  <c r="AU5" i="31"/>
  <c r="CC5" i="60" s="1"/>
  <c r="CC6" i="60"/>
  <c r="M7" i="32"/>
  <c r="W7" i="60"/>
  <c r="E11" i="32"/>
  <c r="M11" i="60"/>
  <c r="M12" i="32"/>
  <c r="W12" i="60"/>
  <c r="E15" i="32"/>
  <c r="M15" i="60"/>
  <c r="M16" i="32"/>
  <c r="W16" i="60"/>
  <c r="U17" i="32"/>
  <c r="CY17" i="60"/>
  <c r="U20" i="32"/>
  <c r="CY20" i="60"/>
  <c r="E22" i="32"/>
  <c r="M22" i="60"/>
  <c r="M23" i="32"/>
  <c r="W23" i="60"/>
  <c r="M27" i="32"/>
  <c r="W27" i="60"/>
  <c r="U28" i="32"/>
  <c r="CY28" i="60"/>
  <c r="E30" i="32"/>
  <c r="M30" i="60"/>
  <c r="E33" i="32"/>
  <c r="M33" i="60"/>
  <c r="E37" i="32"/>
  <c r="M37" i="60"/>
  <c r="M38" i="32"/>
  <c r="W38" i="60"/>
  <c r="U39" i="32"/>
  <c r="CY39" i="60"/>
  <c r="M41" i="32"/>
  <c r="W41" i="60"/>
  <c r="U42" i="32"/>
  <c r="CY42" i="60"/>
  <c r="U44" i="31"/>
  <c r="AE44" i="60" s="1"/>
  <c r="Y44" i="60"/>
  <c r="U47" i="31"/>
  <c r="Y47" i="60"/>
  <c r="E49" i="32"/>
  <c r="M49" i="60"/>
  <c r="M50" i="32"/>
  <c r="W50" i="60"/>
  <c r="U52" i="32"/>
  <c r="CY52" i="60"/>
  <c r="M54" i="32"/>
  <c r="W54" i="60"/>
  <c r="U55" i="32"/>
  <c r="CY55" i="60"/>
  <c r="E57" i="32"/>
  <c r="M57" i="60"/>
  <c r="M58" i="32"/>
  <c r="W58" i="60"/>
  <c r="U60" i="32"/>
  <c r="CY60" i="60"/>
  <c r="E62" i="32"/>
  <c r="M62" i="60"/>
  <c r="M64" i="32"/>
  <c r="W64" i="60"/>
  <c r="M66" i="32"/>
  <c r="W66" i="60"/>
  <c r="E69" i="32"/>
  <c r="M69" i="60"/>
  <c r="M70" i="32"/>
  <c r="W70" i="60"/>
  <c r="E72" i="32"/>
  <c r="M72" i="60"/>
  <c r="M73" i="32"/>
  <c r="W73" i="60"/>
  <c r="U74" i="32"/>
  <c r="CY74" i="60"/>
  <c r="M76" i="32"/>
  <c r="W76" i="60"/>
  <c r="U77" i="32"/>
  <c r="CY77" i="60"/>
  <c r="U83" i="31"/>
  <c r="Y81" i="60"/>
  <c r="U82" i="32"/>
  <c r="CY82" i="60"/>
  <c r="E84" i="32"/>
  <c r="M84" i="60"/>
  <c r="E87" i="32"/>
  <c r="M87" i="60"/>
  <c r="M88" i="32"/>
  <c r="W88" i="60"/>
  <c r="U89" i="32"/>
  <c r="CY89" i="60"/>
  <c r="M92" i="31"/>
  <c r="O91" i="60"/>
  <c r="Y92" i="31"/>
  <c r="AM90" i="60" s="1"/>
  <c r="AM91" i="60"/>
  <c r="AW90" i="60"/>
  <c r="AW91" i="60"/>
  <c r="AK92" i="31"/>
  <c r="BI90" i="60" s="1"/>
  <c r="BI91" i="60"/>
  <c r="AP92" i="31"/>
  <c r="BS90" i="60" s="1"/>
  <c r="BS91" i="60"/>
  <c r="M93" i="32"/>
  <c r="W93" i="60"/>
  <c r="U94" i="32"/>
  <c r="CY94" i="60"/>
  <c r="E96" i="32"/>
  <c r="M96" i="60"/>
  <c r="M97" i="32"/>
  <c r="W97" i="60"/>
  <c r="U98" i="32"/>
  <c r="CY98" i="60"/>
  <c r="E100" i="32"/>
  <c r="M100" i="60"/>
  <c r="M101" i="32"/>
  <c r="W101" i="60"/>
  <c r="E103" i="32"/>
  <c r="M103" i="60"/>
  <c r="M104" i="32"/>
  <c r="W104" i="60"/>
  <c r="U105" i="32"/>
  <c r="CY105" i="60"/>
  <c r="E107" i="32"/>
  <c r="M107" i="60"/>
  <c r="AA126" i="31"/>
  <c r="AQ124" i="60" s="1"/>
  <c r="AQ125" i="60"/>
  <c r="AH126" i="31"/>
  <c r="BC124" i="60" s="1"/>
  <c r="BC125" i="60"/>
  <c r="M130" i="32"/>
  <c r="W130" i="60"/>
  <c r="M133" i="32"/>
  <c r="W133" i="60"/>
  <c r="M136" i="32"/>
  <c r="W136" i="60"/>
  <c r="M138" i="32"/>
  <c r="N138" i="32" s="1"/>
  <c r="W138" i="60"/>
  <c r="E140" i="32"/>
  <c r="M140" i="60"/>
  <c r="E146" i="32"/>
  <c r="M146" i="60"/>
  <c r="E150" i="32"/>
  <c r="M150" i="60"/>
  <c r="M153" i="32"/>
  <c r="N153" i="32" s="1"/>
  <c r="W153" i="60"/>
  <c r="M155" i="32"/>
  <c r="N155" i="32" s="1"/>
  <c r="W155" i="60"/>
  <c r="M158" i="32"/>
  <c r="N158" i="32" s="1"/>
  <c r="W158" i="60"/>
  <c r="M161" i="32"/>
  <c r="W161" i="60"/>
  <c r="BC165" i="31"/>
  <c r="AG163" i="60"/>
  <c r="E164" i="32"/>
  <c r="M164" i="60"/>
  <c r="M165" i="32"/>
  <c r="W165" i="60"/>
  <c r="M167" i="32"/>
  <c r="W167" i="60"/>
  <c r="BC171" i="31"/>
  <c r="AG169" i="60"/>
  <c r="M171" i="32"/>
  <c r="W171" i="60"/>
  <c r="M173" i="32"/>
  <c r="W173" i="60"/>
  <c r="M175" i="32"/>
  <c r="W175" i="60"/>
  <c r="M177" i="32"/>
  <c r="W177" i="60"/>
  <c r="E180" i="32"/>
  <c r="M180" i="60"/>
  <c r="E182" i="32"/>
  <c r="M182" i="60"/>
  <c r="E184" i="32"/>
  <c r="M184" i="60"/>
  <c r="E186" i="32"/>
  <c r="M186" i="60"/>
  <c r="E188" i="32"/>
  <c r="M188" i="60"/>
  <c r="M180" i="31"/>
  <c r="O191" i="60"/>
  <c r="M192" i="32"/>
  <c r="W192" i="60"/>
  <c r="D242" i="60"/>
  <c r="AQ242" i="60"/>
  <c r="E196" i="32"/>
  <c r="M196" i="60"/>
  <c r="E198" i="32"/>
  <c r="M198" i="60"/>
  <c r="M199" i="32"/>
  <c r="W199" i="60"/>
  <c r="M201" i="32"/>
  <c r="W201" i="60"/>
  <c r="E203" i="32"/>
  <c r="M203" i="60"/>
  <c r="M204" i="32"/>
  <c r="W204" i="60"/>
  <c r="M206" i="32"/>
  <c r="W206" i="60"/>
  <c r="E208" i="32"/>
  <c r="M208" i="60"/>
  <c r="E210" i="32"/>
  <c r="M210" i="60"/>
  <c r="E212" i="32"/>
  <c r="M212" i="60"/>
  <c r="E214" i="32"/>
  <c r="M214" i="60"/>
  <c r="Z218" i="31"/>
  <c r="AO217" i="60"/>
  <c r="AF219" i="31"/>
  <c r="AY218" i="60"/>
  <c r="M219" i="32"/>
  <c r="W219" i="60"/>
  <c r="M221" i="32"/>
  <c r="W221" i="60"/>
  <c r="M223" i="32"/>
  <c r="W223" i="60"/>
  <c r="M225" i="32"/>
  <c r="W225" i="60"/>
  <c r="M227" i="32"/>
  <c r="W227" i="60"/>
  <c r="M229" i="32"/>
  <c r="W229" i="60"/>
  <c r="M231" i="32"/>
  <c r="W231" i="60"/>
  <c r="BC235" i="31"/>
  <c r="AG233" i="60"/>
  <c r="M235" i="32"/>
  <c r="W235" i="60"/>
  <c r="M237" i="32"/>
  <c r="W237" i="60"/>
  <c r="M5" i="31"/>
  <c r="O6" i="60"/>
  <c r="C5" i="31"/>
  <c r="D5" i="60" s="1"/>
  <c r="D6" i="60"/>
  <c r="U6" i="31"/>
  <c r="U5" i="31" s="1"/>
  <c r="Q5" i="6" s="1"/>
  <c r="E6" i="16" s="1"/>
  <c r="Y6" i="60"/>
  <c r="AA5" i="31"/>
  <c r="AQ5" i="60" s="1"/>
  <c r="AQ6" i="60"/>
  <c r="AH5" i="31"/>
  <c r="BC5" i="60" s="1"/>
  <c r="BC6" i="60"/>
  <c r="AM5" i="31"/>
  <c r="BM5" i="60" s="1"/>
  <c r="BM6" i="60"/>
  <c r="AS5" i="31"/>
  <c r="BW5" i="60" s="1"/>
  <c r="BW6" i="60"/>
  <c r="CG5" i="60"/>
  <c r="CG6" i="60"/>
  <c r="CU5" i="60"/>
  <c r="CU6" i="60"/>
  <c r="E9" i="32"/>
  <c r="M9" i="60"/>
  <c r="M11" i="32"/>
  <c r="W11" i="60"/>
  <c r="E14" i="32"/>
  <c r="M14" i="60"/>
  <c r="M15" i="32"/>
  <c r="W15" i="60"/>
  <c r="U16" i="32"/>
  <c r="CY16" i="60"/>
  <c r="E18" i="32"/>
  <c r="M18" i="60"/>
  <c r="AG111" i="60"/>
  <c r="AS111" i="60"/>
  <c r="BE111" i="60"/>
  <c r="BQ111" i="60"/>
  <c r="CK111" i="60"/>
  <c r="CW111" i="60"/>
  <c r="E21" i="32"/>
  <c r="M21" i="60"/>
  <c r="M22" i="32"/>
  <c r="W22" i="60"/>
  <c r="U23" i="32"/>
  <c r="CY23" i="60"/>
  <c r="U26" i="31"/>
  <c r="Y26" i="60"/>
  <c r="U27" i="32"/>
  <c r="CY27" i="60"/>
  <c r="E29" i="32"/>
  <c r="M29" i="60"/>
  <c r="M30" i="32"/>
  <c r="W30" i="60"/>
  <c r="E32" i="32"/>
  <c r="M32" i="60"/>
  <c r="M33" i="32"/>
  <c r="W33" i="60"/>
  <c r="E36" i="32"/>
  <c r="M36" i="60"/>
  <c r="M37" i="32"/>
  <c r="W37" i="60"/>
  <c r="U38" i="32"/>
  <c r="CY38" i="60"/>
  <c r="U41" i="32"/>
  <c r="CY41" i="60"/>
  <c r="E43" i="32"/>
  <c r="M43" i="60"/>
  <c r="E46" i="32"/>
  <c r="M46" i="60"/>
  <c r="E48" i="32"/>
  <c r="M48" i="60"/>
  <c r="M49" i="32"/>
  <c r="W49" i="60"/>
  <c r="U54" i="31"/>
  <c r="AE53" i="60" s="1"/>
  <c r="Y53" i="60"/>
  <c r="U54" i="32"/>
  <c r="CY54" i="60"/>
  <c r="E56" i="32"/>
  <c r="M56" i="60"/>
  <c r="M57" i="32"/>
  <c r="W57" i="60"/>
  <c r="U58" i="32"/>
  <c r="CY58" i="60"/>
  <c r="U59" i="32"/>
  <c r="CY59" i="60"/>
  <c r="E61" i="32"/>
  <c r="M61" i="60"/>
  <c r="M62" i="32"/>
  <c r="W62" i="60"/>
  <c r="U66" i="31"/>
  <c r="Y65" i="60"/>
  <c r="U66" i="32"/>
  <c r="CY66" i="60"/>
  <c r="E68" i="32"/>
  <c r="M68" i="60"/>
  <c r="M69" i="32"/>
  <c r="W69" i="60"/>
  <c r="U70" i="32"/>
  <c r="CY70" i="60"/>
  <c r="M72" i="32"/>
  <c r="W72" i="60"/>
  <c r="U73" i="32"/>
  <c r="CY73" i="60"/>
  <c r="U77" i="31"/>
  <c r="Y75" i="60"/>
  <c r="U76" i="32"/>
  <c r="CY76" i="60"/>
  <c r="E78" i="32"/>
  <c r="M78" i="60"/>
  <c r="E83" i="32"/>
  <c r="M83" i="60"/>
  <c r="M84" i="32"/>
  <c r="W84" i="60"/>
  <c r="E86" i="32"/>
  <c r="M86" i="60"/>
  <c r="M87" i="32"/>
  <c r="W87" i="60"/>
  <c r="U88" i="32"/>
  <c r="CY88" i="60"/>
  <c r="AO92" i="31"/>
  <c r="BQ90" i="60" s="1"/>
  <c r="P92" i="31"/>
  <c r="U90" i="60" s="1"/>
  <c r="U91" i="60"/>
  <c r="Z92" i="31"/>
  <c r="AO90" i="60" s="1"/>
  <c r="AO91" i="60"/>
  <c r="AF92" i="31"/>
  <c r="AY90" i="60" s="1"/>
  <c r="AY91" i="60"/>
  <c r="AL92" i="31"/>
  <c r="BK90" i="60" s="1"/>
  <c r="BK91" i="60"/>
  <c r="AR92" i="31"/>
  <c r="BU90" i="60" s="1"/>
  <c r="BU91" i="60"/>
  <c r="AU92" i="31"/>
  <c r="CC90" i="60" s="1"/>
  <c r="CC91" i="60"/>
  <c r="M92" i="32"/>
  <c r="W92" i="60"/>
  <c r="U93" i="32"/>
  <c r="CY93" i="60"/>
  <c r="E95" i="32"/>
  <c r="M95" i="60"/>
  <c r="M96" i="32"/>
  <c r="W96" i="60"/>
  <c r="U97" i="32"/>
  <c r="CY97" i="60"/>
  <c r="M100" i="32"/>
  <c r="W100" i="60"/>
  <c r="U101" i="32"/>
  <c r="CY101" i="60"/>
  <c r="U104" i="32"/>
  <c r="CY104" i="60"/>
  <c r="E106" i="32"/>
  <c r="M106" i="60"/>
  <c r="M107" i="32"/>
  <c r="W107" i="60"/>
  <c r="BC127" i="31"/>
  <c r="AG125" i="60"/>
  <c r="M129" i="32"/>
  <c r="W129" i="60"/>
  <c r="M132" i="32"/>
  <c r="W132" i="60"/>
  <c r="M135" i="32"/>
  <c r="W135" i="60"/>
  <c r="M140" i="32"/>
  <c r="W140" i="60"/>
  <c r="E142" i="32"/>
  <c r="M142" i="60"/>
  <c r="E148" i="32"/>
  <c r="M148" i="60"/>
  <c r="U154" i="31"/>
  <c r="AE152" i="60" s="1"/>
  <c r="Y152" i="60"/>
  <c r="E154" i="32"/>
  <c r="M154" i="60"/>
  <c r="E157" i="32"/>
  <c r="M157" i="60"/>
  <c r="U162" i="31"/>
  <c r="Y160" i="60"/>
  <c r="E162" i="32"/>
  <c r="M162" i="60"/>
  <c r="E166" i="32"/>
  <c r="M166" i="60"/>
  <c r="E168" i="32"/>
  <c r="M168" i="60"/>
  <c r="E170" i="32"/>
  <c r="M170" i="60"/>
  <c r="E172" i="32"/>
  <c r="M172" i="60"/>
  <c r="E174" i="32"/>
  <c r="M174" i="60"/>
  <c r="E176" i="32"/>
  <c r="M176" i="60"/>
  <c r="AB180" i="31"/>
  <c r="AS178" i="60" s="1"/>
  <c r="AI180" i="31"/>
  <c r="BE178" i="60" s="1"/>
  <c r="M180" i="32"/>
  <c r="W180" i="60"/>
  <c r="M182" i="32"/>
  <c r="W182" i="60"/>
  <c r="M184" i="32"/>
  <c r="W184" i="60"/>
  <c r="M186" i="32"/>
  <c r="W186" i="60"/>
  <c r="M188" i="32"/>
  <c r="W188" i="60"/>
  <c r="C180" i="31"/>
  <c r="D178" i="60" s="1"/>
  <c r="D191" i="60"/>
  <c r="P180" i="31"/>
  <c r="U178" i="60" s="1"/>
  <c r="U191" i="60"/>
  <c r="BC196" i="31"/>
  <c r="AG194" i="60"/>
  <c r="BE242" i="60"/>
  <c r="M196" i="32"/>
  <c r="W196" i="60"/>
  <c r="M198" i="32"/>
  <c r="W198" i="60"/>
  <c r="E200" i="32"/>
  <c r="M200" i="60"/>
  <c r="M203" i="32"/>
  <c r="W203" i="60"/>
  <c r="E205" i="32"/>
  <c r="M205" i="60"/>
  <c r="M208" i="32"/>
  <c r="W208" i="60"/>
  <c r="M210" i="32"/>
  <c r="W210" i="60"/>
  <c r="M212" i="32"/>
  <c r="W212" i="60"/>
  <c r="M214" i="32"/>
  <c r="W214" i="60"/>
  <c r="U220" i="31"/>
  <c r="Y218" i="60"/>
  <c r="E220" i="32"/>
  <c r="M220" i="60"/>
  <c r="U224" i="31"/>
  <c r="Y222" i="60"/>
  <c r="E224" i="32"/>
  <c r="M224" i="60"/>
  <c r="E226" i="32"/>
  <c r="M226" i="60"/>
  <c r="E228" i="32"/>
  <c r="M228" i="60"/>
  <c r="E230" i="32"/>
  <c r="M230" i="60"/>
  <c r="E232" i="32"/>
  <c r="M232" i="60"/>
  <c r="E234" i="32"/>
  <c r="M234" i="60"/>
  <c r="E236" i="32"/>
  <c r="M236" i="60"/>
  <c r="E238" i="32"/>
  <c r="M238" i="60"/>
  <c r="U238" i="32"/>
  <c r="CY238" i="60"/>
  <c r="U237" i="32"/>
  <c r="CY237" i="60"/>
  <c r="U236" i="32"/>
  <c r="CY236" i="60"/>
  <c r="Q31" i="31"/>
  <c r="Z126" i="31"/>
  <c r="AO124" i="60" s="1"/>
  <c r="AF126" i="31"/>
  <c r="AY124" i="60" s="1"/>
  <c r="AD126" i="31"/>
  <c r="AW124" i="60" s="1"/>
  <c r="G219" i="31"/>
  <c r="G218" i="31" s="1"/>
  <c r="G246" i="31" s="1"/>
  <c r="K124" i="60"/>
  <c r="V126" i="31"/>
  <c r="AB126" i="31"/>
  <c r="AS124" i="60" s="1"/>
  <c r="AI126" i="31"/>
  <c r="BE124" i="60" s="1"/>
  <c r="AH219" i="31"/>
  <c r="V219" i="31"/>
  <c r="Q66" i="31"/>
  <c r="M9" i="6" s="1"/>
  <c r="E20" i="15" s="1"/>
  <c r="R201" i="32"/>
  <c r="H220" i="31"/>
  <c r="H235" i="31"/>
  <c r="H87" i="31"/>
  <c r="Q141" i="31"/>
  <c r="AA219" i="31"/>
  <c r="AB146" i="31"/>
  <c r="AS144" i="60" s="1"/>
  <c r="AI219" i="31"/>
  <c r="AZ246" i="31"/>
  <c r="BB246" i="31"/>
  <c r="P34" i="31"/>
  <c r="U34" i="60" s="1"/>
  <c r="Z34" i="31"/>
  <c r="AF34" i="31"/>
  <c r="C82" i="31"/>
  <c r="M219" i="31"/>
  <c r="Y219" i="31"/>
  <c r="AP246" i="31"/>
  <c r="C219" i="31"/>
  <c r="D217" i="60" s="1"/>
  <c r="R219" i="31"/>
  <c r="P219" i="31"/>
  <c r="H6" i="31"/>
  <c r="AK34" i="31"/>
  <c r="H83" i="31"/>
  <c r="AM82" i="31"/>
  <c r="Q87" i="31"/>
  <c r="H209" i="31"/>
  <c r="Q220" i="31"/>
  <c r="W218" i="60" s="1"/>
  <c r="Q235" i="31"/>
  <c r="Q26" i="31"/>
  <c r="Q77" i="31"/>
  <c r="M244" i="31"/>
  <c r="Q224" i="31"/>
  <c r="Q6" i="31"/>
  <c r="W6" i="60" s="1"/>
  <c r="Q19" i="31"/>
  <c r="G34" i="31"/>
  <c r="G25" i="31" s="1"/>
  <c r="G111" i="31" s="1"/>
  <c r="V34" i="31"/>
  <c r="AB34" i="31"/>
  <c r="AI34" i="31"/>
  <c r="AO34" i="31"/>
  <c r="Q83" i="31"/>
  <c r="H171" i="31"/>
  <c r="P244" i="31"/>
  <c r="Q209" i="31"/>
  <c r="H224" i="31"/>
  <c r="M222" i="60" s="1"/>
  <c r="H19" i="31"/>
  <c r="H26" i="31"/>
  <c r="H31" i="31"/>
  <c r="AL34" i="31"/>
  <c r="AR34" i="31"/>
  <c r="AU34" i="31"/>
  <c r="BA34" i="31"/>
  <c r="BA25" i="31" s="1"/>
  <c r="H77" i="31"/>
  <c r="Q171" i="31"/>
  <c r="AZ34" i="31"/>
  <c r="BB34" i="31"/>
  <c r="CW34" i="60" s="1"/>
  <c r="H66" i="31"/>
  <c r="P38" i="6"/>
  <c r="J21" i="16" s="1"/>
  <c r="J11" i="16"/>
  <c r="P31" i="6"/>
  <c r="J9" i="16" s="1"/>
  <c r="R146" i="31"/>
  <c r="AA146" i="31"/>
  <c r="Q196" i="31"/>
  <c r="L169" i="32"/>
  <c r="L233" i="32"/>
  <c r="L34" i="6"/>
  <c r="L39" i="6"/>
  <c r="J13" i="15" s="1"/>
  <c r="L207" i="32"/>
  <c r="L222" i="32"/>
  <c r="L35" i="6"/>
  <c r="Z82" i="31"/>
  <c r="AB82" i="31"/>
  <c r="AL82" i="31"/>
  <c r="AZ82" i="31"/>
  <c r="BA82" i="31"/>
  <c r="BA81" i="31" s="1"/>
  <c r="BA115" i="31" s="1"/>
  <c r="Q72" i="31"/>
  <c r="M10" i="6" s="1"/>
  <c r="E9" i="15" s="1"/>
  <c r="C34" i="31"/>
  <c r="M34" i="31"/>
  <c r="AA34" i="31"/>
  <c r="AD34" i="31"/>
  <c r="AH34" i="31"/>
  <c r="AM34" i="31"/>
  <c r="AP34" i="31"/>
  <c r="AS34" i="31"/>
  <c r="G126" i="31"/>
  <c r="T34" i="60"/>
  <c r="T196" i="32"/>
  <c r="X197" i="32"/>
  <c r="T197" i="32"/>
  <c r="X167" i="32"/>
  <c r="T167" i="32"/>
  <c r="X170" i="32"/>
  <c r="T170" i="32"/>
  <c r="X176" i="32"/>
  <c r="T176" i="32"/>
  <c r="X179" i="32"/>
  <c r="T179" i="32"/>
  <c r="T181" i="32"/>
  <c r="X182" i="32"/>
  <c r="T182" i="32"/>
  <c r="T183" i="32"/>
  <c r="T184" i="32"/>
  <c r="X185" i="32"/>
  <c r="T185" i="32"/>
  <c r="X186" i="32"/>
  <c r="T186" i="32"/>
  <c r="X187" i="32"/>
  <c r="T187" i="32"/>
  <c r="X193" i="32"/>
  <c r="T193" i="32"/>
  <c r="T35" i="6"/>
  <c r="T14" i="6"/>
  <c r="D13" i="17" s="1"/>
  <c r="T73" i="32"/>
  <c r="T87" i="32"/>
  <c r="X5" i="60"/>
  <c r="AD6" i="60"/>
  <c r="AD19" i="60"/>
  <c r="X80" i="60"/>
  <c r="P90" i="32"/>
  <c r="R159" i="32"/>
  <c r="R151" i="32"/>
  <c r="L202" i="32"/>
  <c r="H196" i="31"/>
  <c r="H162" i="31"/>
  <c r="H165" i="31"/>
  <c r="H151" i="31"/>
  <c r="H147" i="31"/>
  <c r="H127" i="31"/>
  <c r="H72" i="31"/>
  <c r="X188" i="32"/>
  <c r="X205" i="32"/>
  <c r="X208" i="32"/>
  <c r="X209" i="32"/>
  <c r="X210" i="32"/>
  <c r="X211" i="32"/>
  <c r="X212" i="32"/>
  <c r="X213" i="32"/>
  <c r="X214" i="32"/>
  <c r="X219" i="32"/>
  <c r="X221" i="32"/>
  <c r="X223" i="32"/>
  <c r="X224" i="32"/>
  <c r="X225" i="32"/>
  <c r="X226" i="32"/>
  <c r="X227" i="32"/>
  <c r="X230" i="32"/>
  <c r="X231" i="32"/>
  <c r="X234" i="32"/>
  <c r="X235" i="32"/>
  <c r="X236" i="32"/>
  <c r="X237" i="32"/>
  <c r="X238" i="32"/>
  <c r="D35" i="6"/>
  <c r="D126" i="32"/>
  <c r="F126" i="32" s="1"/>
  <c r="X133" i="32"/>
  <c r="X137" i="32"/>
  <c r="D29" i="6"/>
  <c r="J7" i="14" s="1"/>
  <c r="D143" i="32"/>
  <c r="X215" i="32"/>
  <c r="X220" i="32"/>
  <c r="X232" i="32"/>
  <c r="D34" i="6"/>
  <c r="D39" i="6"/>
  <c r="J12" i="14" s="1"/>
  <c r="D20" i="32"/>
  <c r="D36" i="32"/>
  <c r="X68" i="32"/>
  <c r="X84" i="32"/>
  <c r="D86" i="32"/>
  <c r="X86" i="32"/>
  <c r="X100" i="32"/>
  <c r="X30" i="32"/>
  <c r="D32" i="32"/>
  <c r="D48" i="32"/>
  <c r="D66" i="32"/>
  <c r="X66" i="32"/>
  <c r="X70" i="32"/>
  <c r="D72" i="32"/>
  <c r="X72" i="32"/>
  <c r="X88" i="32"/>
  <c r="X98" i="32"/>
  <c r="D55" i="32"/>
  <c r="R155" i="32"/>
  <c r="R156" i="32"/>
  <c r="P126" i="31"/>
  <c r="U124" i="60" s="1"/>
  <c r="G146" i="31"/>
  <c r="R141" i="32"/>
  <c r="R142" i="32"/>
  <c r="R5" i="31"/>
  <c r="Y5" i="60" s="1"/>
  <c r="M126" i="31"/>
  <c r="P146" i="31"/>
  <c r="U144" i="60" s="1"/>
  <c r="C244" i="31"/>
  <c r="AA244" i="31"/>
  <c r="AD244" i="31"/>
  <c r="AH244" i="31"/>
  <c r="AP244" i="31"/>
  <c r="Z146" i="31"/>
  <c r="AO144" i="60" s="1"/>
  <c r="AI146" i="31"/>
  <c r="BE144" i="60" s="1"/>
  <c r="U127" i="31"/>
  <c r="R126" i="31"/>
  <c r="Y124" i="60" s="1"/>
  <c r="AD146" i="31"/>
  <c r="AW144" i="60" s="1"/>
  <c r="V146" i="31"/>
  <c r="AL242" i="31"/>
  <c r="AU242" i="31"/>
  <c r="BA242" i="31"/>
  <c r="U193" i="31"/>
  <c r="R180" i="31"/>
  <c r="U235" i="31"/>
  <c r="C113" i="31"/>
  <c r="P113" i="31"/>
  <c r="Y113" i="31"/>
  <c r="AA113" i="31"/>
  <c r="AD113" i="31"/>
  <c r="AH113" i="31"/>
  <c r="AK113" i="31"/>
  <c r="AM113" i="31"/>
  <c r="AP113" i="31"/>
  <c r="AS113" i="31"/>
  <c r="G113" i="31"/>
  <c r="M113" i="31"/>
  <c r="V113" i="31"/>
  <c r="Z113" i="31"/>
  <c r="AB113" i="31"/>
  <c r="AF113" i="31"/>
  <c r="AI113" i="31"/>
  <c r="AL113" i="31"/>
  <c r="AO113" i="31"/>
  <c r="AR113" i="31"/>
  <c r="AU113" i="31"/>
  <c r="AZ113" i="31"/>
  <c r="BA113" i="31"/>
  <c r="BB113" i="31"/>
  <c r="G244" i="31"/>
  <c r="V244" i="31"/>
  <c r="Z244" i="31"/>
  <c r="AB244" i="31"/>
  <c r="AF244" i="31"/>
  <c r="AI244" i="31"/>
  <c r="AL244" i="31"/>
  <c r="AR244" i="31"/>
  <c r="AU244" i="31"/>
  <c r="AZ244" i="31"/>
  <c r="BA244" i="31"/>
  <c r="BB244" i="31"/>
  <c r="AF146" i="31"/>
  <c r="AH146" i="31"/>
  <c r="CY53" i="60"/>
  <c r="U14" i="6"/>
  <c r="E13" i="17" s="1"/>
  <c r="R113" i="31"/>
  <c r="U19" i="31"/>
  <c r="AE19" i="60" s="1"/>
  <c r="R92" i="31"/>
  <c r="U93" i="31"/>
  <c r="AE91" i="60" s="1"/>
  <c r="U165" i="31"/>
  <c r="AE163" i="60" s="1"/>
  <c r="U40" i="31"/>
  <c r="Q31" i="6"/>
  <c r="K9" i="16" s="1"/>
  <c r="Q38" i="6"/>
  <c r="K21" i="16" s="1"/>
  <c r="X204" i="32"/>
  <c r="T91" i="32"/>
  <c r="T67" i="32"/>
  <c r="R244" i="31"/>
  <c r="U196" i="31"/>
  <c r="R164" i="32"/>
  <c r="R158" i="32"/>
  <c r="P153" i="32"/>
  <c r="R147" i="32"/>
  <c r="P29" i="6"/>
  <c r="J7" i="16" s="1"/>
  <c r="P143" i="32"/>
  <c r="R138" i="32"/>
  <c r="R134" i="32"/>
  <c r="R132" i="32"/>
  <c r="P55" i="32"/>
  <c r="D13" i="16"/>
  <c r="P99" i="32"/>
  <c r="Q193" i="31"/>
  <c r="Q204" i="31"/>
  <c r="M34" i="6"/>
  <c r="M39" i="6"/>
  <c r="K13" i="15" s="1"/>
  <c r="M35" i="6"/>
  <c r="Y17" i="32"/>
  <c r="Y21" i="32"/>
  <c r="Y23" i="32"/>
  <c r="Q35" i="31"/>
  <c r="W35" i="60" s="1"/>
  <c r="M36" i="32"/>
  <c r="Q104" i="31"/>
  <c r="M103" i="32"/>
  <c r="Y27" i="32"/>
  <c r="Y29" i="32"/>
  <c r="Q40" i="31"/>
  <c r="Q44" i="31"/>
  <c r="Q47" i="31"/>
  <c r="Q54" i="31"/>
  <c r="X15" i="32"/>
  <c r="L21" i="32"/>
  <c r="X21" i="32"/>
  <c r="L45" i="32"/>
  <c r="L49" i="32"/>
  <c r="L67" i="32"/>
  <c r="L73" i="32"/>
  <c r="X76" i="32"/>
  <c r="X78" i="32"/>
  <c r="L87" i="32"/>
  <c r="L103" i="32"/>
  <c r="X14" i="32"/>
  <c r="X16" i="32"/>
  <c r="X20" i="32"/>
  <c r="X22" i="32"/>
  <c r="L27" i="32"/>
  <c r="X32" i="32"/>
  <c r="X38" i="32"/>
  <c r="L41" i="32"/>
  <c r="X46" i="32"/>
  <c r="X50" i="32"/>
  <c r="X61" i="32"/>
  <c r="X82" i="32"/>
  <c r="X106" i="32"/>
  <c r="C126" i="31"/>
  <c r="D124" i="60" s="1"/>
  <c r="K144" i="60"/>
  <c r="D161" i="32"/>
  <c r="H204" i="31"/>
  <c r="Y236" i="32"/>
  <c r="Y238" i="32"/>
  <c r="E35" i="6"/>
  <c r="E39" i="6"/>
  <c r="K12" i="14" s="1"/>
  <c r="E34" i="6"/>
  <c r="H44" i="31"/>
  <c r="Y101" i="32"/>
  <c r="Y39" i="32"/>
  <c r="H40" i="31"/>
  <c r="E41" i="32"/>
  <c r="Y41" i="32"/>
  <c r="Y43" i="32"/>
  <c r="Y77" i="32"/>
  <c r="Y86" i="32"/>
  <c r="Y96" i="32"/>
  <c r="Y98" i="32"/>
  <c r="Y100" i="32"/>
  <c r="H104" i="31"/>
  <c r="Y103" i="32"/>
  <c r="Y105" i="32"/>
  <c r="Y16" i="32"/>
  <c r="Y30" i="32"/>
  <c r="H35" i="31"/>
  <c r="Y38" i="32"/>
  <c r="H47" i="31"/>
  <c r="Y66" i="32"/>
  <c r="Y68" i="32"/>
  <c r="Y69" i="32"/>
  <c r="Y72" i="32"/>
  <c r="Y76" i="32"/>
  <c r="Y82" i="32"/>
  <c r="Y87" i="32"/>
  <c r="Y93" i="32"/>
  <c r="Y95" i="32"/>
  <c r="Y97" i="32"/>
  <c r="Y106" i="32"/>
  <c r="Q44" i="32"/>
  <c r="G82" i="31"/>
  <c r="G81" i="31" s="1"/>
  <c r="G115" i="31" s="1"/>
  <c r="L194" i="32"/>
  <c r="L31" i="6"/>
  <c r="J9" i="15" s="1"/>
  <c r="L36" i="6"/>
  <c r="J19" i="15" s="1"/>
  <c r="L38" i="6"/>
  <c r="J21" i="15" s="1"/>
  <c r="J11" i="15"/>
  <c r="T24" i="32"/>
  <c r="T74" i="32"/>
  <c r="U24" i="32"/>
  <c r="Y244" i="31"/>
  <c r="Y52" i="32"/>
  <c r="Q34" i="6"/>
  <c r="Q161" i="32"/>
  <c r="R161" i="32" s="1"/>
  <c r="Q153" i="32"/>
  <c r="Q150" i="32"/>
  <c r="R150" i="32" s="1"/>
  <c r="Q146" i="32"/>
  <c r="Q29" i="6"/>
  <c r="K7" i="16" s="1"/>
  <c r="Q143" i="32"/>
  <c r="Q140" i="32"/>
  <c r="R140" i="32" s="1"/>
  <c r="Q126" i="32"/>
  <c r="R126" i="32" s="1"/>
  <c r="Q14" i="6"/>
  <c r="E13" i="16" s="1"/>
  <c r="Q99" i="32"/>
  <c r="Q92" i="32"/>
  <c r="R92" i="32" s="1"/>
  <c r="R91" i="32" s="1"/>
  <c r="R90" i="32" s="1"/>
  <c r="Q55" i="32"/>
  <c r="P32" i="6"/>
  <c r="J10" i="16" s="1"/>
  <c r="P178" i="32"/>
  <c r="X135" i="32"/>
  <c r="P135" i="32"/>
  <c r="R135" i="32" s="1"/>
  <c r="X129" i="32"/>
  <c r="P129" i="32"/>
  <c r="R129" i="32" s="1"/>
  <c r="Q165" i="31"/>
  <c r="M164" i="32"/>
  <c r="Q162" i="31"/>
  <c r="Q154" i="31"/>
  <c r="M146" i="31"/>
  <c r="Q151" i="31"/>
  <c r="M150" i="32"/>
  <c r="Q147" i="31"/>
  <c r="M146" i="32"/>
  <c r="M29" i="6"/>
  <c r="K7" i="15" s="1"/>
  <c r="M143" i="32"/>
  <c r="Q127" i="31"/>
  <c r="W125" i="60" s="1"/>
  <c r="M127" i="32"/>
  <c r="W91" i="60"/>
  <c r="M14" i="6"/>
  <c r="E13" i="15" s="1"/>
  <c r="M99" i="32"/>
  <c r="L163" i="32"/>
  <c r="L164" i="32"/>
  <c r="L160" i="32"/>
  <c r="L149" i="32"/>
  <c r="L150" i="32"/>
  <c r="L145" i="32"/>
  <c r="L146" i="32"/>
  <c r="L29" i="6"/>
  <c r="J7" i="15" s="1"/>
  <c r="L143" i="32"/>
  <c r="L99" i="32"/>
  <c r="E29" i="6"/>
  <c r="E143" i="32"/>
  <c r="H141" i="31"/>
  <c r="M139" i="60" s="1"/>
  <c r="E14" i="6"/>
  <c r="E99" i="32"/>
  <c r="H93" i="31"/>
  <c r="M91" i="60" s="1"/>
  <c r="E92" i="32"/>
  <c r="H54" i="31"/>
  <c r="E55" i="32"/>
  <c r="C146" i="31"/>
  <c r="D144" i="60" s="1"/>
  <c r="H154" i="31"/>
  <c r="X96" i="32"/>
  <c r="D13" i="14"/>
  <c r="D99" i="32"/>
  <c r="D153" i="32"/>
  <c r="D150" i="32"/>
  <c r="D146" i="32"/>
  <c r="Y78" i="32"/>
  <c r="U78" i="32"/>
  <c r="Y67" i="32"/>
  <c r="U67" i="32"/>
  <c r="U64" i="32"/>
  <c r="Y62" i="32"/>
  <c r="U61" i="32"/>
  <c r="U50" i="32"/>
  <c r="U48" i="32"/>
  <c r="U45" i="32"/>
  <c r="Y34" i="31"/>
  <c r="U13" i="32"/>
  <c r="U12" i="32"/>
  <c r="U11" i="32"/>
  <c r="Y9" i="32"/>
  <c r="U9" i="32"/>
  <c r="U8" i="32"/>
  <c r="U7" i="32"/>
  <c r="Y126" i="31"/>
  <c r="AM124" i="60" s="1"/>
  <c r="X94" i="32"/>
  <c r="T229" i="32"/>
  <c r="X228" i="32"/>
  <c r="X64" i="32"/>
  <c r="X48" i="32"/>
  <c r="X11" i="32"/>
  <c r="T11" i="32"/>
  <c r="X206" i="32"/>
  <c r="X192" i="32"/>
  <c r="T192" i="32"/>
  <c r="X180" i="32"/>
  <c r="T180" i="32"/>
  <c r="X174" i="32"/>
  <c r="T174" i="32"/>
  <c r="X173" i="32"/>
  <c r="T173" i="32"/>
  <c r="X172" i="32"/>
  <c r="T172" i="32"/>
  <c r="X171" i="32"/>
  <c r="T171" i="32"/>
  <c r="X166" i="32"/>
  <c r="T166" i="32"/>
  <c r="T29" i="6"/>
  <c r="T143" i="32"/>
  <c r="X203" i="32"/>
  <c r="X195" i="32"/>
  <c r="X190" i="32"/>
  <c r="X155" i="32"/>
  <c r="X131" i="32"/>
  <c r="AM144" i="60"/>
  <c r="Y60" i="32"/>
  <c r="Y49" i="32"/>
  <c r="T34" i="6"/>
  <c r="X34" i="6" s="1"/>
  <c r="X175" i="32"/>
  <c r="X177" i="32"/>
  <c r="X161" i="32"/>
  <c r="X157" i="32"/>
  <c r="AD125" i="60"/>
  <c r="X57" i="32"/>
  <c r="X42" i="32"/>
  <c r="X36" i="32"/>
  <c r="X18" i="32"/>
  <c r="X12" i="32"/>
  <c r="X9" i="32"/>
  <c r="X7" i="32"/>
  <c r="X168" i="32"/>
  <c r="X164" i="32"/>
  <c r="X165" i="32"/>
  <c r="X59" i="32"/>
  <c r="Y33" i="32"/>
  <c r="Y32" i="32"/>
  <c r="R34" i="31"/>
  <c r="Y34" i="60" s="1"/>
  <c r="X8" i="32"/>
  <c r="X13" i="32"/>
  <c r="X17" i="32"/>
  <c r="X23" i="32"/>
  <c r="X27" i="32"/>
  <c r="X33" i="32"/>
  <c r="X34" i="60"/>
  <c r="X37" i="32"/>
  <c r="X43" i="32"/>
  <c r="X45" i="32"/>
  <c r="X52" i="32"/>
  <c r="V53" i="60"/>
  <c r="X54" i="32"/>
  <c r="X58" i="32"/>
  <c r="X62" i="32"/>
  <c r="X69" i="32"/>
  <c r="L75" i="60"/>
  <c r="X77" i="32"/>
  <c r="X83" i="32"/>
  <c r="X89" i="32"/>
  <c r="L91" i="60"/>
  <c r="X93" i="32"/>
  <c r="X97" i="32"/>
  <c r="X101" i="32"/>
  <c r="X103" i="32"/>
  <c r="X28" i="32"/>
  <c r="X29" i="32"/>
  <c r="X39" i="32"/>
  <c r="X41" i="32"/>
  <c r="X49" i="32"/>
  <c r="X55" i="32"/>
  <c r="X56" i="32"/>
  <c r="X60" i="32"/>
  <c r="X67" i="32"/>
  <c r="X73" i="32"/>
  <c r="X87" i="32"/>
  <c r="X95" i="32"/>
  <c r="X99" i="32"/>
  <c r="X104" i="32"/>
  <c r="X105" i="32"/>
  <c r="X127" i="32"/>
  <c r="X132" i="32"/>
  <c r="X136" i="32"/>
  <c r="X141" i="32"/>
  <c r="X146" i="32"/>
  <c r="X153" i="32"/>
  <c r="X154" i="32"/>
  <c r="X158" i="32"/>
  <c r="L125" i="32"/>
  <c r="X130" i="32"/>
  <c r="X134" i="32"/>
  <c r="X138" i="32"/>
  <c r="L139" i="32"/>
  <c r="X147" i="32"/>
  <c r="X148" i="32"/>
  <c r="X150" i="32"/>
  <c r="X156" i="32"/>
  <c r="X162" i="32"/>
  <c r="CZ180" i="60" l="1"/>
  <c r="CZ11" i="60"/>
  <c r="CZ229" i="60"/>
  <c r="V57" i="32"/>
  <c r="BD66" i="31"/>
  <c r="BD26" i="31"/>
  <c r="CZ179" i="60"/>
  <c r="CZ171" i="60"/>
  <c r="CZ181" i="60"/>
  <c r="CZ170" i="60"/>
  <c r="BD6" i="31"/>
  <c r="AK82" i="31"/>
  <c r="AK81" i="31" s="1"/>
  <c r="BD77" i="31"/>
  <c r="Y75" i="32" s="1"/>
  <c r="BD87" i="31"/>
  <c r="Y85" i="32" s="1"/>
  <c r="BD104" i="31"/>
  <c r="BD35" i="31"/>
  <c r="Y35" i="32" s="1"/>
  <c r="AU82" i="31"/>
  <c r="AU81" i="31" s="1"/>
  <c r="CZ129" i="60"/>
  <c r="CZ67" i="60"/>
  <c r="K11" i="14"/>
  <c r="CZ206" i="60"/>
  <c r="CZ167" i="60"/>
  <c r="CZ99" i="60"/>
  <c r="CZ197" i="60"/>
  <c r="P82" i="31"/>
  <c r="P81" i="31" s="1"/>
  <c r="BD83" i="31"/>
  <c r="Y81" i="32" s="1"/>
  <c r="J250" i="31"/>
  <c r="L250" i="31" s="1"/>
  <c r="J252" i="31"/>
  <c r="L252" i="31" s="1"/>
  <c r="L248" i="31"/>
  <c r="I240" i="32"/>
  <c r="I41" i="6"/>
  <c r="K14" i="68" s="1"/>
  <c r="CZ196" i="60"/>
  <c r="F165" i="32"/>
  <c r="S9" i="32"/>
  <c r="S27" i="32"/>
  <c r="S38" i="32"/>
  <c r="S49" i="32"/>
  <c r="S64" i="32"/>
  <c r="S74" i="32"/>
  <c r="S93" i="32"/>
  <c r="S106" i="32"/>
  <c r="S137" i="32"/>
  <c r="S150" i="32"/>
  <c r="S165" i="32"/>
  <c r="S179" i="32"/>
  <c r="S198" i="32"/>
  <c r="S208" i="32"/>
  <c r="S224" i="32"/>
  <c r="S237" i="32"/>
  <c r="S11" i="32"/>
  <c r="S15" i="32"/>
  <c r="S20" i="32"/>
  <c r="S24" i="32"/>
  <c r="S30" i="32"/>
  <c r="S37" i="32"/>
  <c r="S42" i="32"/>
  <c r="S48" i="32"/>
  <c r="S54" i="32"/>
  <c r="S58" i="32"/>
  <c r="S62" i="32"/>
  <c r="S68" i="32"/>
  <c r="S73" i="32"/>
  <c r="S78" i="32"/>
  <c r="S86" i="32"/>
  <c r="S92" i="32"/>
  <c r="S96" i="32"/>
  <c r="S100" i="32"/>
  <c r="S105" i="32"/>
  <c r="S128" i="32"/>
  <c r="S132" i="32"/>
  <c r="S136" i="32"/>
  <c r="S141" i="32"/>
  <c r="S148" i="32"/>
  <c r="S154" i="32"/>
  <c r="S158" i="32"/>
  <c r="S164" i="32"/>
  <c r="S168" i="32"/>
  <c r="S173" i="32"/>
  <c r="S177" i="32"/>
  <c r="S182" i="32"/>
  <c r="S186" i="32"/>
  <c r="S192" i="32"/>
  <c r="S197" i="32"/>
  <c r="S201" i="32"/>
  <c r="S206" i="32"/>
  <c r="S211" i="32"/>
  <c r="S215" i="32"/>
  <c r="S223" i="32"/>
  <c r="S227" i="32"/>
  <c r="S231" i="32"/>
  <c r="S236" i="32"/>
  <c r="S238" i="32"/>
  <c r="CX149" i="60"/>
  <c r="CY31" i="60"/>
  <c r="BD31" i="31"/>
  <c r="Y31" i="32" s="1"/>
  <c r="X65" i="32"/>
  <c r="BD40" i="31"/>
  <c r="Y40" i="32" s="1"/>
  <c r="X35" i="6"/>
  <c r="BD209" i="31"/>
  <c r="BD193" i="31"/>
  <c r="BD19" i="31"/>
  <c r="Y19" i="32" s="1"/>
  <c r="BD235" i="31"/>
  <c r="BD224" i="31"/>
  <c r="BD220" i="31"/>
  <c r="AD90" i="60"/>
  <c r="O242" i="60"/>
  <c r="S7" i="32"/>
  <c r="S16" i="32"/>
  <c r="S32" i="32"/>
  <c r="S55" i="32"/>
  <c r="S69" i="32"/>
  <c r="S87" i="32"/>
  <c r="S97" i="32"/>
  <c r="S129" i="32"/>
  <c r="S142" i="32"/>
  <c r="S155" i="32"/>
  <c r="S170" i="32"/>
  <c r="S183" i="32"/>
  <c r="S187" i="32"/>
  <c r="S203" i="32"/>
  <c r="S219" i="32"/>
  <c r="S232" i="32"/>
  <c r="S8" i="32"/>
  <c r="S28" i="32"/>
  <c r="S39" i="32"/>
  <c r="S50" i="32"/>
  <c r="S60" i="32"/>
  <c r="S66" i="32"/>
  <c r="S70" i="32"/>
  <c r="S76" i="32"/>
  <c r="S83" i="32"/>
  <c r="S88" i="32"/>
  <c r="S94" i="32"/>
  <c r="S98" i="32"/>
  <c r="S103" i="32"/>
  <c r="S126" i="32"/>
  <c r="S130" i="32"/>
  <c r="S134" i="32"/>
  <c r="S138" i="32"/>
  <c r="S146" i="32"/>
  <c r="S151" i="32"/>
  <c r="S156" i="32"/>
  <c r="S161" i="32"/>
  <c r="S166" i="32"/>
  <c r="S171" i="32"/>
  <c r="S175" i="32"/>
  <c r="S180" i="32"/>
  <c r="S184" i="32"/>
  <c r="S188" i="32"/>
  <c r="S195" i="32"/>
  <c r="S199" i="32"/>
  <c r="S204" i="32"/>
  <c r="S209" i="32"/>
  <c r="S213" i="32"/>
  <c r="S220" i="32"/>
  <c r="S225" i="32"/>
  <c r="S234" i="32"/>
  <c r="S107" i="32"/>
  <c r="X125" i="32"/>
  <c r="BD93" i="31"/>
  <c r="Y91" i="32" s="1"/>
  <c r="BD47" i="31"/>
  <c r="Y47" i="32" s="1"/>
  <c r="BD204" i="31"/>
  <c r="S21" i="32"/>
  <c r="S43" i="32"/>
  <c r="S59" i="32"/>
  <c r="S82" i="32"/>
  <c r="S101" i="32"/>
  <c r="S133" i="32"/>
  <c r="S159" i="32"/>
  <c r="S174" i="32"/>
  <c r="S193" i="32"/>
  <c r="S212" i="32"/>
  <c r="S228" i="32"/>
  <c r="CX102" i="60"/>
  <c r="S13" i="32"/>
  <c r="S17" i="32"/>
  <c r="S22" i="32"/>
  <c r="S33" i="32"/>
  <c r="S45" i="32"/>
  <c r="S56" i="32"/>
  <c r="S12" i="32"/>
  <c r="S14" i="32"/>
  <c r="S18" i="32"/>
  <c r="S23" i="32"/>
  <c r="S29" i="32"/>
  <c r="S36" i="32"/>
  <c r="S41" i="32"/>
  <c r="S46" i="32"/>
  <c r="S52" i="32"/>
  <c r="S57" i="32"/>
  <c r="S61" i="32"/>
  <c r="S67" i="32"/>
  <c r="S72" i="32"/>
  <c r="S77" i="32"/>
  <c r="S84" i="32"/>
  <c r="S89" i="32"/>
  <c r="S95" i="32"/>
  <c r="S99" i="32"/>
  <c r="S104" i="32"/>
  <c r="S127" i="32"/>
  <c r="S131" i="32"/>
  <c r="S135" i="32"/>
  <c r="S140" i="32"/>
  <c r="S147" i="32"/>
  <c r="S153" i="32"/>
  <c r="S157" i="32"/>
  <c r="S162" i="32"/>
  <c r="S167" i="32"/>
  <c r="S172" i="32"/>
  <c r="S176" i="32"/>
  <c r="S181" i="32"/>
  <c r="S185" i="32"/>
  <c r="S196" i="32"/>
  <c r="S200" i="32"/>
  <c r="S205" i="32"/>
  <c r="S210" i="32"/>
  <c r="S214" i="32"/>
  <c r="S221" i="32"/>
  <c r="S226" i="32"/>
  <c r="S230" i="32"/>
  <c r="S235" i="32"/>
  <c r="S143" i="32"/>
  <c r="CX40" i="60"/>
  <c r="X53" i="32"/>
  <c r="CX44" i="60"/>
  <c r="J7" i="17"/>
  <c r="X29" i="6"/>
  <c r="BD44" i="31"/>
  <c r="Y44" i="32" s="1"/>
  <c r="BD72" i="31"/>
  <c r="BD171" i="31"/>
  <c r="P91" i="32"/>
  <c r="O111" i="60"/>
  <c r="CX145" i="60"/>
  <c r="X145" i="32"/>
  <c r="CX139" i="60"/>
  <c r="X139" i="32"/>
  <c r="N164" i="32"/>
  <c r="D13" i="15"/>
  <c r="X14" i="6"/>
  <c r="D13" i="13" s="1"/>
  <c r="BD196" i="31"/>
  <c r="CX194" i="60"/>
  <c r="X194" i="32"/>
  <c r="CX19" i="60"/>
  <c r="AE160" i="60"/>
  <c r="BD162" i="31"/>
  <c r="AE139" i="60"/>
  <c r="BD141" i="31"/>
  <c r="BD165" i="31"/>
  <c r="BD154" i="31"/>
  <c r="BD151" i="31"/>
  <c r="BD147" i="31"/>
  <c r="K7" i="14"/>
  <c r="M125" i="60"/>
  <c r="BD127" i="31"/>
  <c r="M53" i="60"/>
  <c r="BD54" i="31"/>
  <c r="Y53" i="32" s="1"/>
  <c r="E13" i="14"/>
  <c r="Y14" i="6"/>
  <c r="E13" i="13" s="1"/>
  <c r="V18" i="32"/>
  <c r="AF82" i="31"/>
  <c r="AF81" i="31" s="1"/>
  <c r="O5" i="60"/>
  <c r="O178" i="60"/>
  <c r="V42" i="32"/>
  <c r="O144" i="60"/>
  <c r="J30" i="6"/>
  <c r="AS82" i="31"/>
  <c r="AS81" i="31" s="1"/>
  <c r="CZ234" i="60"/>
  <c r="CZ140" i="60"/>
  <c r="CZ130" i="60"/>
  <c r="CZ235" i="60"/>
  <c r="N111" i="60"/>
  <c r="Q160" i="32"/>
  <c r="Y82" i="31"/>
  <c r="Y81" i="31" s="1"/>
  <c r="O124" i="60"/>
  <c r="J28" i="6"/>
  <c r="AR82" i="31"/>
  <c r="AR81" i="31" s="1"/>
  <c r="O90" i="60"/>
  <c r="CZ195" i="60"/>
  <c r="F201" i="32"/>
  <c r="AD91" i="60"/>
  <c r="P35" i="32"/>
  <c r="V59" i="32"/>
  <c r="F164" i="32"/>
  <c r="V45" i="32"/>
  <c r="F92" i="32"/>
  <c r="F91" i="32" s="1"/>
  <c r="F90" i="32" s="1"/>
  <c r="CZ154" i="60"/>
  <c r="CZ156" i="60"/>
  <c r="CZ93" i="60"/>
  <c r="CZ158" i="60"/>
  <c r="F168" i="32"/>
  <c r="F147" i="32"/>
  <c r="V58" i="32"/>
  <c r="V56" i="32"/>
  <c r="CZ20" i="60"/>
  <c r="CZ147" i="60"/>
  <c r="N5" i="60"/>
  <c r="N90" i="60"/>
  <c r="F153" i="32"/>
  <c r="V7" i="32"/>
  <c r="V36" i="32"/>
  <c r="F150" i="32"/>
  <c r="AP82" i="31"/>
  <c r="AP81" i="31" s="1"/>
  <c r="AH82" i="31"/>
  <c r="AH81" i="31" s="1"/>
  <c r="CZ127" i="60"/>
  <c r="CZ74" i="60"/>
  <c r="M82" i="31"/>
  <c r="M81" i="31" s="1"/>
  <c r="CZ101" i="60"/>
  <c r="CZ48" i="60"/>
  <c r="F142" i="32"/>
  <c r="F198" i="32"/>
  <c r="N92" i="32"/>
  <c r="N91" i="32" s="1"/>
  <c r="N90" i="32" s="1"/>
  <c r="V9" i="32"/>
  <c r="CZ165" i="60"/>
  <c r="CZ151" i="60"/>
  <c r="CZ155" i="60"/>
  <c r="CZ62" i="60"/>
  <c r="CZ54" i="60"/>
  <c r="CZ42" i="60"/>
  <c r="CZ159" i="60"/>
  <c r="CZ24" i="60"/>
  <c r="CZ215" i="60"/>
  <c r="CZ224" i="60"/>
  <c r="Y242" i="60"/>
  <c r="CZ138" i="60"/>
  <c r="V12" i="32"/>
  <c r="CZ92" i="60"/>
  <c r="CZ13" i="60"/>
  <c r="V55" i="32"/>
  <c r="CZ37" i="60"/>
  <c r="CZ30" i="60"/>
  <c r="F158" i="32"/>
  <c r="F156" i="32"/>
  <c r="CZ12" i="60"/>
  <c r="CZ7" i="60"/>
  <c r="CZ220" i="60"/>
  <c r="Q139" i="32"/>
  <c r="AI82" i="31"/>
  <c r="AI81" i="31" s="1"/>
  <c r="CZ142" i="60"/>
  <c r="CZ106" i="60"/>
  <c r="CZ97" i="60"/>
  <c r="CZ177" i="60"/>
  <c r="CZ148" i="60"/>
  <c r="CZ228" i="60"/>
  <c r="V82" i="31"/>
  <c r="CZ17" i="60"/>
  <c r="CZ231" i="60"/>
  <c r="CZ68" i="60"/>
  <c r="CZ58" i="60"/>
  <c r="CZ15" i="60"/>
  <c r="BB82" i="31"/>
  <c r="BB81" i="31" s="1"/>
  <c r="CZ164" i="60"/>
  <c r="CZ133" i="60"/>
  <c r="CZ128" i="60"/>
  <c r="CZ221" i="60"/>
  <c r="CZ211" i="60"/>
  <c r="CZ203" i="60"/>
  <c r="CZ134" i="60"/>
  <c r="CZ132" i="60"/>
  <c r="CZ86" i="60"/>
  <c r="CZ237" i="60"/>
  <c r="CZ226" i="60"/>
  <c r="CZ213" i="60"/>
  <c r="CZ205" i="60"/>
  <c r="CZ135" i="60"/>
  <c r="CZ103" i="60"/>
  <c r="CZ94" i="60"/>
  <c r="CZ69" i="60"/>
  <c r="CZ64" i="60"/>
  <c r="CZ55" i="60"/>
  <c r="V242" i="31"/>
  <c r="CZ198" i="60"/>
  <c r="CZ131" i="60"/>
  <c r="CZ78" i="60"/>
  <c r="CZ209" i="60"/>
  <c r="CZ107" i="60"/>
  <c r="X111" i="60"/>
  <c r="CZ59" i="60"/>
  <c r="CZ49" i="60"/>
  <c r="CZ32" i="60"/>
  <c r="CZ21" i="60"/>
  <c r="V8" i="32"/>
  <c r="Q152" i="32"/>
  <c r="Q149" i="32"/>
  <c r="Q145" i="32"/>
  <c r="F161" i="32"/>
  <c r="F146" i="32"/>
  <c r="P139" i="32"/>
  <c r="AD139" i="60"/>
  <c r="L26" i="32"/>
  <c r="V26" i="60"/>
  <c r="L71" i="32"/>
  <c r="V71" i="60"/>
  <c r="D85" i="32"/>
  <c r="L85" i="60"/>
  <c r="P217" i="32"/>
  <c r="AD217" i="60"/>
  <c r="T160" i="32"/>
  <c r="CX160" i="60"/>
  <c r="L31" i="32"/>
  <c r="V31" i="60"/>
  <c r="D81" i="32"/>
  <c r="L81" i="60"/>
  <c r="T26" i="32"/>
  <c r="CX26" i="60"/>
  <c r="K80" i="60"/>
  <c r="P163" i="32"/>
  <c r="AD163" i="60"/>
  <c r="T47" i="32"/>
  <c r="CX47" i="60"/>
  <c r="D145" i="32"/>
  <c r="L145" i="60"/>
  <c r="D152" i="32"/>
  <c r="L152" i="60"/>
  <c r="N34" i="60"/>
  <c r="L35" i="32"/>
  <c r="V35" i="60"/>
  <c r="L19" i="32"/>
  <c r="V19" i="60"/>
  <c r="P37" i="6"/>
  <c r="J20" i="16" s="1"/>
  <c r="AD202" i="60"/>
  <c r="Q6" i="6"/>
  <c r="E19" i="16" s="1"/>
  <c r="P25" i="31"/>
  <c r="U25" i="60" s="1"/>
  <c r="U109" i="60" s="1"/>
  <c r="D47" i="32"/>
  <c r="L47" i="60"/>
  <c r="D125" i="32"/>
  <c r="L125" i="60"/>
  <c r="D202" i="32"/>
  <c r="L202" i="60"/>
  <c r="T85" i="32"/>
  <c r="CX85" i="60"/>
  <c r="T81" i="32"/>
  <c r="CX81" i="60"/>
  <c r="AO82" i="31"/>
  <c r="D163" i="32"/>
  <c r="L163" i="60"/>
  <c r="T31" i="32"/>
  <c r="CX31" i="60"/>
  <c r="D169" i="32"/>
  <c r="L169" i="60"/>
  <c r="T222" i="32"/>
  <c r="CX222" i="60"/>
  <c r="T233" i="32"/>
  <c r="CX233" i="60"/>
  <c r="D26" i="32"/>
  <c r="L26" i="60"/>
  <c r="V5" i="60"/>
  <c r="V6" i="60"/>
  <c r="P102" i="32"/>
  <c r="AD102" i="60"/>
  <c r="CZ100" i="60"/>
  <c r="CZ77" i="60"/>
  <c r="CZ57" i="60"/>
  <c r="CZ18" i="60"/>
  <c r="CZ82" i="60"/>
  <c r="P65" i="32"/>
  <c r="AD65" i="60"/>
  <c r="CZ225" i="60"/>
  <c r="CZ212" i="60"/>
  <c r="CZ208" i="60"/>
  <c r="CZ204" i="60"/>
  <c r="CZ200" i="60"/>
  <c r="CZ95" i="60"/>
  <c r="CZ83" i="60"/>
  <c r="CZ66" i="60"/>
  <c r="CZ56" i="60"/>
  <c r="CZ45" i="60"/>
  <c r="CZ28" i="60"/>
  <c r="CZ22" i="60"/>
  <c r="CZ219" i="60"/>
  <c r="CZ188" i="60"/>
  <c r="CZ162" i="60"/>
  <c r="CZ89" i="60"/>
  <c r="P47" i="32"/>
  <c r="AD47" i="60"/>
  <c r="D139" i="32"/>
  <c r="L139" i="60"/>
  <c r="N80" i="60"/>
  <c r="L85" i="32"/>
  <c r="V85" i="60"/>
  <c r="P81" i="32"/>
  <c r="AD81" i="60"/>
  <c r="T80" i="60"/>
  <c r="T169" i="32"/>
  <c r="CX169" i="60"/>
  <c r="D233" i="32"/>
  <c r="L233" i="60"/>
  <c r="P149" i="32"/>
  <c r="R149" i="32" s="1"/>
  <c r="AD149" i="60"/>
  <c r="D6" i="32"/>
  <c r="L6" i="60"/>
  <c r="L102" i="32"/>
  <c r="V102" i="60"/>
  <c r="L65" i="32"/>
  <c r="V65" i="60"/>
  <c r="L44" i="32"/>
  <c r="V44" i="60"/>
  <c r="P152" i="32"/>
  <c r="AD152" i="60"/>
  <c r="T65" i="32"/>
  <c r="CX65" i="60"/>
  <c r="D8" i="6"/>
  <c r="D8" i="14" s="1"/>
  <c r="L53" i="60"/>
  <c r="D19" i="32"/>
  <c r="L19" i="60"/>
  <c r="P44" i="32"/>
  <c r="AD44" i="60"/>
  <c r="L81" i="32"/>
  <c r="V81" i="60"/>
  <c r="D218" i="32"/>
  <c r="L218" i="60"/>
  <c r="D102" i="32"/>
  <c r="L102" i="60"/>
  <c r="K217" i="60"/>
  <c r="AG242" i="60"/>
  <c r="P85" i="32"/>
  <c r="AD85" i="60"/>
  <c r="CZ175" i="60"/>
  <c r="CZ137" i="60"/>
  <c r="CZ43" i="60"/>
  <c r="CZ27" i="60"/>
  <c r="CZ105" i="60"/>
  <c r="CZ41" i="60"/>
  <c r="P71" i="32"/>
  <c r="AD71" i="60"/>
  <c r="CZ52" i="60"/>
  <c r="CZ29" i="60"/>
  <c r="P160" i="32"/>
  <c r="AD160" i="60"/>
  <c r="L47" i="32"/>
  <c r="V47" i="60"/>
  <c r="D35" i="32"/>
  <c r="L35" i="60"/>
  <c r="D207" i="32"/>
  <c r="L207" i="60"/>
  <c r="D40" i="32"/>
  <c r="L40" i="60"/>
  <c r="T53" i="32"/>
  <c r="CX53" i="60"/>
  <c r="D149" i="32"/>
  <c r="L149" i="60"/>
  <c r="K34" i="60"/>
  <c r="D160" i="32"/>
  <c r="L160" i="60"/>
  <c r="T25" i="60"/>
  <c r="L40" i="32"/>
  <c r="V40" i="60"/>
  <c r="T75" i="32"/>
  <c r="CX75" i="60"/>
  <c r="C218" i="31"/>
  <c r="C246" i="31" s="1"/>
  <c r="D71" i="32"/>
  <c r="L71" i="60"/>
  <c r="D65" i="32"/>
  <c r="L65" i="60"/>
  <c r="D31" i="32"/>
  <c r="L31" i="60"/>
  <c r="P194" i="32"/>
  <c r="AD194" i="60"/>
  <c r="P40" i="32"/>
  <c r="AD40" i="60"/>
  <c r="T10" i="6"/>
  <c r="CX71" i="60"/>
  <c r="T35" i="32"/>
  <c r="CX35" i="60"/>
  <c r="L75" i="32"/>
  <c r="V75" i="60"/>
  <c r="T32" i="6"/>
  <c r="CX178" i="60"/>
  <c r="T218" i="32"/>
  <c r="CX218" i="60"/>
  <c r="D222" i="32"/>
  <c r="L222" i="60"/>
  <c r="X191" i="32"/>
  <c r="CX191" i="60"/>
  <c r="T207" i="32"/>
  <c r="CX207" i="60"/>
  <c r="D191" i="32"/>
  <c r="L191" i="60"/>
  <c r="D36" i="6"/>
  <c r="L194" i="60"/>
  <c r="D44" i="32"/>
  <c r="L44" i="60"/>
  <c r="AA82" i="31"/>
  <c r="AA81" i="31" s="1"/>
  <c r="K240" i="60"/>
  <c r="CZ46" i="60"/>
  <c r="CZ14" i="60"/>
  <c r="CZ232" i="60"/>
  <c r="CZ199" i="60"/>
  <c r="CZ168" i="60"/>
  <c r="CZ16" i="60"/>
  <c r="CZ201" i="60"/>
  <c r="CZ104" i="60"/>
  <c r="CZ88" i="60"/>
  <c r="CZ76" i="60"/>
  <c r="CZ70" i="60"/>
  <c r="CZ60" i="60"/>
  <c r="CZ50" i="60"/>
  <c r="CZ39" i="60"/>
  <c r="CZ33" i="60"/>
  <c r="CZ238" i="60"/>
  <c r="CZ230" i="60"/>
  <c r="CZ157" i="60"/>
  <c r="CZ84" i="60"/>
  <c r="CZ72" i="60"/>
  <c r="P31" i="32"/>
  <c r="AD31" i="60"/>
  <c r="P26" i="32"/>
  <c r="AD26" i="60"/>
  <c r="CZ8" i="60"/>
  <c r="CZ136" i="60"/>
  <c r="CZ98" i="60"/>
  <c r="P75" i="32"/>
  <c r="AD75" i="60"/>
  <c r="CZ38" i="60"/>
  <c r="CZ96" i="60"/>
  <c r="CZ61" i="60"/>
  <c r="CZ36" i="60"/>
  <c r="CZ23" i="60"/>
  <c r="CZ9" i="60"/>
  <c r="CZ236" i="60"/>
  <c r="T202" i="32"/>
  <c r="CX202" i="60"/>
  <c r="T163" i="32"/>
  <c r="CX163" i="60"/>
  <c r="T152" i="32"/>
  <c r="CX152" i="60"/>
  <c r="T125" i="32"/>
  <c r="CX125" i="60"/>
  <c r="T6" i="32"/>
  <c r="CX6" i="60"/>
  <c r="P145" i="32"/>
  <c r="AD145" i="60"/>
  <c r="V90" i="60"/>
  <c r="V91" i="60"/>
  <c r="Y111" i="60"/>
  <c r="BB25" i="31"/>
  <c r="CW25" i="60" s="1"/>
  <c r="CW109" i="60" s="1"/>
  <c r="U102" i="32"/>
  <c r="CY102" i="60"/>
  <c r="M53" i="32"/>
  <c r="W53" i="60"/>
  <c r="M202" i="32"/>
  <c r="W202" i="60"/>
  <c r="U92" i="31"/>
  <c r="AE90" i="60" s="1"/>
  <c r="Y90" i="60"/>
  <c r="U91" i="32"/>
  <c r="CY91" i="60"/>
  <c r="AF242" i="31"/>
  <c r="AY144" i="60"/>
  <c r="AY240" i="60" s="1"/>
  <c r="U180" i="31"/>
  <c r="Y178" i="60"/>
  <c r="Q125" i="32"/>
  <c r="AE125" i="60"/>
  <c r="U19" i="32"/>
  <c r="CY19" i="60"/>
  <c r="V81" i="31"/>
  <c r="AG80" i="60"/>
  <c r="E160" i="32"/>
  <c r="M160" i="60"/>
  <c r="CU34" i="60"/>
  <c r="AS25" i="31"/>
  <c r="BW25" i="60" s="1"/>
  <c r="BW109" i="60" s="1"/>
  <c r="BW34" i="60"/>
  <c r="AD25" i="31"/>
  <c r="AW25" i="60" s="1"/>
  <c r="AW109" i="60" s="1"/>
  <c r="AW34" i="60"/>
  <c r="U47" i="32"/>
  <c r="CY47" i="60"/>
  <c r="AY80" i="60"/>
  <c r="AA242" i="31"/>
  <c r="AQ144" i="60"/>
  <c r="AQ240" i="60" s="1"/>
  <c r="AU25" i="31"/>
  <c r="CC25" i="60" s="1"/>
  <c r="CC109" i="60" s="1"/>
  <c r="CC34" i="60"/>
  <c r="E26" i="32"/>
  <c r="M26" i="60"/>
  <c r="M207" i="32"/>
  <c r="W207" i="60"/>
  <c r="AO25" i="31"/>
  <c r="BQ34" i="60"/>
  <c r="M233" i="32"/>
  <c r="W233" i="60"/>
  <c r="BC80" i="60"/>
  <c r="E6" i="32"/>
  <c r="M6" i="60"/>
  <c r="P218" i="31"/>
  <c r="P248" i="31" s="1"/>
  <c r="U217" i="60"/>
  <c r="AD218" i="31"/>
  <c r="AD248" i="31" s="1"/>
  <c r="AD252" i="31" s="1"/>
  <c r="AW217" i="60"/>
  <c r="AF25" i="31"/>
  <c r="AY25" i="60" s="1"/>
  <c r="AY109" i="60" s="1"/>
  <c r="AY34" i="60"/>
  <c r="Q5" i="32"/>
  <c r="AE5" i="60"/>
  <c r="M139" i="32"/>
  <c r="W139" i="60"/>
  <c r="AH218" i="31"/>
  <c r="BC216" i="60" s="1"/>
  <c r="BC244" i="60" s="1"/>
  <c r="BC217" i="60"/>
  <c r="Q81" i="32"/>
  <c r="AE81" i="60"/>
  <c r="Q71" i="32"/>
  <c r="AE71" i="60"/>
  <c r="BC180" i="31"/>
  <c r="AG178" i="60"/>
  <c r="Q31" i="32"/>
  <c r="AE31" i="60"/>
  <c r="U35" i="32"/>
  <c r="CY35" i="60"/>
  <c r="AM240" i="60"/>
  <c r="M145" i="32"/>
  <c r="N145" i="32" s="1"/>
  <c r="W145" i="60"/>
  <c r="M152" i="32"/>
  <c r="W152" i="60"/>
  <c r="O80" i="60"/>
  <c r="E35" i="32"/>
  <c r="M35" i="60"/>
  <c r="E202" i="32"/>
  <c r="M202" i="60"/>
  <c r="D240" i="60"/>
  <c r="M47" i="32"/>
  <c r="W47" i="60"/>
  <c r="K11" i="15"/>
  <c r="W191" i="60"/>
  <c r="Q36" i="6"/>
  <c r="K19" i="16" s="1"/>
  <c r="AE194" i="60"/>
  <c r="Q40" i="32"/>
  <c r="AE40" i="60"/>
  <c r="U9" i="6"/>
  <c r="CY65" i="60"/>
  <c r="Q191" i="32"/>
  <c r="AE191" i="60"/>
  <c r="BC146" i="31"/>
  <c r="AG144" i="60"/>
  <c r="U85" i="32"/>
  <c r="CY85" i="60"/>
  <c r="CY6" i="60"/>
  <c r="E145" i="32"/>
  <c r="M145" i="60"/>
  <c r="E194" i="32"/>
  <c r="M194" i="60"/>
  <c r="AP25" i="31"/>
  <c r="BS25" i="60" s="1"/>
  <c r="BS109" i="60" s="1"/>
  <c r="BS34" i="60"/>
  <c r="AA25" i="31"/>
  <c r="AQ25" i="60" s="1"/>
  <c r="AQ109" i="60" s="1"/>
  <c r="AQ34" i="60"/>
  <c r="M71" i="32"/>
  <c r="W71" i="60"/>
  <c r="AZ81" i="31"/>
  <c r="CK80" i="60"/>
  <c r="AO81" i="31"/>
  <c r="BQ80" i="60"/>
  <c r="AB81" i="31"/>
  <c r="AS80" i="60"/>
  <c r="E65" i="32"/>
  <c r="M65" i="60"/>
  <c r="M169" i="32"/>
  <c r="W169" i="60"/>
  <c r="AR25" i="31"/>
  <c r="BU25" i="60" s="1"/>
  <c r="BU109" i="60" s="1"/>
  <c r="BU34" i="60"/>
  <c r="E6" i="6"/>
  <c r="E19" i="14" s="1"/>
  <c r="M19" i="60"/>
  <c r="AI25" i="31"/>
  <c r="BE34" i="60"/>
  <c r="M19" i="32"/>
  <c r="W19" i="60"/>
  <c r="AD82" i="31"/>
  <c r="CG80" i="60"/>
  <c r="U219" i="31"/>
  <c r="Y217" i="60"/>
  <c r="Y218" i="31"/>
  <c r="AM217" i="60"/>
  <c r="Z25" i="31"/>
  <c r="AO34" i="60"/>
  <c r="E85" i="32"/>
  <c r="M85" i="60"/>
  <c r="BE240" i="60"/>
  <c r="Q75" i="32"/>
  <c r="AE75" i="60"/>
  <c r="Q6" i="32"/>
  <c r="AE6" i="60"/>
  <c r="Z246" i="31"/>
  <c r="AO216" i="60"/>
  <c r="AO244" i="60" s="1"/>
  <c r="E191" i="32"/>
  <c r="M191" i="60"/>
  <c r="Q85" i="32"/>
  <c r="AE85" i="60"/>
  <c r="M163" i="32"/>
  <c r="N163" i="32" s="1"/>
  <c r="W163" i="60"/>
  <c r="AM80" i="60"/>
  <c r="U26" i="32"/>
  <c r="CY26" i="60"/>
  <c r="Y25" i="31"/>
  <c r="AM34" i="60"/>
  <c r="E152" i="32"/>
  <c r="M152" i="60"/>
  <c r="M160" i="32"/>
  <c r="W160" i="60"/>
  <c r="E40" i="32"/>
  <c r="M40" i="60"/>
  <c r="E44" i="32"/>
  <c r="M44" i="60"/>
  <c r="E178" i="32"/>
  <c r="M178" i="60"/>
  <c r="M44" i="32"/>
  <c r="W44" i="60"/>
  <c r="U75" i="32"/>
  <c r="CY75" i="60"/>
  <c r="U44" i="32"/>
  <c r="CY44" i="60"/>
  <c r="E149" i="32"/>
  <c r="M149" i="60"/>
  <c r="CG25" i="60"/>
  <c r="CG109" i="60" s="1"/>
  <c r="CG34" i="60"/>
  <c r="AM25" i="31"/>
  <c r="BM25" i="60" s="1"/>
  <c r="BM109" i="60" s="1"/>
  <c r="BM34" i="60"/>
  <c r="M25" i="31"/>
  <c r="O34" i="60"/>
  <c r="AL81" i="31"/>
  <c r="BK80" i="60"/>
  <c r="Z81" i="31"/>
  <c r="AO80" i="60"/>
  <c r="M36" i="6"/>
  <c r="W194" i="60"/>
  <c r="E75" i="32"/>
  <c r="M75" i="60"/>
  <c r="AL25" i="31"/>
  <c r="AL117" i="31" s="1"/>
  <c r="AL121" i="31" s="1"/>
  <c r="BK34" i="60"/>
  <c r="E169" i="32"/>
  <c r="M169" i="60"/>
  <c r="AB25" i="31"/>
  <c r="AS34" i="60"/>
  <c r="M75" i="32"/>
  <c r="W75" i="60"/>
  <c r="E207" i="32"/>
  <c r="M207" i="60"/>
  <c r="E81" i="32"/>
  <c r="M81" i="60"/>
  <c r="M218" i="31"/>
  <c r="M248" i="31" s="1"/>
  <c r="O217" i="60"/>
  <c r="AI218" i="31"/>
  <c r="AI248" i="31" s="1"/>
  <c r="AI252" i="31" s="1"/>
  <c r="BE217" i="60"/>
  <c r="E233" i="32"/>
  <c r="M233" i="60"/>
  <c r="M65" i="32"/>
  <c r="W65" i="60"/>
  <c r="AB218" i="31"/>
  <c r="AB248" i="31" s="1"/>
  <c r="AB252" i="31" s="1"/>
  <c r="AS217" i="60"/>
  <c r="AS240" i="60"/>
  <c r="AO240" i="60"/>
  <c r="Q47" i="32"/>
  <c r="AE47" i="60"/>
  <c r="Q207" i="32"/>
  <c r="AE207" i="60"/>
  <c r="Q102" i="32"/>
  <c r="AE102" i="60"/>
  <c r="M149" i="32"/>
  <c r="N149" i="32" s="1"/>
  <c r="W149" i="60"/>
  <c r="E47" i="32"/>
  <c r="M47" i="60"/>
  <c r="E102" i="32"/>
  <c r="M102" i="60"/>
  <c r="M40" i="32"/>
  <c r="W40" i="60"/>
  <c r="M102" i="32"/>
  <c r="W102" i="60"/>
  <c r="AH242" i="31"/>
  <c r="BC144" i="60"/>
  <c r="BC240" i="60" s="1"/>
  <c r="Q233" i="32"/>
  <c r="AE233" i="60"/>
  <c r="U81" i="32"/>
  <c r="CY81" i="60"/>
  <c r="U240" i="60"/>
  <c r="U40" i="32"/>
  <c r="CY40" i="60"/>
  <c r="E71" i="32"/>
  <c r="M71" i="60"/>
  <c r="E163" i="32"/>
  <c r="M163" i="60"/>
  <c r="AH25" i="31"/>
  <c r="BC34" i="60"/>
  <c r="C25" i="31"/>
  <c r="D34" i="60"/>
  <c r="U146" i="31"/>
  <c r="AE144" i="60" s="1"/>
  <c r="Y144" i="60"/>
  <c r="U71" i="32"/>
  <c r="CY71" i="60"/>
  <c r="AZ25" i="31"/>
  <c r="AZ117" i="31" s="1"/>
  <c r="AZ119" i="31" s="1"/>
  <c r="CK34" i="60"/>
  <c r="E31" i="32"/>
  <c r="M31" i="60"/>
  <c r="M81" i="32"/>
  <c r="W81" i="60"/>
  <c r="V25" i="31"/>
  <c r="AG25" i="60" s="1"/>
  <c r="AG34" i="60"/>
  <c r="M222" i="32"/>
  <c r="W222" i="60"/>
  <c r="BS80" i="60"/>
  <c r="M26" i="32"/>
  <c r="W26" i="60"/>
  <c r="M85" i="32"/>
  <c r="W85" i="60"/>
  <c r="AM81" i="31"/>
  <c r="AM117" i="31" s="1"/>
  <c r="AM121" i="31" s="1"/>
  <c r="BM80" i="60"/>
  <c r="AK25" i="31"/>
  <c r="BI25" i="60" s="1"/>
  <c r="BI109" i="60" s="1"/>
  <c r="BI34" i="60"/>
  <c r="C81" i="31"/>
  <c r="D80" i="60"/>
  <c r="AA218" i="31"/>
  <c r="AA248" i="31" s="1"/>
  <c r="AA250" i="31" s="1"/>
  <c r="AQ217" i="60"/>
  <c r="E218" i="32"/>
  <c r="M218" i="60"/>
  <c r="V218" i="31"/>
  <c r="BC219" i="31"/>
  <c r="AG217" i="60"/>
  <c r="BC126" i="31"/>
  <c r="U124" i="32" s="1"/>
  <c r="AG124" i="60"/>
  <c r="AW240" i="60"/>
  <c r="M31" i="32"/>
  <c r="W31" i="60"/>
  <c r="Q222" i="32"/>
  <c r="AE222" i="60"/>
  <c r="Q218" i="32"/>
  <c r="AE218" i="60"/>
  <c r="Q65" i="32"/>
  <c r="AE65" i="60"/>
  <c r="Q26" i="32"/>
  <c r="AE26" i="60"/>
  <c r="AF218" i="31"/>
  <c r="AF248" i="31" s="1"/>
  <c r="AY217" i="60"/>
  <c r="Q169" i="32"/>
  <c r="AE169" i="60"/>
  <c r="N99" i="32"/>
  <c r="U8" i="6"/>
  <c r="E8" i="17" s="1"/>
  <c r="Z248" i="31"/>
  <c r="Z250" i="31" s="1"/>
  <c r="P36" i="6"/>
  <c r="J19" i="16" s="1"/>
  <c r="S190" i="32"/>
  <c r="S189" i="32"/>
  <c r="L91" i="32"/>
  <c r="R55" i="32"/>
  <c r="AZ242" i="31"/>
  <c r="AR248" i="31"/>
  <c r="AR252" i="31" s="1"/>
  <c r="E38" i="6"/>
  <c r="K21" i="14" s="1"/>
  <c r="G248" i="31"/>
  <c r="G252" i="31" s="1"/>
  <c r="K11" i="16"/>
  <c r="M11" i="6"/>
  <c r="E21" i="15" s="1"/>
  <c r="M8" i="6"/>
  <c r="AR242" i="31"/>
  <c r="U11" i="6"/>
  <c r="U6" i="6"/>
  <c r="T194" i="32"/>
  <c r="T36" i="6"/>
  <c r="J13" i="14"/>
  <c r="X207" i="32"/>
  <c r="U126" i="31"/>
  <c r="G242" i="31"/>
  <c r="E31" i="6"/>
  <c r="K9" i="14" s="1"/>
  <c r="M194" i="32"/>
  <c r="R218" i="31"/>
  <c r="BB248" i="31"/>
  <c r="BB252" i="31" s="1"/>
  <c r="BA117" i="31"/>
  <c r="BA119" i="31" s="1"/>
  <c r="BA111" i="31"/>
  <c r="AP242" i="31"/>
  <c r="Q244" i="31"/>
  <c r="M242" i="32" s="1"/>
  <c r="M6" i="6"/>
  <c r="E19" i="15" s="1"/>
  <c r="AB242" i="31"/>
  <c r="Z45" i="32"/>
  <c r="BC113" i="31"/>
  <c r="AZ248" i="31"/>
  <c r="AZ252" i="31" s="1"/>
  <c r="D10" i="6"/>
  <c r="D9" i="14" s="1"/>
  <c r="D9" i="6"/>
  <c r="D20" i="14" s="1"/>
  <c r="T191" i="32"/>
  <c r="X218" i="32"/>
  <c r="D194" i="32"/>
  <c r="T38" i="6"/>
  <c r="J11" i="17"/>
  <c r="AC238" i="32"/>
  <c r="AH248" i="31"/>
  <c r="AH250" i="31" s="1"/>
  <c r="L11" i="6"/>
  <c r="D21" i="15" s="1"/>
  <c r="L6" i="32"/>
  <c r="K13" i="14"/>
  <c r="E11" i="6"/>
  <c r="E21" i="14" s="1"/>
  <c r="BA248" i="31"/>
  <c r="R82" i="31"/>
  <c r="Q113" i="31"/>
  <c r="M111" i="32" s="1"/>
  <c r="AC76" i="32"/>
  <c r="R99" i="32"/>
  <c r="P242" i="31"/>
  <c r="H5" i="31"/>
  <c r="M5" i="60" s="1"/>
  <c r="L216" i="60"/>
  <c r="L244" i="60" s="1"/>
  <c r="AU248" i="31"/>
  <c r="AU252" i="31" s="1"/>
  <c r="Q194" i="32"/>
  <c r="X169" i="32"/>
  <c r="AC46" i="32"/>
  <c r="AC236" i="32"/>
  <c r="T31" i="6"/>
  <c r="L6" i="6"/>
  <c r="D19" i="15" s="1"/>
  <c r="D38" i="6"/>
  <c r="J21" i="14" s="1"/>
  <c r="U10" i="6"/>
  <c r="BB242" i="31"/>
  <c r="AD42" i="32"/>
  <c r="U65" i="32"/>
  <c r="F99" i="32"/>
  <c r="C242" i="31"/>
  <c r="M31" i="6"/>
  <c r="K9" i="15" s="1"/>
  <c r="AD67" i="32"/>
  <c r="AD13" i="32"/>
  <c r="G117" i="31"/>
  <c r="G121" i="31" s="1"/>
  <c r="Z117" i="31"/>
  <c r="Z121" i="31" s="1"/>
  <c r="E37" i="6"/>
  <c r="K20" i="14" s="1"/>
  <c r="Z242" i="31"/>
  <c r="AP248" i="31"/>
  <c r="AP250" i="31" s="1"/>
  <c r="T43" i="6"/>
  <c r="T178" i="32"/>
  <c r="T37" i="6"/>
  <c r="AC38" i="32"/>
  <c r="AC86" i="32"/>
  <c r="P242" i="32"/>
  <c r="P202" i="32"/>
  <c r="R143" i="32"/>
  <c r="N146" i="32"/>
  <c r="E10" i="6"/>
  <c r="E9" i="14" s="1"/>
  <c r="D53" i="32"/>
  <c r="AD60" i="32"/>
  <c r="Z8" i="32"/>
  <c r="Z7" i="32"/>
  <c r="F55" i="32"/>
  <c r="U244" i="31"/>
  <c r="Q43" i="6" s="1"/>
  <c r="K22" i="16" s="1"/>
  <c r="L9" i="6"/>
  <c r="D20" i="15" s="1"/>
  <c r="E32" i="6"/>
  <c r="K10" i="14" s="1"/>
  <c r="L10" i="14" s="1"/>
  <c r="AD242" i="31"/>
  <c r="E19" i="32"/>
  <c r="M37" i="6"/>
  <c r="K20" i="15" s="1"/>
  <c r="Y71" i="32"/>
  <c r="AA97" i="32"/>
  <c r="AC32" i="32"/>
  <c r="M38" i="6"/>
  <c r="K21" i="15" s="1"/>
  <c r="E9" i="6"/>
  <c r="H113" i="31"/>
  <c r="E111" i="32" s="1"/>
  <c r="AI242" i="31"/>
  <c r="E222" i="32"/>
  <c r="H219" i="31"/>
  <c r="M217" i="60" s="1"/>
  <c r="M218" i="32"/>
  <c r="Q219" i="31"/>
  <c r="W217" i="60" s="1"/>
  <c r="U6" i="32"/>
  <c r="Y65" i="32"/>
  <c r="AC72" i="32"/>
  <c r="AC66" i="32"/>
  <c r="H34" i="31"/>
  <c r="M34" i="60" s="1"/>
  <c r="M6" i="32"/>
  <c r="Q5" i="31"/>
  <c r="W5" i="60" s="1"/>
  <c r="X31" i="32"/>
  <c r="AA61" i="32"/>
  <c r="AC68" i="32"/>
  <c r="AC16" i="32"/>
  <c r="AC100" i="32"/>
  <c r="T9" i="6"/>
  <c r="X9" i="6" s="1"/>
  <c r="AC84" i="32"/>
  <c r="T71" i="32"/>
  <c r="V24" i="32"/>
  <c r="AA36" i="32"/>
  <c r="X233" i="32"/>
  <c r="X222" i="32"/>
  <c r="L10" i="6"/>
  <c r="D9" i="15" s="1"/>
  <c r="AC82" i="32"/>
  <c r="AC98" i="32"/>
  <c r="D31" i="6"/>
  <c r="J9" i="14" s="1"/>
  <c r="J11" i="14"/>
  <c r="AC237" i="32"/>
  <c r="AC70" i="32"/>
  <c r="AC30" i="32"/>
  <c r="AC78" i="32"/>
  <c r="AC106" i="32"/>
  <c r="AC88" i="32"/>
  <c r="AD105" i="32"/>
  <c r="AA105" i="32"/>
  <c r="AD93" i="32"/>
  <c r="AA93" i="32"/>
  <c r="AD62" i="32"/>
  <c r="AA62" i="32"/>
  <c r="AD43" i="32"/>
  <c r="AA43" i="32"/>
  <c r="AD17" i="32"/>
  <c r="AA17" i="32"/>
  <c r="AA55" i="32"/>
  <c r="AA57" i="32"/>
  <c r="AA9" i="32"/>
  <c r="AA82" i="32"/>
  <c r="AA32" i="32"/>
  <c r="AD20" i="32"/>
  <c r="AA20" i="32"/>
  <c r="AA76" i="32"/>
  <c r="AD15" i="32"/>
  <c r="AA15" i="32"/>
  <c r="AA72" i="32"/>
  <c r="AA66" i="32"/>
  <c r="AA100" i="32"/>
  <c r="AA84" i="32"/>
  <c r="AA237" i="32"/>
  <c r="AD104" i="32"/>
  <c r="AA104" i="32"/>
  <c r="AD87" i="32"/>
  <c r="AA87" i="32"/>
  <c r="AD29" i="32"/>
  <c r="AA29" i="32"/>
  <c r="AD103" i="32"/>
  <c r="AA103" i="32"/>
  <c r="AD77" i="32"/>
  <c r="AA77" i="32"/>
  <c r="AD37" i="32"/>
  <c r="AA37" i="32"/>
  <c r="AD27" i="32"/>
  <c r="AA27" i="32"/>
  <c r="AA59" i="32"/>
  <c r="AA49" i="32"/>
  <c r="AA56" i="32"/>
  <c r="AA45" i="32"/>
  <c r="AA67" i="32"/>
  <c r="AA16" i="32"/>
  <c r="AD21" i="32"/>
  <c r="AA21" i="32"/>
  <c r="AA86" i="32"/>
  <c r="AA68" i="32"/>
  <c r="AA236" i="32"/>
  <c r="AD28" i="32"/>
  <c r="AA28" i="32"/>
  <c r="AD101" i="32"/>
  <c r="AA101" i="32"/>
  <c r="AD89" i="32"/>
  <c r="AA89" i="32"/>
  <c r="AD23" i="32"/>
  <c r="AA23" i="32"/>
  <c r="AD18" i="32"/>
  <c r="AA60" i="32"/>
  <c r="AD48" i="32"/>
  <c r="AA48" i="32"/>
  <c r="AA11" i="32"/>
  <c r="AA13" i="32"/>
  <c r="AA42" i="32"/>
  <c r="AA40" i="32" s="1"/>
  <c r="AA64" i="32"/>
  <c r="AA38" i="32"/>
  <c r="AD14" i="32"/>
  <c r="AA14" i="32"/>
  <c r="AA98" i="32"/>
  <c r="AD95" i="32"/>
  <c r="AA95" i="32"/>
  <c r="AD73" i="32"/>
  <c r="AA73" i="32"/>
  <c r="AD39" i="32"/>
  <c r="AA39" i="32"/>
  <c r="AD83" i="32"/>
  <c r="AA83" i="32"/>
  <c r="AD69" i="32"/>
  <c r="AA69" i="32"/>
  <c r="AD54" i="32"/>
  <c r="AA54" i="32"/>
  <c r="AD33" i="32"/>
  <c r="AA33" i="32"/>
  <c r="AA58" i="32"/>
  <c r="AD94" i="32"/>
  <c r="AA94" i="32"/>
  <c r="AD96" i="32"/>
  <c r="AA96" i="32"/>
  <c r="N150" i="32"/>
  <c r="AA106" i="32"/>
  <c r="AA46" i="32"/>
  <c r="AD22" i="32"/>
  <c r="AA22" i="32"/>
  <c r="AA78" i="32"/>
  <c r="AA88" i="32"/>
  <c r="AA70" i="32"/>
  <c r="AA30" i="32"/>
  <c r="AA238" i="32"/>
  <c r="L191" i="32"/>
  <c r="AA99" i="32"/>
  <c r="AA18" i="32"/>
  <c r="AA12" i="32"/>
  <c r="AA8" i="32"/>
  <c r="AA7" i="32"/>
  <c r="R242" i="31"/>
  <c r="AD82" i="32"/>
  <c r="AD38" i="32"/>
  <c r="AD32" i="32"/>
  <c r="AD76" i="32"/>
  <c r="AD98" i="32"/>
  <c r="AD72" i="32"/>
  <c r="AD66" i="32"/>
  <c r="AD100" i="32"/>
  <c r="AD84" i="32"/>
  <c r="AD237" i="32"/>
  <c r="AD106" i="32"/>
  <c r="AD46" i="32"/>
  <c r="AD16" i="32"/>
  <c r="AD88" i="32"/>
  <c r="AD70" i="32"/>
  <c r="AD30" i="32"/>
  <c r="AD86" i="32"/>
  <c r="AD68" i="32"/>
  <c r="AD238" i="32"/>
  <c r="AD236" i="32"/>
  <c r="AD78" i="32"/>
  <c r="V67" i="32"/>
  <c r="AD7" i="32"/>
  <c r="AD11" i="32"/>
  <c r="AD64" i="32"/>
  <c r="AD49" i="32"/>
  <c r="AD45" i="32"/>
  <c r="AD41" i="32"/>
  <c r="AD216" i="60"/>
  <c r="AD244" i="60" s="1"/>
  <c r="AD97" i="32"/>
  <c r="AD55" i="32"/>
  <c r="AD58" i="32"/>
  <c r="AD59" i="32"/>
  <c r="AD56" i="32"/>
  <c r="AD57" i="32"/>
  <c r="AD9" i="32"/>
  <c r="AD8" i="32"/>
  <c r="AD52" i="32"/>
  <c r="E125" i="32"/>
  <c r="H126" i="31"/>
  <c r="AC61" i="32"/>
  <c r="AD61" i="32"/>
  <c r="AC36" i="32"/>
  <c r="AD36" i="32"/>
  <c r="AC50" i="32"/>
  <c r="AD50" i="32"/>
  <c r="AD12" i="32"/>
  <c r="AD99" i="32"/>
  <c r="R146" i="32"/>
  <c r="R145" i="32" s="1"/>
  <c r="P125" i="32"/>
  <c r="AD124" i="60"/>
  <c r="AC33" i="32"/>
  <c r="AC55" i="32"/>
  <c r="AC49" i="32"/>
  <c r="AC58" i="32"/>
  <c r="AC56" i="32"/>
  <c r="AC62" i="32"/>
  <c r="AC64" i="32"/>
  <c r="AC52" i="32"/>
  <c r="AC97" i="32"/>
  <c r="AC93" i="32"/>
  <c r="AC87" i="32"/>
  <c r="AC83" i="32"/>
  <c r="AC73" i="32"/>
  <c r="AC54" i="32"/>
  <c r="AC103" i="32"/>
  <c r="AC96" i="32"/>
  <c r="AC77" i="32"/>
  <c r="AC41" i="32"/>
  <c r="AC101" i="32"/>
  <c r="AC29" i="32"/>
  <c r="AC23" i="32"/>
  <c r="AC21" i="32"/>
  <c r="AC17" i="32"/>
  <c r="AC14" i="32"/>
  <c r="AC59" i="32"/>
  <c r="AC18" i="32"/>
  <c r="AC60" i="32"/>
  <c r="AC57" i="32"/>
  <c r="AC99" i="32"/>
  <c r="AC7" i="32"/>
  <c r="AC8" i="32"/>
  <c r="AC9" i="32"/>
  <c r="AC11" i="32"/>
  <c r="AC12" i="32"/>
  <c r="AC13" i="32"/>
  <c r="AC37" i="32"/>
  <c r="AC42" i="32"/>
  <c r="AC45" i="32"/>
  <c r="AC48" i="32"/>
  <c r="AC67" i="32"/>
  <c r="AC104" i="32"/>
  <c r="AC95" i="32"/>
  <c r="AC89" i="32"/>
  <c r="AC69" i="32"/>
  <c r="AC28" i="32"/>
  <c r="AC105" i="32"/>
  <c r="AC94" i="32"/>
  <c r="AC43" i="32"/>
  <c r="AC39" i="32"/>
  <c r="AC27" i="32"/>
  <c r="AC22" i="32"/>
  <c r="AC20" i="32"/>
  <c r="AC15" i="32"/>
  <c r="H244" i="31"/>
  <c r="AL248" i="31"/>
  <c r="AL252" i="31" s="1"/>
  <c r="E36" i="6"/>
  <c r="Y6" i="32"/>
  <c r="U53" i="32"/>
  <c r="Q146" i="31"/>
  <c r="L218" i="32"/>
  <c r="X163" i="32"/>
  <c r="X71" i="32"/>
  <c r="D242" i="32"/>
  <c r="X202" i="32"/>
  <c r="T11" i="6"/>
  <c r="D6" i="6"/>
  <c r="D19" i="14" s="1"/>
  <c r="L111" i="32"/>
  <c r="Z99" i="32"/>
  <c r="Z9" i="32"/>
  <c r="X81" i="32"/>
  <c r="X75" i="32"/>
  <c r="X35" i="32"/>
  <c r="X85" i="32"/>
  <c r="X6" i="32"/>
  <c r="R153" i="32"/>
  <c r="L37" i="6"/>
  <c r="J20" i="15" s="1"/>
  <c r="D37" i="6"/>
  <c r="J20" i="14" s="1"/>
  <c r="X160" i="32"/>
  <c r="Z36" i="32"/>
  <c r="P19" i="32"/>
  <c r="P6" i="6"/>
  <c r="D19" i="16" s="1"/>
  <c r="P6" i="32"/>
  <c r="AD5" i="60"/>
  <c r="X79" i="60"/>
  <c r="X113" i="60" s="1"/>
  <c r="F143" i="32"/>
  <c r="N143" i="32"/>
  <c r="R25" i="31"/>
  <c r="Y25" i="60" s="1"/>
  <c r="U34" i="31"/>
  <c r="AE34" i="60" s="1"/>
  <c r="Q19" i="32"/>
  <c r="U113" i="31"/>
  <c r="P8" i="6"/>
  <c r="D8" i="16" s="1"/>
  <c r="P53" i="32"/>
  <c r="M191" i="32"/>
  <c r="Q180" i="31"/>
  <c r="W178" i="60" s="1"/>
  <c r="M35" i="32"/>
  <c r="Q34" i="31"/>
  <c r="W34" i="60" s="1"/>
  <c r="Y248" i="31"/>
  <c r="Y250" i="31" s="1"/>
  <c r="Q35" i="32"/>
  <c r="U31" i="32"/>
  <c r="E18" i="6"/>
  <c r="E22" i="14" s="1"/>
  <c r="X102" i="32"/>
  <c r="T102" i="32"/>
  <c r="Z57" i="32"/>
  <c r="Z11" i="32"/>
  <c r="Z42" i="32"/>
  <c r="L242" i="32"/>
  <c r="L43" i="6"/>
  <c r="J22" i="15" s="1"/>
  <c r="D91" i="32"/>
  <c r="D75" i="32"/>
  <c r="D11" i="6"/>
  <c r="D21" i="14" s="1"/>
  <c r="L53" i="32"/>
  <c r="L8" i="6"/>
  <c r="D8" i="15" s="1"/>
  <c r="Z55" i="32"/>
  <c r="Z59" i="32"/>
  <c r="Z58" i="32"/>
  <c r="Z56" i="32"/>
  <c r="V11" i="32"/>
  <c r="L5" i="32"/>
  <c r="X24" i="32"/>
  <c r="X74" i="32"/>
  <c r="Y24" i="32"/>
  <c r="D9" i="17"/>
  <c r="Y242" i="31"/>
  <c r="Z18" i="32"/>
  <c r="Q37" i="6"/>
  <c r="K20" i="16" s="1"/>
  <c r="Q202" i="32"/>
  <c r="Q163" i="32"/>
  <c r="Q91" i="32"/>
  <c r="Q8" i="6"/>
  <c r="E8" i="16" s="1"/>
  <c r="Q53" i="32"/>
  <c r="M242" i="31"/>
  <c r="Q126" i="31"/>
  <c r="W124" i="60" s="1"/>
  <c r="M125" i="32"/>
  <c r="N125" i="32" s="1"/>
  <c r="M91" i="32"/>
  <c r="L30" i="6"/>
  <c r="L152" i="32"/>
  <c r="H146" i="31"/>
  <c r="E139" i="32"/>
  <c r="H92" i="31"/>
  <c r="M90" i="60" s="1"/>
  <c r="E91" i="32"/>
  <c r="E8" i="6"/>
  <c r="E53" i="32"/>
  <c r="L124" i="60"/>
  <c r="X44" i="32"/>
  <c r="T44" i="32"/>
  <c r="X40" i="32"/>
  <c r="T40" i="32"/>
  <c r="T19" i="32"/>
  <c r="T6" i="6"/>
  <c r="V6" i="6" s="1"/>
  <c r="X149" i="32"/>
  <c r="T149" i="32"/>
  <c r="T145" i="32"/>
  <c r="T139" i="32"/>
  <c r="S39" i="6"/>
  <c r="S229" i="32"/>
  <c r="T8" i="6"/>
  <c r="Y102" i="32"/>
  <c r="Y26" i="32"/>
  <c r="X26" i="32"/>
  <c r="X47" i="32"/>
  <c r="X152" i="32"/>
  <c r="H7" i="28"/>
  <c r="H242" i="31" l="1"/>
  <c r="J19" i="14"/>
  <c r="F36" i="6"/>
  <c r="X6" i="6"/>
  <c r="D6" i="66" s="1"/>
  <c r="X8" i="6"/>
  <c r="CZ125" i="60"/>
  <c r="AK117" i="31"/>
  <c r="AK119" i="31" s="1"/>
  <c r="AH246" i="31"/>
  <c r="BE80" i="60"/>
  <c r="BW80" i="60"/>
  <c r="J41" i="6"/>
  <c r="P111" i="31"/>
  <c r="BI80" i="60"/>
  <c r="AS111" i="31"/>
  <c r="AQ80" i="60"/>
  <c r="P117" i="31"/>
  <c r="P121" i="31" s="1"/>
  <c r="AU117" i="31"/>
  <c r="AU119" i="31" s="1"/>
  <c r="BD34" i="31"/>
  <c r="Y34" i="32" s="1"/>
  <c r="AM111" i="31"/>
  <c r="AA111" i="31"/>
  <c r="BU80" i="60"/>
  <c r="V19" i="32"/>
  <c r="U80" i="60"/>
  <c r="CC80" i="60"/>
  <c r="M18" i="6"/>
  <c r="E22" i="15" s="1"/>
  <c r="AP117" i="31"/>
  <c r="AP121" i="31" s="1"/>
  <c r="AU111" i="31"/>
  <c r="CW80" i="60"/>
  <c r="AS117" i="31"/>
  <c r="AS121" i="31" s="1"/>
  <c r="Y117" i="31"/>
  <c r="Y119" i="31" s="1"/>
  <c r="I47" i="6"/>
  <c r="K23" i="68" s="1"/>
  <c r="L23" i="68" s="1"/>
  <c r="I246" i="32"/>
  <c r="I250" i="32"/>
  <c r="I51" i="6"/>
  <c r="K25" i="68" s="1"/>
  <c r="L25" i="68" s="1"/>
  <c r="K16" i="68"/>
  <c r="L16" i="68" s="1"/>
  <c r="L14" i="68"/>
  <c r="I49" i="6"/>
  <c r="K24" i="68" s="1"/>
  <c r="L24" i="68" s="1"/>
  <c r="I248" i="32"/>
  <c r="CZ91" i="60"/>
  <c r="AB117" i="31"/>
  <c r="AB121" i="31" s="1"/>
  <c r="X144" i="32"/>
  <c r="J21" i="17"/>
  <c r="X38" i="6"/>
  <c r="BD92" i="31"/>
  <c r="Y90" i="32" s="1"/>
  <c r="E21" i="17"/>
  <c r="Y11" i="6"/>
  <c r="E21" i="13" s="1"/>
  <c r="S6" i="32"/>
  <c r="BD5" i="31"/>
  <c r="Y5" i="32" s="1"/>
  <c r="E20" i="17"/>
  <c r="Y9" i="6"/>
  <c r="E20" i="13" s="1"/>
  <c r="I13" i="17"/>
  <c r="J9" i="17"/>
  <c r="X31" i="6"/>
  <c r="BD219" i="31"/>
  <c r="X10" i="6"/>
  <c r="O240" i="60"/>
  <c r="D21" i="17"/>
  <c r="X11" i="6"/>
  <c r="E9" i="17"/>
  <c r="Y10" i="6"/>
  <c r="BD180" i="31"/>
  <c r="Q30" i="6"/>
  <c r="K8" i="16" s="1"/>
  <c r="Q144" i="32"/>
  <c r="U18" i="6"/>
  <c r="BD113" i="31"/>
  <c r="Y111" i="32" s="1"/>
  <c r="E19" i="17"/>
  <c r="Y6" i="6"/>
  <c r="E19" i="13" s="1"/>
  <c r="U5" i="32"/>
  <c r="J20" i="17"/>
  <c r="X37" i="6"/>
  <c r="J22" i="17"/>
  <c r="J19" i="17"/>
  <c r="X36" i="6"/>
  <c r="J10" i="17"/>
  <c r="CX124" i="60"/>
  <c r="CZ124" i="60" s="1"/>
  <c r="Y8" i="6"/>
  <c r="E8" i="13" s="1"/>
  <c r="K19" i="15"/>
  <c r="L19" i="15" s="1"/>
  <c r="BD146" i="31"/>
  <c r="M124" i="60"/>
  <c r="BD126" i="31"/>
  <c r="Y124" i="32" s="1"/>
  <c r="R160" i="32"/>
  <c r="R139" i="32"/>
  <c r="M250" i="31"/>
  <c r="F160" i="32"/>
  <c r="J12" i="6"/>
  <c r="M117" i="31"/>
  <c r="M119" i="31" s="1"/>
  <c r="CZ19" i="60"/>
  <c r="R163" i="32"/>
  <c r="AC31" i="32"/>
  <c r="F163" i="32"/>
  <c r="CZ139" i="60"/>
  <c r="CZ145" i="60"/>
  <c r="CX111" i="60"/>
  <c r="V80" i="60"/>
  <c r="V65" i="32"/>
  <c r="R152" i="32"/>
  <c r="V53" i="32"/>
  <c r="L5" i="6"/>
  <c r="D6" i="15" s="1"/>
  <c r="F125" i="32"/>
  <c r="AA75" i="32"/>
  <c r="F194" i="32"/>
  <c r="V47" i="32"/>
  <c r="J11" i="13"/>
  <c r="F149" i="32"/>
  <c r="F145" i="32"/>
  <c r="CZ207" i="60"/>
  <c r="Y240" i="60"/>
  <c r="CZ152" i="60"/>
  <c r="L90" i="32"/>
  <c r="V6" i="32"/>
  <c r="V35" i="32"/>
  <c r="W242" i="60"/>
  <c r="F152" i="32"/>
  <c r="CX242" i="60"/>
  <c r="CZ194" i="60"/>
  <c r="V117" i="31"/>
  <c r="V121" i="31" s="1"/>
  <c r="CZ40" i="60"/>
  <c r="V44" i="32"/>
  <c r="C248" i="31"/>
  <c r="C252" i="31" s="1"/>
  <c r="CU80" i="60"/>
  <c r="CZ163" i="60"/>
  <c r="CZ149" i="60"/>
  <c r="CZ169" i="60"/>
  <c r="AD111" i="31"/>
  <c r="D216" i="60"/>
  <c r="D244" i="60" s="1"/>
  <c r="Q13" i="6"/>
  <c r="R13" i="6" s="1"/>
  <c r="AO246" i="60"/>
  <c r="AO248" i="60" s="1"/>
  <c r="CZ44" i="60"/>
  <c r="C117" i="31"/>
  <c r="C119" i="31" s="1"/>
  <c r="CZ75" i="60"/>
  <c r="G250" i="31"/>
  <c r="AI117" i="31"/>
  <c r="AI119" i="31" s="1"/>
  <c r="AO117" i="31"/>
  <c r="AO121" i="31" s="1"/>
  <c r="AA117" i="31"/>
  <c r="AA121" i="31" s="1"/>
  <c r="CZ102" i="60"/>
  <c r="AD111" i="60"/>
  <c r="CZ81" i="60"/>
  <c r="Z252" i="31"/>
  <c r="R125" i="32"/>
  <c r="N36" i="6"/>
  <c r="N152" i="32"/>
  <c r="D144" i="32"/>
  <c r="L144" i="60"/>
  <c r="CZ191" i="60"/>
  <c r="CZ218" i="60"/>
  <c r="CZ71" i="60"/>
  <c r="K25" i="60"/>
  <c r="CZ53" i="60"/>
  <c r="T109" i="60"/>
  <c r="T79" i="60"/>
  <c r="T113" i="60" s="1"/>
  <c r="CZ233" i="60"/>
  <c r="K79" i="60"/>
  <c r="K113" i="60" s="1"/>
  <c r="CX34" i="60"/>
  <c r="L109" i="32"/>
  <c r="V25" i="60"/>
  <c r="BA121" i="31"/>
  <c r="D34" i="32"/>
  <c r="L34" i="60"/>
  <c r="AK111" i="31"/>
  <c r="D217" i="32"/>
  <c r="L217" i="60"/>
  <c r="V40" i="32"/>
  <c r="L90" i="60"/>
  <c r="CZ90" i="60" s="1"/>
  <c r="AR111" i="31"/>
  <c r="T217" i="32"/>
  <c r="CX217" i="60"/>
  <c r="R194" i="32"/>
  <c r="AH117" i="31"/>
  <c r="AH119" i="31" s="1"/>
  <c r="BB111" i="31"/>
  <c r="CZ6" i="60"/>
  <c r="CZ202" i="60"/>
  <c r="L111" i="60"/>
  <c r="CZ65" i="60"/>
  <c r="V109" i="60"/>
  <c r="CZ85" i="60"/>
  <c r="V111" i="60"/>
  <c r="CZ26" i="60"/>
  <c r="P34" i="32"/>
  <c r="AD34" i="60"/>
  <c r="K216" i="60"/>
  <c r="CZ47" i="60"/>
  <c r="AD25" i="60"/>
  <c r="AD109" i="60" s="1"/>
  <c r="X25" i="60"/>
  <c r="BB117" i="31"/>
  <c r="BB119" i="31" s="1"/>
  <c r="V111" i="31"/>
  <c r="D178" i="32"/>
  <c r="L178" i="60"/>
  <c r="D5" i="32"/>
  <c r="L5" i="60"/>
  <c r="H25" i="31"/>
  <c r="M25" i="60" s="1"/>
  <c r="M109" i="60" s="1"/>
  <c r="E34" i="32"/>
  <c r="P216" i="32"/>
  <c r="L34" i="32"/>
  <c r="V34" i="60"/>
  <c r="AR117" i="31"/>
  <c r="AR121" i="31" s="1"/>
  <c r="AP111" i="31"/>
  <c r="AF111" i="31"/>
  <c r="AF117" i="31"/>
  <c r="AE111" i="60"/>
  <c r="L242" i="60"/>
  <c r="CZ35" i="60"/>
  <c r="AD242" i="60"/>
  <c r="N79" i="60"/>
  <c r="N113" i="60" s="1"/>
  <c r="CZ222" i="60"/>
  <c r="CZ31" i="60"/>
  <c r="N25" i="60"/>
  <c r="CZ160" i="60"/>
  <c r="AL119" i="31"/>
  <c r="T144" i="32"/>
  <c r="CX144" i="60"/>
  <c r="T5" i="6"/>
  <c r="CX5" i="60"/>
  <c r="P144" i="32"/>
  <c r="AD144" i="60"/>
  <c r="P80" i="32"/>
  <c r="AD80" i="60"/>
  <c r="X91" i="32"/>
  <c r="AC91" i="32" s="1"/>
  <c r="X92" i="32"/>
  <c r="BC246" i="60"/>
  <c r="BC250" i="60" s="1"/>
  <c r="M13" i="6"/>
  <c r="N13" i="6" s="1"/>
  <c r="W90" i="60"/>
  <c r="AA65" i="32"/>
  <c r="AB250" i="31"/>
  <c r="R246" i="31"/>
  <c r="Y216" i="60"/>
  <c r="Y244" i="60" s="1"/>
  <c r="AG240" i="60"/>
  <c r="V246" i="31"/>
  <c r="BC218" i="31"/>
  <c r="AG216" i="60"/>
  <c r="AG244" i="60" s="1"/>
  <c r="AA246" i="31"/>
  <c r="AQ216" i="60"/>
  <c r="AP115" i="31"/>
  <c r="BS79" i="60"/>
  <c r="AI115" i="31"/>
  <c r="BE79" i="60"/>
  <c r="BE113" i="60" s="1"/>
  <c r="C111" i="31"/>
  <c r="D25" i="60"/>
  <c r="AG109" i="60"/>
  <c r="AI246" i="31"/>
  <c r="BE216" i="60"/>
  <c r="AB111" i="31"/>
  <c r="AS25" i="60"/>
  <c r="AL111" i="31"/>
  <c r="BK25" i="60"/>
  <c r="AL115" i="31"/>
  <c r="BK79" i="60"/>
  <c r="BK113" i="60" s="1"/>
  <c r="AB115" i="31"/>
  <c r="AS79" i="60"/>
  <c r="AS113" i="60" s="1"/>
  <c r="AZ115" i="31"/>
  <c r="CK79" i="60"/>
  <c r="CK113" i="60" s="1"/>
  <c r="U5" i="6"/>
  <c r="CY5" i="60"/>
  <c r="P246" i="31"/>
  <c r="U216" i="60"/>
  <c r="AH115" i="31"/>
  <c r="BC79" i="60"/>
  <c r="BC113" i="60" s="1"/>
  <c r="AO111" i="31"/>
  <c r="BQ25" i="60"/>
  <c r="AR115" i="31"/>
  <c r="BU79" i="60"/>
  <c r="BU113" i="60" s="1"/>
  <c r="CU25" i="60"/>
  <c r="V115" i="31"/>
  <c r="AG79" i="60"/>
  <c r="AG113" i="60" s="1"/>
  <c r="V248" i="31"/>
  <c r="V250" i="31" s="1"/>
  <c r="U218" i="31"/>
  <c r="U246" i="31" s="1"/>
  <c r="U13" i="6"/>
  <c r="CY90" i="60"/>
  <c r="CY124" i="60"/>
  <c r="Z111" i="31"/>
  <c r="AO25" i="60"/>
  <c r="Q217" i="32"/>
  <c r="AE217" i="60"/>
  <c r="CG79" i="60"/>
  <c r="Y109" i="60"/>
  <c r="CY111" i="60"/>
  <c r="E144" i="32"/>
  <c r="M144" i="60"/>
  <c r="Q28" i="6"/>
  <c r="K6" i="16" s="1"/>
  <c r="AE124" i="60"/>
  <c r="CY34" i="60"/>
  <c r="M144" i="32"/>
  <c r="W144" i="60"/>
  <c r="U82" i="31"/>
  <c r="AE80" i="60" s="1"/>
  <c r="Y80" i="60"/>
  <c r="C115" i="31"/>
  <c r="D79" i="60"/>
  <c r="D113" i="60" s="1"/>
  <c r="AM115" i="31"/>
  <c r="BM79" i="60"/>
  <c r="AZ111" i="31"/>
  <c r="CK25" i="60"/>
  <c r="BB115" i="31"/>
  <c r="CW79" i="60"/>
  <c r="CW113" i="60" s="1"/>
  <c r="AH111" i="31"/>
  <c r="BC25" i="60"/>
  <c r="P115" i="31"/>
  <c r="U79" i="60"/>
  <c r="AB246" i="31"/>
  <c r="AS216" i="60"/>
  <c r="M246" i="31"/>
  <c r="O216" i="60"/>
  <c r="AS115" i="31"/>
  <c r="BW79" i="60"/>
  <c r="Z115" i="31"/>
  <c r="AO79" i="60"/>
  <c r="AO113" i="60" s="1"/>
  <c r="AU115" i="31"/>
  <c r="CC79" i="60"/>
  <c r="M111" i="31"/>
  <c r="O25" i="60"/>
  <c r="Y111" i="31"/>
  <c r="AM25" i="60"/>
  <c r="Y115" i="31"/>
  <c r="AM79" i="60"/>
  <c r="AM113" i="60" s="1"/>
  <c r="AD81" i="31"/>
  <c r="AW80" i="60"/>
  <c r="AI111" i="31"/>
  <c r="BE25" i="60"/>
  <c r="AO115" i="31"/>
  <c r="BQ79" i="60"/>
  <c r="BQ113" i="60" s="1"/>
  <c r="AE242" i="60"/>
  <c r="AD246" i="31"/>
  <c r="AW216" i="60"/>
  <c r="CU79" i="60"/>
  <c r="CU113" i="60" s="1"/>
  <c r="AK115" i="31"/>
  <c r="BI79" i="60"/>
  <c r="BI113" i="60" s="1"/>
  <c r="AF115" i="31"/>
  <c r="AY79" i="60"/>
  <c r="Q178" i="32"/>
  <c r="AE178" i="60"/>
  <c r="Q32" i="6"/>
  <c r="K10" i="16" s="1"/>
  <c r="L10" i="16" s="1"/>
  <c r="AF246" i="31"/>
  <c r="AY216" i="60"/>
  <c r="CW115" i="60"/>
  <c r="Y246" i="31"/>
  <c r="AM216" i="60"/>
  <c r="AA115" i="31"/>
  <c r="AQ79" i="60"/>
  <c r="W111" i="60"/>
  <c r="M111" i="60"/>
  <c r="M242" i="60"/>
  <c r="M115" i="31"/>
  <c r="O79" i="60"/>
  <c r="O113" i="60" s="1"/>
  <c r="M43" i="6"/>
  <c r="N43" i="6" s="1"/>
  <c r="E8" i="15"/>
  <c r="K19" i="14"/>
  <c r="L19" i="14" s="1"/>
  <c r="AH252" i="31"/>
  <c r="AR250" i="31"/>
  <c r="D5" i="6"/>
  <c r="D6" i="14" s="1"/>
  <c r="BB121" i="31"/>
  <c r="R248" i="31"/>
  <c r="R250" i="31" s="1"/>
  <c r="R81" i="31"/>
  <c r="Y79" i="60" s="1"/>
  <c r="Y113" i="60" s="1"/>
  <c r="Q124" i="32"/>
  <c r="U242" i="31"/>
  <c r="Q240" i="32" s="1"/>
  <c r="Z47" i="32"/>
  <c r="BB250" i="31"/>
  <c r="AI250" i="31"/>
  <c r="AD250" i="31"/>
  <c r="G119" i="31"/>
  <c r="U90" i="32"/>
  <c r="U111" i="32"/>
  <c r="AM119" i="31"/>
  <c r="AU250" i="31"/>
  <c r="AA252" i="31"/>
  <c r="Q242" i="32"/>
  <c r="R242" i="32" s="1"/>
  <c r="AZ250" i="31"/>
  <c r="AF252" i="31"/>
  <c r="AF250" i="31"/>
  <c r="L18" i="6"/>
  <c r="D22" i="15" s="1"/>
  <c r="F53" i="32"/>
  <c r="F109" i="32" s="1"/>
  <c r="D90" i="32"/>
  <c r="P16" i="6"/>
  <c r="D14" i="16" s="1"/>
  <c r="AA85" i="32"/>
  <c r="AA81" i="32"/>
  <c r="E5" i="32"/>
  <c r="E5" i="6"/>
  <c r="E6" i="14" s="1"/>
  <c r="BA250" i="31"/>
  <c r="BA252" i="31"/>
  <c r="AK121" i="31"/>
  <c r="E242" i="32"/>
  <c r="Z44" i="32"/>
  <c r="E9" i="13"/>
  <c r="E43" i="6"/>
  <c r="D43" i="6"/>
  <c r="J22" i="14" s="1"/>
  <c r="P43" i="6"/>
  <c r="J22" i="16" s="1"/>
  <c r="P7" i="6"/>
  <c r="D7" i="16" s="1"/>
  <c r="D32" i="6"/>
  <c r="D10" i="66"/>
  <c r="P25" i="32"/>
  <c r="X242" i="32"/>
  <c r="T242" i="32"/>
  <c r="Z119" i="31"/>
  <c r="AZ121" i="31"/>
  <c r="AP252" i="31"/>
  <c r="D20" i="17"/>
  <c r="X5" i="32"/>
  <c r="X217" i="32"/>
  <c r="T5" i="32"/>
  <c r="P30" i="6"/>
  <c r="M252" i="31"/>
  <c r="E30" i="6"/>
  <c r="E240" i="32"/>
  <c r="D9" i="66"/>
  <c r="E217" i="32"/>
  <c r="H218" i="31"/>
  <c r="M216" i="60" s="1"/>
  <c r="M244" i="60" s="1"/>
  <c r="Z40" i="32"/>
  <c r="P250" i="31"/>
  <c r="P252" i="31"/>
  <c r="R53" i="32"/>
  <c r="M5" i="32"/>
  <c r="M5" i="6"/>
  <c r="E6" i="15" s="1"/>
  <c r="M217" i="32"/>
  <c r="Q218" i="31"/>
  <c r="E20" i="14"/>
  <c r="T90" i="32"/>
  <c r="X90" i="32"/>
  <c r="L7" i="6"/>
  <c r="D7" i="15" s="1"/>
  <c r="AC102" i="32"/>
  <c r="L25" i="32"/>
  <c r="D30" i="6"/>
  <c r="J8" i="14" s="1"/>
  <c r="D248" i="32"/>
  <c r="AD26" i="32"/>
  <c r="AA26" i="32"/>
  <c r="AC24" i="32"/>
  <c r="Z24" i="32"/>
  <c r="AA102" i="32"/>
  <c r="AA53" i="32"/>
  <c r="AA47" i="32"/>
  <c r="J8" i="15"/>
  <c r="L178" i="32"/>
  <c r="L32" i="6"/>
  <c r="J10" i="15" s="1"/>
  <c r="X178" i="32"/>
  <c r="AA44" i="32"/>
  <c r="AA31" i="32"/>
  <c r="AA6" i="32"/>
  <c r="AD35" i="32"/>
  <c r="AA35" i="32"/>
  <c r="AL250" i="31"/>
  <c r="AA24" i="32"/>
  <c r="AD24" i="32"/>
  <c r="AD102" i="32"/>
  <c r="AD31" i="32"/>
  <c r="AC71" i="32"/>
  <c r="AD71" i="32"/>
  <c r="AC75" i="32"/>
  <c r="AD75" i="32"/>
  <c r="AC74" i="32"/>
  <c r="AD74" i="32"/>
  <c r="AC85" i="32"/>
  <c r="AD85" i="32"/>
  <c r="AC81" i="32"/>
  <c r="AD81" i="32"/>
  <c r="AD44" i="32"/>
  <c r="AD40" i="32"/>
  <c r="AD53" i="32"/>
  <c r="AD47" i="32"/>
  <c r="AC65" i="32"/>
  <c r="AD65" i="32"/>
  <c r="Z6" i="32"/>
  <c r="AD6" i="32"/>
  <c r="P244" i="32"/>
  <c r="P45" i="6"/>
  <c r="AC26" i="32"/>
  <c r="AC53" i="32"/>
  <c r="AC6" i="32"/>
  <c r="AC44" i="32"/>
  <c r="AC40" i="32"/>
  <c r="AC47" i="32"/>
  <c r="Z35" i="32"/>
  <c r="AC35" i="32"/>
  <c r="E8" i="14"/>
  <c r="F8" i="14" s="1"/>
  <c r="F8" i="6"/>
  <c r="U28" i="6"/>
  <c r="K6" i="17" s="1"/>
  <c r="Z53" i="32"/>
  <c r="M30" i="6"/>
  <c r="K8" i="15" s="1"/>
  <c r="L217" i="32"/>
  <c r="D216" i="32"/>
  <c r="P5" i="32"/>
  <c r="P5" i="6"/>
  <c r="AD79" i="60"/>
  <c r="Q111" i="32"/>
  <c r="Q18" i="6"/>
  <c r="E22" i="16" s="1"/>
  <c r="R111" i="31"/>
  <c r="U25" i="31"/>
  <c r="AE25" i="60" s="1"/>
  <c r="P111" i="32"/>
  <c r="P18" i="6"/>
  <c r="D22" i="16" s="1"/>
  <c r="Y252" i="31"/>
  <c r="M178" i="32"/>
  <c r="M32" i="6"/>
  <c r="K10" i="15" s="1"/>
  <c r="M34" i="32"/>
  <c r="Q25" i="31"/>
  <c r="W25" i="60" s="1"/>
  <c r="W109" i="60" s="1"/>
  <c r="Q34" i="32"/>
  <c r="D11" i="66"/>
  <c r="D111" i="32"/>
  <c r="D18" i="6"/>
  <c r="D22" i="14" s="1"/>
  <c r="X19" i="32"/>
  <c r="Q90" i="32"/>
  <c r="P246" i="32"/>
  <c r="P240" i="32"/>
  <c r="P124" i="32"/>
  <c r="Q242" i="31"/>
  <c r="M124" i="32"/>
  <c r="M28" i="6"/>
  <c r="K6" i="15" s="1"/>
  <c r="M90" i="32"/>
  <c r="Q82" i="31"/>
  <c r="W80" i="60" s="1"/>
  <c r="L144" i="32"/>
  <c r="L28" i="6"/>
  <c r="J6" i="15" s="1"/>
  <c r="L240" i="32"/>
  <c r="L124" i="32"/>
  <c r="E124" i="32"/>
  <c r="E28" i="6"/>
  <c r="H82" i="31"/>
  <c r="E90" i="32"/>
  <c r="E13" i="6"/>
  <c r="D28" i="6"/>
  <c r="J6" i="14" s="1"/>
  <c r="D124" i="32"/>
  <c r="U34" i="32"/>
  <c r="X34" i="32"/>
  <c r="T34" i="32"/>
  <c r="T111" i="32"/>
  <c r="T18" i="6"/>
  <c r="D19" i="17"/>
  <c r="T28" i="6"/>
  <c r="T124" i="32"/>
  <c r="V124" i="32" s="1"/>
  <c r="T30" i="6"/>
  <c r="P28" i="6"/>
  <c r="J6" i="16" s="1"/>
  <c r="D8" i="17"/>
  <c r="D8" i="66"/>
  <c r="D5" i="24"/>
  <c r="B7" i="24"/>
  <c r="C7" i="24"/>
  <c r="AB119" i="31" l="1"/>
  <c r="AH121" i="31"/>
  <c r="P54" i="6"/>
  <c r="P119" i="31"/>
  <c r="L55" i="6"/>
  <c r="C250" i="31"/>
  <c r="J10" i="14"/>
  <c r="F32" i="6"/>
  <c r="K22" i="15"/>
  <c r="L22" i="15" s="1"/>
  <c r="J47" i="6"/>
  <c r="CX240" i="60"/>
  <c r="R115" i="31"/>
  <c r="F19" i="17"/>
  <c r="AU121" i="31"/>
  <c r="AS119" i="31"/>
  <c r="J49" i="6"/>
  <c r="U81" i="31"/>
  <c r="AE79" i="60" s="1"/>
  <c r="AE113" i="60" s="1"/>
  <c r="R117" i="31"/>
  <c r="R119" i="31" s="1"/>
  <c r="AI121" i="31"/>
  <c r="U248" i="31"/>
  <c r="Q246" i="32" s="1"/>
  <c r="R246" i="32" s="1"/>
  <c r="V119" i="31"/>
  <c r="AP119" i="31"/>
  <c r="Y121" i="31"/>
  <c r="J51" i="6"/>
  <c r="V5" i="32"/>
  <c r="X13" i="6"/>
  <c r="D13" i="66" s="1"/>
  <c r="BD218" i="31"/>
  <c r="V13" i="6"/>
  <c r="Y13" i="6"/>
  <c r="CX25" i="60"/>
  <c r="CX109" i="60" s="1"/>
  <c r="X25" i="32"/>
  <c r="X32" i="6"/>
  <c r="X43" i="6"/>
  <c r="V79" i="60"/>
  <c r="V115" i="60" s="1"/>
  <c r="L80" i="32"/>
  <c r="X80" i="32"/>
  <c r="M240" i="60"/>
  <c r="U7" i="6"/>
  <c r="BD25" i="31"/>
  <c r="Y25" i="32" s="1"/>
  <c r="E22" i="17"/>
  <c r="Y18" i="6"/>
  <c r="E6" i="17"/>
  <c r="Y5" i="6"/>
  <c r="J8" i="17"/>
  <c r="X30" i="6"/>
  <c r="J6" i="17"/>
  <c r="X28" i="6"/>
  <c r="V18" i="6"/>
  <c r="X18" i="6"/>
  <c r="D6" i="17"/>
  <c r="X5" i="6"/>
  <c r="K6" i="14"/>
  <c r="Y28" i="6"/>
  <c r="M80" i="60"/>
  <c r="BD82" i="31"/>
  <c r="Y80" i="32" s="1"/>
  <c r="J20" i="6"/>
  <c r="M121" i="31"/>
  <c r="J22" i="6"/>
  <c r="CZ111" i="60"/>
  <c r="L16" i="6"/>
  <c r="AA119" i="31"/>
  <c r="AO250" i="60"/>
  <c r="K8" i="14"/>
  <c r="Q252" i="32"/>
  <c r="F144" i="32"/>
  <c r="CZ242" i="60"/>
  <c r="L240" i="60"/>
  <c r="R144" i="32"/>
  <c r="AA91" i="32"/>
  <c r="V111" i="32"/>
  <c r="CZ178" i="60"/>
  <c r="L246" i="60"/>
  <c r="L248" i="60" s="1"/>
  <c r="V252" i="31"/>
  <c r="D246" i="60"/>
  <c r="D248" i="60" s="1"/>
  <c r="E252" i="32"/>
  <c r="AR119" i="31"/>
  <c r="BC111" i="31"/>
  <c r="U109" i="32" s="1"/>
  <c r="C121" i="31"/>
  <c r="AO119" i="31"/>
  <c r="BC248" i="60"/>
  <c r="L79" i="32"/>
  <c r="L24" i="6"/>
  <c r="D24" i="15" s="1"/>
  <c r="Q80" i="32"/>
  <c r="R80" i="32" s="1"/>
  <c r="N144" i="32"/>
  <c r="Q45" i="6"/>
  <c r="K12" i="16" s="1"/>
  <c r="Q244" i="32"/>
  <c r="L25" i="60"/>
  <c r="L109" i="60" s="1"/>
  <c r="K244" i="60"/>
  <c r="K246" i="60"/>
  <c r="U25" i="32"/>
  <c r="P109" i="32"/>
  <c r="H111" i="31"/>
  <c r="E16" i="6" s="1"/>
  <c r="E7" i="6"/>
  <c r="E7" i="14" s="1"/>
  <c r="T45" i="6"/>
  <c r="CX216" i="60"/>
  <c r="AF119" i="31"/>
  <c r="AF121" i="31"/>
  <c r="X115" i="60"/>
  <c r="X109" i="60"/>
  <c r="K115" i="60"/>
  <c r="K109" i="60"/>
  <c r="E25" i="32"/>
  <c r="AE115" i="60"/>
  <c r="AE119" i="60" s="1"/>
  <c r="T25" i="32"/>
  <c r="T80" i="32"/>
  <c r="CX80" i="60"/>
  <c r="D80" i="32"/>
  <c r="L80" i="60"/>
  <c r="N109" i="60"/>
  <c r="N115" i="60"/>
  <c r="CZ34" i="60"/>
  <c r="CZ217" i="60"/>
  <c r="T115" i="60"/>
  <c r="CZ5" i="60"/>
  <c r="AD246" i="60"/>
  <c r="AD240" i="60"/>
  <c r="CZ144" i="60"/>
  <c r="AD113" i="60"/>
  <c r="AD115" i="60"/>
  <c r="AD91" i="32"/>
  <c r="V113" i="60"/>
  <c r="AD92" i="32"/>
  <c r="AA92" i="32"/>
  <c r="AC92" i="32"/>
  <c r="U80" i="32"/>
  <c r="CY80" i="60"/>
  <c r="AY244" i="60"/>
  <c r="AY246" i="60"/>
  <c r="BE115" i="60"/>
  <c r="BE109" i="60"/>
  <c r="O115" i="60"/>
  <c r="O117" i="60" s="1"/>
  <c r="O109" i="60"/>
  <c r="O244" i="60"/>
  <c r="O246" i="60"/>
  <c r="BC109" i="60"/>
  <c r="BC115" i="60"/>
  <c r="CK109" i="60"/>
  <c r="CK115" i="60"/>
  <c r="AE109" i="60"/>
  <c r="Q216" i="32"/>
  <c r="AE216" i="60"/>
  <c r="AE244" i="60" s="1"/>
  <c r="W240" i="60"/>
  <c r="CU109" i="60"/>
  <c r="CU115" i="60"/>
  <c r="BQ109" i="60"/>
  <c r="BQ115" i="60"/>
  <c r="U244" i="60"/>
  <c r="U246" i="60"/>
  <c r="BK109" i="60"/>
  <c r="BK115" i="60"/>
  <c r="BE244" i="60"/>
  <c r="BE246" i="60"/>
  <c r="Y115" i="60"/>
  <c r="AM244" i="60"/>
  <c r="AM246" i="60"/>
  <c r="AY113" i="60"/>
  <c r="AY115" i="60"/>
  <c r="CY25" i="60"/>
  <c r="D115" i="60"/>
  <c r="D109" i="60"/>
  <c r="BS113" i="60"/>
  <c r="BS115" i="60"/>
  <c r="AG246" i="60"/>
  <c r="Y246" i="60"/>
  <c r="Q248" i="31"/>
  <c r="Q252" i="31" s="1"/>
  <c r="W216" i="60"/>
  <c r="W244" i="60" s="1"/>
  <c r="AM109" i="60"/>
  <c r="AM115" i="60"/>
  <c r="CC113" i="60"/>
  <c r="CC115" i="60"/>
  <c r="BW113" i="60"/>
  <c r="BW115" i="60"/>
  <c r="AS244" i="60"/>
  <c r="AS246" i="60"/>
  <c r="U113" i="60"/>
  <c r="U115" i="60"/>
  <c r="BM113" i="60"/>
  <c r="BM115" i="60"/>
  <c r="AE240" i="60"/>
  <c r="CG113" i="60"/>
  <c r="CG115" i="60"/>
  <c r="AO115" i="60"/>
  <c r="AO109" i="60"/>
  <c r="M246" i="60"/>
  <c r="BI115" i="60"/>
  <c r="AS115" i="60"/>
  <c r="AS109" i="60"/>
  <c r="AG115" i="60"/>
  <c r="AQ113" i="60"/>
  <c r="AQ115" i="60"/>
  <c r="CW117" i="60"/>
  <c r="CW119" i="60"/>
  <c r="AW244" i="60"/>
  <c r="AW246" i="60"/>
  <c r="AD115" i="31"/>
  <c r="AW79" i="60"/>
  <c r="AD117" i="31"/>
  <c r="AQ244" i="60"/>
  <c r="AQ246" i="60"/>
  <c r="BU115" i="60"/>
  <c r="R124" i="32"/>
  <c r="K22" i="14"/>
  <c r="L22" i="14" s="1"/>
  <c r="R252" i="31"/>
  <c r="U79" i="32"/>
  <c r="Q41" i="6"/>
  <c r="K14" i="16" s="1"/>
  <c r="R240" i="32"/>
  <c r="L113" i="32"/>
  <c r="E41" i="6"/>
  <c r="AA5" i="32"/>
  <c r="J8" i="16"/>
  <c r="D9" i="13"/>
  <c r="AC5" i="32"/>
  <c r="AD5" i="32"/>
  <c r="T246" i="32"/>
  <c r="D51" i="6"/>
  <c r="J25" i="14" s="1"/>
  <c r="T216" i="32"/>
  <c r="X216" i="32"/>
  <c r="Z34" i="32"/>
  <c r="Z5" i="32"/>
  <c r="F124" i="32"/>
  <c r="D49" i="6"/>
  <c r="J24" i="14" s="1"/>
  <c r="D47" i="6"/>
  <c r="J23" i="14" s="1"/>
  <c r="D246" i="32"/>
  <c r="H246" i="31"/>
  <c r="E216" i="32"/>
  <c r="D7" i="24"/>
  <c r="H248" i="31"/>
  <c r="E246" i="32" s="1"/>
  <c r="M216" i="32"/>
  <c r="Q246" i="31"/>
  <c r="D20" i="13"/>
  <c r="AC90" i="32"/>
  <c r="Z6" i="6"/>
  <c r="AA19" i="32"/>
  <c r="Z19" i="32"/>
  <c r="D25" i="32"/>
  <c r="D7" i="6"/>
  <c r="D7" i="14" s="1"/>
  <c r="AA34" i="32"/>
  <c r="D8" i="13"/>
  <c r="AA90" i="32"/>
  <c r="M252" i="32"/>
  <c r="N124" i="32"/>
  <c r="AD90" i="32"/>
  <c r="D6" i="16"/>
  <c r="AD34" i="32"/>
  <c r="D19" i="13"/>
  <c r="F19" i="13" s="1"/>
  <c r="AC19" i="32"/>
  <c r="AD19" i="32"/>
  <c r="P41" i="6"/>
  <c r="J14" i="16" s="1"/>
  <c r="J12" i="16"/>
  <c r="J15" i="16"/>
  <c r="AC34" i="32"/>
  <c r="P49" i="6"/>
  <c r="J24" i="16" s="1"/>
  <c r="P51" i="6"/>
  <c r="J25" i="16" s="1"/>
  <c r="P47" i="6"/>
  <c r="J23" i="16" s="1"/>
  <c r="L216" i="32"/>
  <c r="D244" i="32"/>
  <c r="D45" i="6"/>
  <c r="J15" i="14" s="1"/>
  <c r="F13" i="6"/>
  <c r="D21" i="13"/>
  <c r="M25" i="32"/>
  <c r="Q111" i="31"/>
  <c r="M7" i="6"/>
  <c r="Q25" i="32"/>
  <c r="U111" i="31"/>
  <c r="D22" i="17"/>
  <c r="X111" i="32"/>
  <c r="AA111" i="32" s="1"/>
  <c r="V34" i="32"/>
  <c r="M240" i="32"/>
  <c r="N240" i="32" s="1"/>
  <c r="M41" i="6"/>
  <c r="K14" i="15" s="1"/>
  <c r="M80" i="32"/>
  <c r="Q81" i="31"/>
  <c r="W79" i="60" s="1"/>
  <c r="W113" i="60" s="1"/>
  <c r="L41" i="6"/>
  <c r="J14" i="15" s="1"/>
  <c r="L47" i="6"/>
  <c r="J23" i="15" s="1"/>
  <c r="L246" i="32"/>
  <c r="H81" i="31"/>
  <c r="E80" i="32"/>
  <c r="X124" i="32"/>
  <c r="AD124" i="32" s="1"/>
  <c r="X240" i="32"/>
  <c r="D240" i="32"/>
  <c r="F240" i="32" s="1"/>
  <c r="D41" i="6"/>
  <c r="J14" i="14" s="1"/>
  <c r="T41" i="6"/>
  <c r="T240" i="32"/>
  <c r="B16" i="19"/>
  <c r="B10" i="19"/>
  <c r="D14" i="15" l="1"/>
  <c r="R121" i="31"/>
  <c r="Q47" i="6"/>
  <c r="K23" i="16" s="1"/>
  <c r="U252" i="31"/>
  <c r="Q250" i="32" s="1"/>
  <c r="U250" i="31"/>
  <c r="Q248" i="32" s="1"/>
  <c r="L250" i="60"/>
  <c r="F246" i="32"/>
  <c r="V80" i="32"/>
  <c r="N80" i="32"/>
  <c r="D7" i="17"/>
  <c r="D12" i="15"/>
  <c r="D15" i="15"/>
  <c r="E7" i="17"/>
  <c r="Y7" i="6"/>
  <c r="E7" i="13" s="1"/>
  <c r="J13" i="17"/>
  <c r="X39" i="6"/>
  <c r="J14" i="17"/>
  <c r="J16" i="17" s="1"/>
  <c r="X41" i="6"/>
  <c r="T109" i="32"/>
  <c r="V109" i="32" s="1"/>
  <c r="X109" i="32"/>
  <c r="E109" i="32"/>
  <c r="BD111" i="31"/>
  <c r="Y109" i="32" s="1"/>
  <c r="K14" i="14"/>
  <c r="M79" i="60"/>
  <c r="M113" i="60" s="1"/>
  <c r="BD81" i="31"/>
  <c r="V25" i="32"/>
  <c r="K15" i="16"/>
  <c r="U16" i="6"/>
  <c r="E14" i="17" s="1"/>
  <c r="D250" i="60"/>
  <c r="CZ240" i="60"/>
  <c r="L26" i="6"/>
  <c r="D25" i="15" s="1"/>
  <c r="T16" i="6"/>
  <c r="CZ80" i="60"/>
  <c r="L22" i="6"/>
  <c r="D23" i="15" s="1"/>
  <c r="L115" i="32"/>
  <c r="L117" i="32"/>
  <c r="Q250" i="31"/>
  <c r="M49" i="6" s="1"/>
  <c r="K24" i="15" s="1"/>
  <c r="M246" i="32"/>
  <c r="N246" i="32" s="1"/>
  <c r="M47" i="6"/>
  <c r="K23" i="15" s="1"/>
  <c r="AE117" i="60"/>
  <c r="N117" i="60"/>
  <c r="N119" i="60"/>
  <c r="K248" i="60"/>
  <c r="K250" i="60"/>
  <c r="T244" i="32"/>
  <c r="X244" i="32"/>
  <c r="F80" i="32"/>
  <c r="BC115" i="31"/>
  <c r="U113" i="32" s="1"/>
  <c r="AE246" i="60"/>
  <c r="AE250" i="60" s="1"/>
  <c r="CZ25" i="60"/>
  <c r="T117" i="60"/>
  <c r="T119" i="60"/>
  <c r="CX79" i="60"/>
  <c r="D79" i="32"/>
  <c r="L79" i="60"/>
  <c r="L113" i="60" s="1"/>
  <c r="CZ109" i="60"/>
  <c r="K117" i="60"/>
  <c r="K119" i="60"/>
  <c r="X119" i="60"/>
  <c r="X117" i="60"/>
  <c r="CZ216" i="60"/>
  <c r="CX244" i="60"/>
  <c r="CZ244" i="60" s="1"/>
  <c r="CX246" i="60"/>
  <c r="CZ246" i="60" s="1"/>
  <c r="AD250" i="60"/>
  <c r="AD248" i="60"/>
  <c r="AD119" i="60"/>
  <c r="AD117" i="60"/>
  <c r="V117" i="60"/>
  <c r="V119" i="60"/>
  <c r="AQ248" i="60"/>
  <c r="AQ250" i="60"/>
  <c r="CG117" i="60"/>
  <c r="CG119" i="60"/>
  <c r="CC117" i="60"/>
  <c r="CC119" i="60"/>
  <c r="AY117" i="60"/>
  <c r="AY119" i="60"/>
  <c r="BK117" i="60"/>
  <c r="BK119" i="60"/>
  <c r="CU117" i="60"/>
  <c r="CU119" i="60"/>
  <c r="U12" i="6"/>
  <c r="E12" i="17" s="1"/>
  <c r="CY79" i="60"/>
  <c r="CY113" i="60" s="1"/>
  <c r="AW113" i="60"/>
  <c r="AW115" i="60"/>
  <c r="AG117" i="60"/>
  <c r="AG119" i="60"/>
  <c r="M248" i="60"/>
  <c r="M250" i="60"/>
  <c r="Y119" i="60"/>
  <c r="Y117" i="60"/>
  <c r="BC117" i="60"/>
  <c r="BC119" i="60"/>
  <c r="AY248" i="60"/>
  <c r="AY250" i="60"/>
  <c r="W246" i="60"/>
  <c r="AD121" i="31"/>
  <c r="AD119" i="31"/>
  <c r="BI117" i="60"/>
  <c r="BI119" i="60"/>
  <c r="AS248" i="60"/>
  <c r="AS250" i="60"/>
  <c r="BS117" i="60"/>
  <c r="BS119" i="60"/>
  <c r="U250" i="60"/>
  <c r="U248" i="60"/>
  <c r="U117" i="60"/>
  <c r="U119" i="60"/>
  <c r="BW117" i="60"/>
  <c r="BW119" i="60"/>
  <c r="AM117" i="60"/>
  <c r="AM119" i="60"/>
  <c r="Y248" i="60"/>
  <c r="Y250" i="60"/>
  <c r="AM250" i="60"/>
  <c r="AM248" i="60"/>
  <c r="BE248" i="60"/>
  <c r="BE250" i="60"/>
  <c r="CY109" i="60"/>
  <c r="BQ117" i="60"/>
  <c r="BQ119" i="60"/>
  <c r="W115" i="60"/>
  <c r="BM117" i="60"/>
  <c r="BM119" i="60"/>
  <c r="BE117" i="60"/>
  <c r="BE119" i="60"/>
  <c r="BU117" i="60"/>
  <c r="BU119" i="60"/>
  <c r="AW248" i="60"/>
  <c r="AW250" i="60"/>
  <c r="AQ117" i="60"/>
  <c r="AQ119" i="60"/>
  <c r="AS117" i="60"/>
  <c r="AS119" i="60"/>
  <c r="AO117" i="60"/>
  <c r="AO119" i="60"/>
  <c r="AG248" i="60"/>
  <c r="AG250" i="60"/>
  <c r="D117" i="60"/>
  <c r="D119" i="60"/>
  <c r="BC117" i="31"/>
  <c r="U22" i="6" s="1"/>
  <c r="E23" i="17" s="1"/>
  <c r="CK117" i="60"/>
  <c r="CK119" i="60"/>
  <c r="O248" i="60"/>
  <c r="O250" i="60"/>
  <c r="U20" i="6"/>
  <c r="E15" i="17" s="1"/>
  <c r="X246" i="32"/>
  <c r="X250" i="32"/>
  <c r="T47" i="6"/>
  <c r="D12" i="14"/>
  <c r="D15" i="14"/>
  <c r="D250" i="32"/>
  <c r="D7" i="66"/>
  <c r="D23" i="14"/>
  <c r="T49" i="6"/>
  <c r="Z25" i="32"/>
  <c r="AD25" i="32"/>
  <c r="AC25" i="32"/>
  <c r="D12" i="17"/>
  <c r="T79" i="32"/>
  <c r="V79" i="32" s="1"/>
  <c r="E47" i="6"/>
  <c r="H252" i="31"/>
  <c r="E51" i="6" s="1"/>
  <c r="M244" i="32"/>
  <c r="M45" i="6"/>
  <c r="H250" i="31"/>
  <c r="E248" i="32" s="1"/>
  <c r="F248" i="32" s="1"/>
  <c r="E45" i="6"/>
  <c r="K15" i="14" s="1"/>
  <c r="E244" i="32"/>
  <c r="P248" i="32"/>
  <c r="P250" i="32"/>
  <c r="Z13" i="6"/>
  <c r="D16" i="6"/>
  <c r="D109" i="32"/>
  <c r="AA124" i="32"/>
  <c r="AD80" i="32"/>
  <c r="AA80" i="32"/>
  <c r="AC111" i="32"/>
  <c r="AD111" i="32"/>
  <c r="Z80" i="32"/>
  <c r="AC80" i="32"/>
  <c r="Z124" i="32"/>
  <c r="AC124" i="32"/>
  <c r="E14" i="14"/>
  <c r="L45" i="6"/>
  <c r="X45" i="6" s="1"/>
  <c r="L244" i="32"/>
  <c r="B39" i="19"/>
  <c r="J15" i="17"/>
  <c r="J12" i="17"/>
  <c r="M109" i="32"/>
  <c r="M16" i="6"/>
  <c r="N16" i="6" s="1"/>
  <c r="E7" i="15"/>
  <c r="Q16" i="6"/>
  <c r="E14" i="16" s="1"/>
  <c r="Q109" i="32"/>
  <c r="R109" i="32" s="1"/>
  <c r="M51" i="6"/>
  <c r="K25" i="15" s="1"/>
  <c r="M250" i="32"/>
  <c r="M79" i="32"/>
  <c r="N79" i="32" s="1"/>
  <c r="Q117" i="31"/>
  <c r="Q115" i="31"/>
  <c r="M12" i="6"/>
  <c r="E12" i="15" s="1"/>
  <c r="L49" i="6"/>
  <c r="J24" i="15" s="1"/>
  <c r="L248" i="32"/>
  <c r="L51" i="6"/>
  <c r="J25" i="15" s="1"/>
  <c r="L250" i="32"/>
  <c r="H115" i="31"/>
  <c r="E79" i="32"/>
  <c r="E12" i="6"/>
  <c r="H117" i="31"/>
  <c r="D14" i="14" l="1"/>
  <c r="F16" i="6"/>
  <c r="R250" i="32"/>
  <c r="Q51" i="6"/>
  <c r="K25" i="16" s="1"/>
  <c r="R248" i="32"/>
  <c r="Q49" i="6"/>
  <c r="K24" i="16" s="1"/>
  <c r="L24" i="16" s="1"/>
  <c r="M115" i="60"/>
  <c r="M117" i="60" s="1"/>
  <c r="M248" i="32"/>
  <c r="N248" i="32" s="1"/>
  <c r="L119" i="32"/>
  <c r="J24" i="17"/>
  <c r="X49" i="6"/>
  <c r="J23" i="17"/>
  <c r="X47" i="6"/>
  <c r="T22" i="6"/>
  <c r="D14" i="17"/>
  <c r="X16" i="6"/>
  <c r="Y16" i="6"/>
  <c r="K25" i="14"/>
  <c r="L25" i="14" s="1"/>
  <c r="K23" i="14"/>
  <c r="L23" i="14" s="1"/>
  <c r="E12" i="14"/>
  <c r="F12" i="14" s="1"/>
  <c r="AE248" i="60"/>
  <c r="T115" i="32"/>
  <c r="F79" i="32"/>
  <c r="CX113" i="60"/>
  <c r="CZ113" i="60" s="1"/>
  <c r="CZ79" i="60"/>
  <c r="CX115" i="60"/>
  <c r="CX250" i="60"/>
  <c r="CZ250" i="60" s="1"/>
  <c r="CX248" i="60"/>
  <c r="CZ248" i="60" s="1"/>
  <c r="L115" i="60"/>
  <c r="BC119" i="31"/>
  <c r="U24" i="6" s="1"/>
  <c r="E24" i="17" s="1"/>
  <c r="BC121" i="31"/>
  <c r="U26" i="6" s="1"/>
  <c r="E25" i="17" s="1"/>
  <c r="U115" i="32"/>
  <c r="W117" i="60"/>
  <c r="W119" i="60"/>
  <c r="W248" i="60"/>
  <c r="W250" i="60"/>
  <c r="AW117" i="60"/>
  <c r="AW119" i="60"/>
  <c r="CY115" i="60"/>
  <c r="E14" i="15"/>
  <c r="D115" i="32"/>
  <c r="D7" i="13"/>
  <c r="F7" i="13" s="1"/>
  <c r="D24" i="14"/>
  <c r="D119" i="32"/>
  <c r="T250" i="32"/>
  <c r="X248" i="32"/>
  <c r="T51" i="6"/>
  <c r="T248" i="32"/>
  <c r="E250" i="32"/>
  <c r="F250" i="32" s="1"/>
  <c r="D113" i="32"/>
  <c r="T113" i="32"/>
  <c r="V113" i="32" s="1"/>
  <c r="AA109" i="32"/>
  <c r="N250" i="32"/>
  <c r="E49" i="6"/>
  <c r="K12" i="15"/>
  <c r="K15" i="15"/>
  <c r="F14" i="14"/>
  <c r="Z109" i="32"/>
  <c r="AD109" i="32"/>
  <c r="AC109" i="32"/>
  <c r="J12" i="15"/>
  <c r="J15" i="15"/>
  <c r="M22" i="6"/>
  <c r="E23" i="15" s="1"/>
  <c r="Q119" i="31"/>
  <c r="M115" i="32"/>
  <c r="N115" i="32" s="1"/>
  <c r="Q121" i="31"/>
  <c r="M20" i="6"/>
  <c r="E15" i="15" s="1"/>
  <c r="M113" i="32"/>
  <c r="N113" i="32" s="1"/>
  <c r="E115" i="32"/>
  <c r="H119" i="31"/>
  <c r="E22" i="6"/>
  <c r="H121" i="31"/>
  <c r="E20" i="6"/>
  <c r="E113" i="32"/>
  <c r="L19" i="16"/>
  <c r="L25" i="15"/>
  <c r="L24" i="15"/>
  <c r="L23" i="15"/>
  <c r="L14" i="15"/>
  <c r="F13" i="15"/>
  <c r="L8" i="15"/>
  <c r="L7" i="15"/>
  <c r="L6" i="15"/>
  <c r="F8" i="13"/>
  <c r="M119" i="60" l="1"/>
  <c r="D15" i="17"/>
  <c r="J25" i="17"/>
  <c r="X51" i="6"/>
  <c r="T117" i="32"/>
  <c r="T26" i="6"/>
  <c r="D23" i="17"/>
  <c r="F23" i="17" s="1"/>
  <c r="K24" i="14"/>
  <c r="L24" i="14" s="1"/>
  <c r="E15" i="14"/>
  <c r="F15" i="14" s="1"/>
  <c r="E23" i="14"/>
  <c r="F23" i="14" s="1"/>
  <c r="T119" i="32"/>
  <c r="V115" i="32"/>
  <c r="T24" i="6"/>
  <c r="U117" i="32"/>
  <c r="F115" i="32"/>
  <c r="L119" i="60"/>
  <c r="L117" i="60"/>
  <c r="CX117" i="60"/>
  <c r="CZ115" i="60"/>
  <c r="CX119" i="60"/>
  <c r="U119" i="32"/>
  <c r="CY117" i="60"/>
  <c r="CY119" i="60"/>
  <c r="D26" i="6"/>
  <c r="D25" i="14" s="1"/>
  <c r="F113" i="32"/>
  <c r="D117" i="32"/>
  <c r="M26" i="6"/>
  <c r="M119" i="32"/>
  <c r="M24" i="6"/>
  <c r="M117" i="32"/>
  <c r="E26" i="6"/>
  <c r="E119" i="32"/>
  <c r="F119" i="32" s="1"/>
  <c r="E24" i="6"/>
  <c r="E117" i="32"/>
  <c r="F13" i="16"/>
  <c r="F6" i="17"/>
  <c r="F7" i="17"/>
  <c r="F8" i="17"/>
  <c r="F12" i="17"/>
  <c r="F15" i="17"/>
  <c r="L6" i="14"/>
  <c r="F15" i="15"/>
  <c r="J16" i="14"/>
  <c r="E16" i="15"/>
  <c r="J16" i="16"/>
  <c r="E16" i="17"/>
  <c r="F22" i="17"/>
  <c r="F13" i="13"/>
  <c r="L7" i="14"/>
  <c r="L8" i="14"/>
  <c r="F13" i="14"/>
  <c r="D16" i="14"/>
  <c r="K16" i="14"/>
  <c r="F12" i="15"/>
  <c r="K16" i="15"/>
  <c r="F23" i="15"/>
  <c r="L6" i="16"/>
  <c r="L7" i="16"/>
  <c r="L8" i="16"/>
  <c r="K16" i="16"/>
  <c r="L22" i="16"/>
  <c r="L23" i="16"/>
  <c r="L25" i="16"/>
  <c r="L6" i="17"/>
  <c r="D16" i="17"/>
  <c r="L14" i="14"/>
  <c r="D16" i="15"/>
  <c r="J16" i="15"/>
  <c r="F14" i="16"/>
  <c r="L14" i="16"/>
  <c r="F14" i="17"/>
  <c r="CZ119" i="60" l="1"/>
  <c r="E16" i="14"/>
  <c r="F16" i="14" s="1"/>
  <c r="V117" i="32"/>
  <c r="D25" i="17"/>
  <c r="F25" i="17" s="1"/>
  <c r="D24" i="17"/>
  <c r="F24" i="17" s="1"/>
  <c r="V119" i="32"/>
  <c r="CZ117" i="60"/>
  <c r="F117" i="32"/>
  <c r="E25" i="15"/>
  <c r="E25" i="14"/>
  <c r="F25" i="14" s="1"/>
  <c r="F26" i="6"/>
  <c r="E24" i="15"/>
  <c r="F24" i="15" s="1"/>
  <c r="N24" i="6"/>
  <c r="E24" i="14"/>
  <c r="F24" i="14" s="1"/>
  <c r="F24" i="6"/>
  <c r="F16" i="17"/>
  <c r="L16" i="16"/>
  <c r="L16" i="15"/>
  <c r="L16" i="14"/>
  <c r="B7" i="12"/>
  <c r="C6" i="12"/>
  <c r="C7" i="12" l="1"/>
  <c r="O143" i="32" l="1"/>
  <c r="O238" i="32"/>
  <c r="O237" i="32"/>
  <c r="O236" i="32"/>
  <c r="O235" i="32"/>
  <c r="O234" i="32"/>
  <c r="O232" i="32"/>
  <c r="O231" i="32"/>
  <c r="O230" i="32"/>
  <c r="O228" i="32"/>
  <c r="O227" i="32"/>
  <c r="O226" i="32"/>
  <c r="O225" i="32"/>
  <c r="O224" i="32"/>
  <c r="O223" i="32"/>
  <c r="O220" i="32"/>
  <c r="O221" i="32"/>
  <c r="O219" i="32"/>
  <c r="O215" i="32"/>
  <c r="O214" i="32"/>
  <c r="O213" i="32"/>
  <c r="O212" i="32"/>
  <c r="O211" i="32"/>
  <c r="O210" i="32"/>
  <c r="O209" i="32"/>
  <c r="O208" i="32"/>
  <c r="O206" i="32"/>
  <c r="O205" i="32"/>
  <c r="O204" i="32"/>
  <c r="O203" i="32"/>
  <c r="O196" i="32"/>
  <c r="O197" i="32"/>
  <c r="O198" i="32"/>
  <c r="O199" i="32"/>
  <c r="O200" i="32"/>
  <c r="O201" i="32"/>
  <c r="O195" i="32"/>
  <c r="O180" i="32"/>
  <c r="O181" i="32"/>
  <c r="O182" i="32"/>
  <c r="O183" i="32"/>
  <c r="O184" i="32"/>
  <c r="O185" i="32"/>
  <c r="O186" i="32"/>
  <c r="O187" i="32"/>
  <c r="O188" i="32"/>
  <c r="O190" i="32"/>
  <c r="O192" i="32"/>
  <c r="O193" i="32"/>
  <c r="O179" i="32"/>
  <c r="O171" i="32"/>
  <c r="O172" i="32"/>
  <c r="O173" i="32"/>
  <c r="O174" i="32"/>
  <c r="O175" i="32"/>
  <c r="O176" i="32"/>
  <c r="O177" i="32"/>
  <c r="O170" i="32"/>
  <c r="O168" i="32"/>
  <c r="O167" i="32"/>
  <c r="O166" i="32"/>
  <c r="O165" i="32"/>
  <c r="O164" i="32"/>
  <c r="O162" i="32"/>
  <c r="O161" i="32"/>
  <c r="O159" i="32"/>
  <c r="O158" i="32"/>
  <c r="O157" i="32"/>
  <c r="O156" i="32"/>
  <c r="O155" i="32"/>
  <c r="O154" i="32"/>
  <c r="O153" i="32"/>
  <c r="O151" i="32"/>
  <c r="O150" i="32"/>
  <c r="O148" i="32"/>
  <c r="O147" i="32"/>
  <c r="O146" i="32"/>
  <c r="O142" i="32"/>
  <c r="O141" i="32"/>
  <c r="O140" i="32"/>
  <c r="O138" i="32"/>
  <c r="O137" i="32"/>
  <c r="O136" i="32"/>
  <c r="O135" i="32"/>
  <c r="O134" i="32"/>
  <c r="O133" i="32"/>
  <c r="O132" i="32"/>
  <c r="O131" i="32"/>
  <c r="O130" i="32"/>
  <c r="O129" i="32"/>
  <c r="O128" i="32"/>
  <c r="O127" i="32"/>
  <c r="O126" i="32"/>
  <c r="O106" i="32"/>
  <c r="O105" i="32"/>
  <c r="O104" i="32"/>
  <c r="O103" i="32"/>
  <c r="O101" i="32"/>
  <c r="O100" i="32"/>
  <c r="O99" i="32"/>
  <c r="O98" i="32"/>
  <c r="O97" i="32"/>
  <c r="O96" i="32"/>
  <c r="O95" i="32"/>
  <c r="O94" i="32"/>
  <c r="O93" i="32"/>
  <c r="O92" i="32"/>
  <c r="O87" i="32"/>
  <c r="O88" i="32"/>
  <c r="O89" i="32"/>
  <c r="O86" i="32"/>
  <c r="O84" i="32"/>
  <c r="O83" i="32"/>
  <c r="O82" i="32"/>
  <c r="O78" i="32"/>
  <c r="O77" i="32"/>
  <c r="O76" i="32"/>
  <c r="O74" i="32"/>
  <c r="O73" i="32"/>
  <c r="O72" i="32"/>
  <c r="O70" i="32"/>
  <c r="O69" i="32"/>
  <c r="O68" i="32"/>
  <c r="O67" i="32"/>
  <c r="O66" i="32"/>
  <c r="O64" i="32"/>
  <c r="O62" i="32"/>
  <c r="O61" i="32"/>
  <c r="O60" i="32"/>
  <c r="O59" i="32"/>
  <c r="O58" i="32"/>
  <c r="O57" i="32"/>
  <c r="O56" i="32"/>
  <c r="O55" i="32"/>
  <c r="O54" i="32"/>
  <c r="O52" i="32"/>
  <c r="O50" i="32"/>
  <c r="O49" i="32"/>
  <c r="O48" i="32"/>
  <c r="O46" i="32"/>
  <c r="O45" i="32"/>
  <c r="O43" i="32"/>
  <c r="O42" i="32"/>
  <c r="O41" i="32"/>
  <c r="O39" i="32"/>
  <c r="O38" i="32"/>
  <c r="O37" i="32"/>
  <c r="O36" i="32"/>
  <c r="O33" i="32"/>
  <c r="O32" i="32"/>
  <c r="O28" i="32"/>
  <c r="O27" i="32"/>
  <c r="O24" i="32"/>
  <c r="O23" i="32"/>
  <c r="O22" i="32"/>
  <c r="O21" i="32"/>
  <c r="O20" i="32"/>
  <c r="O18" i="32"/>
  <c r="O17" i="32"/>
  <c r="O16" i="32"/>
  <c r="O15" i="32"/>
  <c r="O14" i="32"/>
  <c r="O8" i="32"/>
  <c r="O9" i="32"/>
  <c r="O11" i="32"/>
  <c r="O12" i="32"/>
  <c r="O13" i="32"/>
  <c r="O7" i="32"/>
  <c r="O229" i="32" l="1"/>
  <c r="O39" i="6"/>
  <c r="S35" i="6"/>
  <c r="S34" i="6"/>
  <c r="S29" i="6"/>
  <c r="S14" i="6"/>
  <c r="O35" i="6"/>
  <c r="O34" i="6"/>
  <c r="O14" i="6"/>
  <c r="C13" i="16" s="1"/>
  <c r="O29" i="6"/>
  <c r="I7" i="16" s="1"/>
  <c r="K238" i="32"/>
  <c r="K236" i="32"/>
  <c r="K237" i="32"/>
  <c r="K235" i="32"/>
  <c r="K234" i="32"/>
  <c r="K224" i="32"/>
  <c r="K225" i="32"/>
  <c r="K226" i="32"/>
  <c r="K227" i="32"/>
  <c r="K228" i="32"/>
  <c r="K230" i="32"/>
  <c r="K231" i="32"/>
  <c r="K232" i="32"/>
  <c r="K223" i="32"/>
  <c r="K220" i="32"/>
  <c r="K221" i="32"/>
  <c r="K219" i="32"/>
  <c r="K209" i="32"/>
  <c r="K210" i="32"/>
  <c r="K211" i="32"/>
  <c r="K212" i="32"/>
  <c r="K213" i="32"/>
  <c r="K214" i="32"/>
  <c r="K215" i="32"/>
  <c r="K208" i="32"/>
  <c r="K204" i="32"/>
  <c r="K205" i="32"/>
  <c r="K206" i="32"/>
  <c r="K203" i="32"/>
  <c r="K196" i="32"/>
  <c r="K197" i="32"/>
  <c r="K198" i="32"/>
  <c r="K199" i="32"/>
  <c r="K200" i="32"/>
  <c r="K201" i="32"/>
  <c r="K195" i="32"/>
  <c r="K180" i="32"/>
  <c r="K181" i="32"/>
  <c r="K182" i="32"/>
  <c r="K183" i="32"/>
  <c r="K184" i="32"/>
  <c r="K185" i="32"/>
  <c r="K186" i="32"/>
  <c r="K187" i="32"/>
  <c r="K188" i="32"/>
  <c r="K190" i="32"/>
  <c r="K171" i="32"/>
  <c r="K172" i="32"/>
  <c r="K173" i="32"/>
  <c r="K174" i="32"/>
  <c r="K175" i="32"/>
  <c r="K176" i="32"/>
  <c r="K177" i="32"/>
  <c r="K170" i="32"/>
  <c r="K179" i="32"/>
  <c r="K165" i="32"/>
  <c r="K166" i="32"/>
  <c r="K167" i="32"/>
  <c r="K168" i="32"/>
  <c r="K164" i="32"/>
  <c r="K162" i="32"/>
  <c r="K161" i="32"/>
  <c r="K154" i="32"/>
  <c r="K155" i="32"/>
  <c r="K156" i="32"/>
  <c r="K157" i="32"/>
  <c r="K158" i="32"/>
  <c r="K159" i="32"/>
  <c r="K153" i="32"/>
  <c r="K151" i="32"/>
  <c r="K150" i="32"/>
  <c r="K147" i="32"/>
  <c r="K148" i="32"/>
  <c r="K146" i="32"/>
  <c r="K141" i="32"/>
  <c r="K142" i="32"/>
  <c r="K140" i="32"/>
  <c r="K127" i="32"/>
  <c r="K128" i="32"/>
  <c r="K129" i="32"/>
  <c r="K130" i="32"/>
  <c r="K131" i="32"/>
  <c r="K132" i="32"/>
  <c r="K133" i="32"/>
  <c r="K134" i="32"/>
  <c r="K135" i="32"/>
  <c r="K136" i="32"/>
  <c r="K137" i="32"/>
  <c r="K138" i="32"/>
  <c r="K126" i="32"/>
  <c r="K9" i="32" l="1"/>
  <c r="K27" i="32"/>
  <c r="K38" i="32"/>
  <c r="K42" i="32"/>
  <c r="K64" i="32"/>
  <c r="K68" i="32"/>
  <c r="K82" i="32"/>
  <c r="K101" i="32"/>
  <c r="K93" i="32"/>
  <c r="C13" i="17"/>
  <c r="K12" i="32"/>
  <c r="K14" i="32"/>
  <c r="K15" i="32"/>
  <c r="K22" i="32"/>
  <c r="K29" i="32"/>
  <c r="K36" i="32"/>
  <c r="K41" i="32"/>
  <c r="K46" i="32"/>
  <c r="K49" i="32"/>
  <c r="K61" i="32"/>
  <c r="K57" i="32"/>
  <c r="K70" i="32"/>
  <c r="K72" i="32"/>
  <c r="K78" i="32"/>
  <c r="K83" i="32"/>
  <c r="K87" i="32"/>
  <c r="K95" i="32"/>
  <c r="K106" i="32"/>
  <c r="K7" i="32"/>
  <c r="K24" i="32"/>
  <c r="K32" i="32"/>
  <c r="K52" i="32"/>
  <c r="K59" i="32"/>
  <c r="K73" i="32"/>
  <c r="K89" i="32"/>
  <c r="K97" i="32"/>
  <c r="K104" i="32"/>
  <c r="I13" i="16"/>
  <c r="K11" i="32"/>
  <c r="K18" i="32"/>
  <c r="K20" i="32"/>
  <c r="K21" i="32"/>
  <c r="K30" i="32"/>
  <c r="K39" i="32"/>
  <c r="K43" i="32"/>
  <c r="K48" i="32"/>
  <c r="K54" i="32"/>
  <c r="K60" i="32"/>
  <c r="K56" i="32"/>
  <c r="K69" i="32"/>
  <c r="K74" i="32"/>
  <c r="K77" i="32"/>
  <c r="K86" i="32"/>
  <c r="K92" i="32"/>
  <c r="K98" i="32"/>
  <c r="K94" i="32"/>
  <c r="K105" i="32"/>
  <c r="K17" i="32"/>
  <c r="K55" i="32"/>
  <c r="K13" i="32"/>
  <c r="K8" i="32"/>
  <c r="K16" i="32"/>
  <c r="K23" i="32"/>
  <c r="K28" i="32"/>
  <c r="K33" i="32"/>
  <c r="K37" i="32"/>
  <c r="K45" i="32"/>
  <c r="K50" i="32"/>
  <c r="K62" i="32"/>
  <c r="K58" i="32"/>
  <c r="K66" i="32"/>
  <c r="K67" i="32"/>
  <c r="K76" i="32"/>
  <c r="K84" i="32"/>
  <c r="K88" i="32"/>
  <c r="K100" i="32"/>
  <c r="K96" i="32"/>
  <c r="K103" i="32"/>
  <c r="K107" i="32"/>
  <c r="I7" i="17"/>
  <c r="K35" i="6"/>
  <c r="K193" i="32"/>
  <c r="K34" i="6"/>
  <c r="K192" i="32"/>
  <c r="K229" i="32"/>
  <c r="K39" i="6"/>
  <c r="I13" i="15" s="1"/>
  <c r="K14" i="6"/>
  <c r="C13" i="15" s="1"/>
  <c r="K99" i="32"/>
  <c r="K29" i="6"/>
  <c r="I7" i="15" s="1"/>
  <c r="K143" i="32"/>
  <c r="D24" i="66"/>
  <c r="V12" i="6"/>
  <c r="V28" i="6"/>
  <c r="V8" i="6"/>
  <c r="V7" i="6"/>
  <c r="J21" i="13"/>
  <c r="F8" i="16"/>
  <c r="R8" i="6"/>
  <c r="R14" i="6"/>
  <c r="R43" i="6"/>
  <c r="D23" i="66"/>
  <c r="R30" i="6"/>
  <c r="R28" i="6"/>
  <c r="N14" i="6"/>
  <c r="N20" i="6"/>
  <c r="N29" i="6"/>
  <c r="N12" i="6"/>
  <c r="N22" i="6"/>
  <c r="N30" i="6"/>
  <c r="N28" i="6"/>
  <c r="F14" i="6"/>
  <c r="F20" i="6"/>
  <c r="F29" i="6"/>
  <c r="K6" i="13"/>
  <c r="F12" i="6"/>
  <c r="D26" i="66"/>
  <c r="F30" i="6"/>
  <c r="D21" i="66"/>
  <c r="F28" i="6"/>
  <c r="F41" i="6"/>
  <c r="N41" i="6"/>
  <c r="C107" i="32"/>
  <c r="C99" i="32"/>
  <c r="C30" i="32"/>
  <c r="C29" i="32"/>
  <c r="K233" i="32"/>
  <c r="O233" i="32"/>
  <c r="K222" i="32"/>
  <c r="O222" i="32"/>
  <c r="O218" i="32"/>
  <c r="O207" i="32"/>
  <c r="K202" i="32"/>
  <c r="K194" i="32"/>
  <c r="O194" i="32"/>
  <c r="O169" i="32"/>
  <c r="K163" i="32"/>
  <c r="O163" i="32"/>
  <c r="K160" i="32"/>
  <c r="O160" i="32"/>
  <c r="K152" i="32"/>
  <c r="O152" i="32"/>
  <c r="K149" i="32"/>
  <c r="O149" i="32"/>
  <c r="K145" i="32"/>
  <c r="O145" i="32"/>
  <c r="K139" i="32"/>
  <c r="K125" i="32"/>
  <c r="O125" i="32"/>
  <c r="K102" i="32"/>
  <c r="O102" i="32"/>
  <c r="K85" i="32"/>
  <c r="O85" i="32"/>
  <c r="O75" i="32"/>
  <c r="O71" i="32"/>
  <c r="O65" i="32"/>
  <c r="K47" i="32"/>
  <c r="O47" i="32"/>
  <c r="K44" i="32"/>
  <c r="K40" i="32"/>
  <c r="K35" i="32"/>
  <c r="K31" i="32"/>
  <c r="O31" i="32"/>
  <c r="K26" i="32"/>
  <c r="O26" i="32"/>
  <c r="K19" i="32"/>
  <c r="S233" i="32" l="1"/>
  <c r="S149" i="32"/>
  <c r="S152" i="32"/>
  <c r="S160" i="32"/>
  <c r="S163" i="32"/>
  <c r="S218" i="32"/>
  <c r="S26" i="32"/>
  <c r="S44" i="32"/>
  <c r="S222" i="32"/>
  <c r="S5" i="32"/>
  <c r="S35" i="32"/>
  <c r="S85" i="32"/>
  <c r="S125" i="32"/>
  <c r="S139" i="32"/>
  <c r="S194" i="32"/>
  <c r="C143" i="32"/>
  <c r="S19" i="32"/>
  <c r="S102" i="32"/>
  <c r="C189" i="32"/>
  <c r="S40" i="32"/>
  <c r="S31" i="32"/>
  <c r="S47" i="32"/>
  <c r="S81" i="32"/>
  <c r="W99" i="32"/>
  <c r="C26" i="32"/>
  <c r="C31" i="32"/>
  <c r="C35" i="32"/>
  <c r="C44" i="32"/>
  <c r="C40" i="32"/>
  <c r="I11" i="14"/>
  <c r="C10" i="6"/>
  <c r="C9" i="14" s="1"/>
  <c r="C85" i="32"/>
  <c r="C102" i="32"/>
  <c r="J7" i="13"/>
  <c r="J10" i="13"/>
  <c r="J20" i="13"/>
  <c r="J9" i="13"/>
  <c r="C37" i="6"/>
  <c r="I20" i="14" s="1"/>
  <c r="C222" i="32"/>
  <c r="O81" i="32"/>
  <c r="O178" i="32"/>
  <c r="O19" i="32"/>
  <c r="O35" i="32"/>
  <c r="O40" i="32"/>
  <c r="O44" i="32"/>
  <c r="O90" i="32"/>
  <c r="K124" i="32"/>
  <c r="O8" i="6"/>
  <c r="C8" i="16" s="1"/>
  <c r="O53" i="32"/>
  <c r="O28" i="6"/>
  <c r="I6" i="16" s="1"/>
  <c r="O139" i="32"/>
  <c r="O6" i="32"/>
  <c r="O91" i="32"/>
  <c r="O37" i="6"/>
  <c r="I20" i="16" s="1"/>
  <c r="O202" i="32"/>
  <c r="W138" i="32"/>
  <c r="C138" i="32"/>
  <c r="W136" i="32"/>
  <c r="C136" i="32"/>
  <c r="W134" i="32"/>
  <c r="C134" i="32"/>
  <c r="W132" i="32"/>
  <c r="C132" i="32"/>
  <c r="W130" i="32"/>
  <c r="C130" i="32"/>
  <c r="W128" i="32"/>
  <c r="C128" i="32"/>
  <c r="W140" i="32"/>
  <c r="C140" i="32"/>
  <c r="W141" i="32"/>
  <c r="C141" i="32"/>
  <c r="W148" i="32"/>
  <c r="C148" i="32"/>
  <c r="W150" i="32"/>
  <c r="C150" i="32"/>
  <c r="W153" i="32"/>
  <c r="C153" i="32"/>
  <c r="W158" i="32"/>
  <c r="C158" i="32"/>
  <c r="W156" i="32"/>
  <c r="C156" i="32"/>
  <c r="W154" i="32"/>
  <c r="C154" i="32"/>
  <c r="W162" i="32"/>
  <c r="C162" i="32"/>
  <c r="W168" i="32"/>
  <c r="C168" i="32"/>
  <c r="W166" i="32"/>
  <c r="C166" i="32"/>
  <c r="W170" i="32"/>
  <c r="C170" i="32"/>
  <c r="W176" i="32"/>
  <c r="C176" i="32"/>
  <c r="W174" i="32"/>
  <c r="C174" i="32"/>
  <c r="W172" i="32"/>
  <c r="C172" i="32"/>
  <c r="W179" i="32"/>
  <c r="C179" i="32"/>
  <c r="W188" i="32"/>
  <c r="C188" i="32"/>
  <c r="W186" i="32"/>
  <c r="C186" i="32"/>
  <c r="W184" i="32"/>
  <c r="C184" i="32"/>
  <c r="W182" i="32"/>
  <c r="C182" i="32"/>
  <c r="W180" i="32"/>
  <c r="C180" i="32"/>
  <c r="C35" i="6"/>
  <c r="W35" i="6" s="1"/>
  <c r="C193" i="32"/>
  <c r="W201" i="32"/>
  <c r="C201" i="32"/>
  <c r="W199" i="32"/>
  <c r="C199" i="32"/>
  <c r="W197" i="32"/>
  <c r="C197" i="32"/>
  <c r="W203" i="32"/>
  <c r="C203" i="32"/>
  <c r="W205" i="32"/>
  <c r="C205" i="32"/>
  <c r="W208" i="32"/>
  <c r="C208" i="32"/>
  <c r="W214" i="32"/>
  <c r="C214" i="32"/>
  <c r="W212" i="32"/>
  <c r="C212" i="32"/>
  <c r="W210" i="32"/>
  <c r="C210" i="32"/>
  <c r="W219" i="32"/>
  <c r="C219" i="32"/>
  <c r="W220" i="32"/>
  <c r="C220" i="32"/>
  <c r="W232" i="32"/>
  <c r="C232" i="32"/>
  <c r="W230" i="32"/>
  <c r="C230" i="32"/>
  <c r="W228" i="32"/>
  <c r="C228" i="32"/>
  <c r="W226" i="32"/>
  <c r="C226" i="32"/>
  <c r="W224" i="32"/>
  <c r="C224" i="32"/>
  <c r="W237" i="32"/>
  <c r="C237" i="32"/>
  <c r="W235" i="32"/>
  <c r="C235" i="32"/>
  <c r="W238" i="32"/>
  <c r="C238" i="32"/>
  <c r="W126" i="32"/>
  <c r="C126" i="32"/>
  <c r="W137" i="32"/>
  <c r="C137" i="32"/>
  <c r="W135" i="32"/>
  <c r="C135" i="32"/>
  <c r="W133" i="32"/>
  <c r="C133" i="32"/>
  <c r="W131" i="32"/>
  <c r="C131" i="32"/>
  <c r="W129" i="32"/>
  <c r="C129" i="32"/>
  <c r="W127" i="32"/>
  <c r="C127" i="32"/>
  <c r="W142" i="32"/>
  <c r="C142" i="32"/>
  <c r="W146" i="32"/>
  <c r="C146" i="32"/>
  <c r="W147" i="32"/>
  <c r="C147" i="32"/>
  <c r="W151" i="32"/>
  <c r="C151" i="32"/>
  <c r="W159" i="32"/>
  <c r="C159" i="32"/>
  <c r="W157" i="32"/>
  <c r="C157" i="32"/>
  <c r="W155" i="32"/>
  <c r="C155" i="32"/>
  <c r="W161" i="32"/>
  <c r="C161" i="32"/>
  <c r="W164" i="32"/>
  <c r="C164" i="32"/>
  <c r="W167" i="32"/>
  <c r="C167" i="32"/>
  <c r="W165" i="32"/>
  <c r="C165" i="32"/>
  <c r="W177" i="32"/>
  <c r="C177" i="32"/>
  <c r="W175" i="32"/>
  <c r="C175" i="32"/>
  <c r="W173" i="32"/>
  <c r="C173" i="32"/>
  <c r="W171" i="32"/>
  <c r="C171" i="32"/>
  <c r="C190" i="32"/>
  <c r="W187" i="32"/>
  <c r="C187" i="32"/>
  <c r="W185" i="32"/>
  <c r="C185" i="32"/>
  <c r="W183" i="32"/>
  <c r="C183" i="32"/>
  <c r="W181" i="32"/>
  <c r="C181" i="32"/>
  <c r="C34" i="6"/>
  <c r="W34" i="6" s="1"/>
  <c r="C192" i="32"/>
  <c r="W195" i="32"/>
  <c r="C195" i="32"/>
  <c r="W200" i="32"/>
  <c r="C200" i="32"/>
  <c r="W198" i="32"/>
  <c r="C198" i="32"/>
  <c r="W196" i="32"/>
  <c r="C196" i="32"/>
  <c r="W206" i="32"/>
  <c r="C206" i="32"/>
  <c r="W204" i="32"/>
  <c r="C204" i="32"/>
  <c r="W215" i="32"/>
  <c r="C215" i="32"/>
  <c r="W213" i="32"/>
  <c r="C213" i="32"/>
  <c r="W211" i="32"/>
  <c r="C211" i="32"/>
  <c r="W209" i="32"/>
  <c r="C209" i="32"/>
  <c r="W221" i="32"/>
  <c r="C221" i="32"/>
  <c r="W223" i="32"/>
  <c r="C223" i="32"/>
  <c r="W231" i="32"/>
  <c r="C231" i="32"/>
  <c r="W229" i="32"/>
  <c r="C229" i="32"/>
  <c r="C39" i="6"/>
  <c r="W39" i="6" s="1"/>
  <c r="W227" i="32"/>
  <c r="C227" i="32"/>
  <c r="W225" i="32"/>
  <c r="C225" i="32"/>
  <c r="W234" i="32"/>
  <c r="C234" i="32"/>
  <c r="W236" i="32"/>
  <c r="C236" i="32"/>
  <c r="W12" i="32"/>
  <c r="C12" i="32"/>
  <c r="W9" i="32"/>
  <c r="C9" i="32"/>
  <c r="W14" i="32"/>
  <c r="C14" i="32"/>
  <c r="W17" i="32"/>
  <c r="C17" i="32"/>
  <c r="W15" i="32"/>
  <c r="C15" i="32"/>
  <c r="W24" i="32"/>
  <c r="C24" i="32"/>
  <c r="W22" i="32"/>
  <c r="C22" i="32"/>
  <c r="W27" i="32"/>
  <c r="C27" i="32"/>
  <c r="W32" i="32"/>
  <c r="C32" i="32"/>
  <c r="W36" i="32"/>
  <c r="C36" i="32"/>
  <c r="W38" i="32"/>
  <c r="C38" i="32"/>
  <c r="W41" i="32"/>
  <c r="C41" i="32"/>
  <c r="W42" i="32"/>
  <c r="C42" i="32"/>
  <c r="W46" i="32"/>
  <c r="C46" i="32"/>
  <c r="W52" i="32"/>
  <c r="C52" i="32"/>
  <c r="W49" i="32"/>
  <c r="C49" i="32"/>
  <c r="W64" i="32"/>
  <c r="C64" i="32"/>
  <c r="W61" i="32"/>
  <c r="C61" i="32"/>
  <c r="W59" i="32"/>
  <c r="C59" i="32"/>
  <c r="W57" i="32"/>
  <c r="C57" i="32"/>
  <c r="W55" i="32"/>
  <c r="C55" i="32"/>
  <c r="W70" i="32"/>
  <c r="C70" i="32"/>
  <c r="W68" i="32"/>
  <c r="C68" i="32"/>
  <c r="W72" i="32"/>
  <c r="C72" i="32"/>
  <c r="W73" i="32"/>
  <c r="C73" i="32"/>
  <c r="W78" i="32"/>
  <c r="C78" i="32"/>
  <c r="W82" i="32"/>
  <c r="C82" i="32"/>
  <c r="W83" i="32"/>
  <c r="C83" i="32"/>
  <c r="W89" i="32"/>
  <c r="C89" i="32"/>
  <c r="W87" i="32"/>
  <c r="C87" i="32"/>
  <c r="W101" i="32"/>
  <c r="C101" i="32"/>
  <c r="W97" i="32"/>
  <c r="C97" i="32"/>
  <c r="W95" i="32"/>
  <c r="C95" i="32"/>
  <c r="W93" i="32"/>
  <c r="C93" i="32"/>
  <c r="W106" i="32"/>
  <c r="C106" i="32"/>
  <c r="W104" i="32"/>
  <c r="C104" i="32"/>
  <c r="W13" i="32"/>
  <c r="C13" i="32"/>
  <c r="W11" i="32"/>
  <c r="C11" i="32"/>
  <c r="W8" i="32"/>
  <c r="C8" i="32"/>
  <c r="W18" i="32"/>
  <c r="C18" i="32"/>
  <c r="W16" i="32"/>
  <c r="C16" i="32"/>
  <c r="W20" i="32"/>
  <c r="C20" i="32"/>
  <c r="W23" i="32"/>
  <c r="C23" i="32"/>
  <c r="W21" i="32"/>
  <c r="C21" i="32"/>
  <c r="W28" i="32"/>
  <c r="C28" i="32"/>
  <c r="W33" i="32"/>
  <c r="C33" i="32"/>
  <c r="W39" i="32"/>
  <c r="C39" i="32"/>
  <c r="W37" i="32"/>
  <c r="C37" i="32"/>
  <c r="W43" i="32"/>
  <c r="C43" i="32"/>
  <c r="W45" i="32"/>
  <c r="C45" i="32"/>
  <c r="W48" i="32"/>
  <c r="C48" i="32"/>
  <c r="W50" i="32"/>
  <c r="C50" i="32"/>
  <c r="W54" i="32"/>
  <c r="C54" i="32"/>
  <c r="W62" i="32"/>
  <c r="C62" i="32"/>
  <c r="W60" i="32"/>
  <c r="C60" i="32"/>
  <c r="W58" i="32"/>
  <c r="C58" i="32"/>
  <c r="W56" i="32"/>
  <c r="C56" i="32"/>
  <c r="W66" i="32"/>
  <c r="C66" i="32"/>
  <c r="W69" i="32"/>
  <c r="C69" i="32"/>
  <c r="W67" i="32"/>
  <c r="C67" i="32"/>
  <c r="W74" i="32"/>
  <c r="C74" i="32"/>
  <c r="W76" i="32"/>
  <c r="C76" i="32"/>
  <c r="W77" i="32"/>
  <c r="C77" i="32"/>
  <c r="W84" i="32"/>
  <c r="C84" i="32"/>
  <c r="W86" i="32"/>
  <c r="C86" i="32"/>
  <c r="W88" i="32"/>
  <c r="C88" i="32"/>
  <c r="W92" i="32"/>
  <c r="C92" i="32"/>
  <c r="W100" i="32"/>
  <c r="C100" i="32"/>
  <c r="W98" i="32"/>
  <c r="C98" i="32"/>
  <c r="W96" i="32"/>
  <c r="C96" i="32"/>
  <c r="W94" i="32"/>
  <c r="C94" i="32"/>
  <c r="W103" i="32"/>
  <c r="C103" i="32"/>
  <c r="W105" i="32"/>
  <c r="C105" i="32"/>
  <c r="W7" i="32"/>
  <c r="C7" i="32"/>
  <c r="D22" i="13"/>
  <c r="K6" i="32"/>
  <c r="C6" i="6"/>
  <c r="C19" i="14" s="1"/>
  <c r="C19" i="32"/>
  <c r="K10" i="6"/>
  <c r="C9" i="15" s="1"/>
  <c r="K71" i="32"/>
  <c r="S11" i="6"/>
  <c r="S75" i="32"/>
  <c r="K11" i="6"/>
  <c r="C21" i="15" s="1"/>
  <c r="K75" i="32"/>
  <c r="K91" i="32"/>
  <c r="K31" i="6"/>
  <c r="I9" i="15" s="1"/>
  <c r="K169" i="32"/>
  <c r="S38" i="6"/>
  <c r="S207" i="32"/>
  <c r="K38" i="6"/>
  <c r="I21" i="15" s="1"/>
  <c r="K207" i="32"/>
  <c r="K8" i="6"/>
  <c r="C8" i="15" s="1"/>
  <c r="K53" i="32"/>
  <c r="S9" i="6"/>
  <c r="S65" i="32"/>
  <c r="K9" i="6"/>
  <c r="C20" i="15" s="1"/>
  <c r="K65" i="32"/>
  <c r="K81" i="32"/>
  <c r="K191" i="32"/>
  <c r="I11" i="15"/>
  <c r="K218" i="32"/>
  <c r="S91" i="32"/>
  <c r="S10" i="6"/>
  <c r="S71" i="32"/>
  <c r="S8" i="6"/>
  <c r="S53" i="32"/>
  <c r="S37" i="6"/>
  <c r="S202" i="32"/>
  <c r="I11" i="17"/>
  <c r="S191" i="32"/>
  <c r="S31" i="6"/>
  <c r="S169" i="32"/>
  <c r="S145" i="32"/>
  <c r="Z14" i="6"/>
  <c r="E6" i="13"/>
  <c r="V16" i="6"/>
  <c r="F22" i="6"/>
  <c r="D5" i="66"/>
  <c r="C47" i="32"/>
  <c r="C81" i="32"/>
  <c r="C194" i="32"/>
  <c r="C233" i="32"/>
  <c r="Z8" i="6"/>
  <c r="D20" i="66"/>
  <c r="C145" i="32"/>
  <c r="C152" i="32"/>
  <c r="C163" i="32"/>
  <c r="O13" i="6"/>
  <c r="W193" i="32"/>
  <c r="W192" i="32"/>
  <c r="K6" i="6"/>
  <c r="C19" i="15" s="1"/>
  <c r="K242" i="32"/>
  <c r="K36" i="6"/>
  <c r="I19" i="15" s="1"/>
  <c r="V5" i="6"/>
  <c r="Z7" i="6"/>
  <c r="S36" i="6"/>
  <c r="S6" i="6"/>
  <c r="S5" i="6"/>
  <c r="D27" i="66"/>
  <c r="R16" i="6"/>
  <c r="D25" i="66"/>
  <c r="O38" i="6"/>
  <c r="O36" i="6"/>
  <c r="O31" i="6"/>
  <c r="O11" i="6"/>
  <c r="O10" i="6"/>
  <c r="O9" i="6"/>
  <c r="O111" i="32"/>
  <c r="O6" i="6"/>
  <c r="K37" i="6"/>
  <c r="D14" i="13"/>
  <c r="W14" i="6"/>
  <c r="C13" i="13" s="1"/>
  <c r="W143" i="32"/>
  <c r="C29" i="6"/>
  <c r="W29" i="6" s="1"/>
  <c r="I19" i="17" l="1"/>
  <c r="W75" i="32"/>
  <c r="I9" i="17"/>
  <c r="I20" i="17"/>
  <c r="W37" i="6"/>
  <c r="C26" i="66" s="1"/>
  <c r="W202" i="32"/>
  <c r="W163" i="32"/>
  <c r="W152" i="32"/>
  <c r="W145" i="32"/>
  <c r="C19" i="17"/>
  <c r="W6" i="6"/>
  <c r="C9" i="17"/>
  <c r="W10" i="6"/>
  <c r="C10" i="66" s="1"/>
  <c r="I21" i="17"/>
  <c r="W19" i="32"/>
  <c r="W194" i="32"/>
  <c r="C6" i="17"/>
  <c r="W91" i="32"/>
  <c r="S124" i="32"/>
  <c r="W40" i="32"/>
  <c r="W35" i="32"/>
  <c r="W26" i="32"/>
  <c r="W65" i="32"/>
  <c r="C8" i="17"/>
  <c r="S90" i="32"/>
  <c r="C20" i="17"/>
  <c r="C21" i="17"/>
  <c r="W31" i="32"/>
  <c r="W207" i="32"/>
  <c r="D15" i="66"/>
  <c r="C53" i="32"/>
  <c r="C8" i="6"/>
  <c r="C8" i="14" s="1"/>
  <c r="W85" i="32"/>
  <c r="C202" i="32"/>
  <c r="C191" i="32"/>
  <c r="C178" i="32"/>
  <c r="W190" i="32"/>
  <c r="W189" i="32"/>
  <c r="W53" i="32"/>
  <c r="O32" i="6"/>
  <c r="I10" i="16" s="1"/>
  <c r="W222" i="32"/>
  <c r="S28" i="6"/>
  <c r="W71" i="32"/>
  <c r="C71" i="32"/>
  <c r="C242" i="32"/>
  <c r="W102" i="32"/>
  <c r="W81" i="32"/>
  <c r="W44" i="32"/>
  <c r="D6" i="13"/>
  <c r="F6" i="13" s="1"/>
  <c r="J6" i="13"/>
  <c r="W233" i="32"/>
  <c r="Z28" i="6"/>
  <c r="K28" i="6"/>
  <c r="I6" i="15" s="1"/>
  <c r="O191" i="32"/>
  <c r="I11" i="16"/>
  <c r="O34" i="32"/>
  <c r="O217" i="32"/>
  <c r="K80" i="32"/>
  <c r="O43" i="6"/>
  <c r="I22" i="16" s="1"/>
  <c r="O242" i="32"/>
  <c r="O124" i="32"/>
  <c r="O30" i="6"/>
  <c r="I8" i="16" s="1"/>
  <c r="O144" i="32"/>
  <c r="O5" i="6"/>
  <c r="C6" i="16" s="1"/>
  <c r="O5" i="32"/>
  <c r="K43" i="6"/>
  <c r="I22" i="15" s="1"/>
  <c r="C36" i="6"/>
  <c r="I19" i="14" s="1"/>
  <c r="S240" i="32"/>
  <c r="C111" i="32"/>
  <c r="I12" i="14"/>
  <c r="I13" i="14"/>
  <c r="W47" i="32"/>
  <c r="J13" i="13"/>
  <c r="K79" i="32"/>
  <c r="K12" i="6"/>
  <c r="C12" i="15" s="1"/>
  <c r="K20" i="6"/>
  <c r="C15" i="15" s="1"/>
  <c r="C5" i="32"/>
  <c r="C6" i="32"/>
  <c r="I9" i="16"/>
  <c r="W218" i="32"/>
  <c r="C43" i="6"/>
  <c r="I22" i="14" s="1"/>
  <c r="K18" i="6"/>
  <c r="C22" i="15" s="1"/>
  <c r="K111" i="32"/>
  <c r="C31" i="6"/>
  <c r="I9" i="14" s="1"/>
  <c r="C169" i="32"/>
  <c r="W160" i="32"/>
  <c r="C160" i="32"/>
  <c r="W149" i="32"/>
  <c r="C149" i="32"/>
  <c r="W139" i="32"/>
  <c r="C139" i="32"/>
  <c r="K34" i="32"/>
  <c r="C9" i="6"/>
  <c r="C20" i="14" s="1"/>
  <c r="C65" i="32"/>
  <c r="K217" i="32"/>
  <c r="I20" i="15"/>
  <c r="I21" i="16"/>
  <c r="W125" i="32"/>
  <c r="C125" i="32"/>
  <c r="C217" i="32"/>
  <c r="C218" i="32"/>
  <c r="C38" i="6"/>
  <c r="I21" i="14" s="1"/>
  <c r="C207" i="32"/>
  <c r="C91" i="32"/>
  <c r="C11" i="6"/>
  <c r="C21" i="14" s="1"/>
  <c r="C75" i="32"/>
  <c r="K32" i="6"/>
  <c r="I10" i="15" s="1"/>
  <c r="K178" i="32"/>
  <c r="K13" i="6"/>
  <c r="K90" i="32"/>
  <c r="K5" i="6"/>
  <c r="C6" i="15" s="1"/>
  <c r="K5" i="32"/>
  <c r="K30" i="6"/>
  <c r="I8" i="15" s="1"/>
  <c r="K144" i="32"/>
  <c r="S217" i="32"/>
  <c r="S34" i="32"/>
  <c r="S18" i="6"/>
  <c r="S111" i="32"/>
  <c r="S43" i="6"/>
  <c r="S242" i="32"/>
  <c r="I11" i="13"/>
  <c r="W191" i="32"/>
  <c r="S32" i="6"/>
  <c r="S178" i="32"/>
  <c r="S30" i="6"/>
  <c r="S144" i="32"/>
  <c r="J12" i="13"/>
  <c r="J15" i="13"/>
  <c r="J19" i="13"/>
  <c r="J22" i="13"/>
  <c r="I19" i="16"/>
  <c r="C21" i="66"/>
  <c r="I7" i="14"/>
  <c r="C13" i="14"/>
  <c r="Z5" i="6"/>
  <c r="W169" i="32"/>
  <c r="C144" i="32"/>
  <c r="C6" i="66"/>
  <c r="C19" i="16"/>
  <c r="C20" i="16"/>
  <c r="C9" i="16"/>
  <c r="C21" i="16"/>
  <c r="W6" i="32"/>
  <c r="D22" i="66"/>
  <c r="D29" i="66" s="1"/>
  <c r="V20" i="6"/>
  <c r="O18" i="6"/>
  <c r="N47" i="6"/>
  <c r="N49" i="6"/>
  <c r="N51" i="6"/>
  <c r="W38" i="6" l="1"/>
  <c r="I8" i="17"/>
  <c r="C22" i="17"/>
  <c r="S216" i="32"/>
  <c r="I6" i="17"/>
  <c r="W11" i="6"/>
  <c r="W34" i="32"/>
  <c r="W178" i="32"/>
  <c r="W36" i="6"/>
  <c r="C25" i="66" s="1"/>
  <c r="S80" i="32"/>
  <c r="W31" i="6"/>
  <c r="C23" i="66" s="1"/>
  <c r="I10" i="17"/>
  <c r="I22" i="17"/>
  <c r="W43" i="6"/>
  <c r="I22" i="13" s="1"/>
  <c r="W9" i="6"/>
  <c r="C9" i="66" s="1"/>
  <c r="W8" i="6"/>
  <c r="C8" i="66" s="1"/>
  <c r="W5" i="32"/>
  <c r="C32" i="6"/>
  <c r="I10" i="14" s="1"/>
  <c r="D28" i="66"/>
  <c r="C34" i="32"/>
  <c r="W217" i="32"/>
  <c r="W242" i="32"/>
  <c r="C216" i="32"/>
  <c r="K113" i="32"/>
  <c r="W111" i="32"/>
  <c r="C5" i="6"/>
  <c r="C6" i="14" s="1"/>
  <c r="C18" i="6"/>
  <c r="C22" i="14" s="1"/>
  <c r="S41" i="6"/>
  <c r="I20" i="13"/>
  <c r="S246" i="32"/>
  <c r="C109" i="32"/>
  <c r="S45" i="6"/>
  <c r="C9" i="13"/>
  <c r="C19" i="13"/>
  <c r="I7" i="13"/>
  <c r="O80" i="32"/>
  <c r="O216" i="32"/>
  <c r="O240" i="32"/>
  <c r="O41" i="6"/>
  <c r="I14" i="16" s="1"/>
  <c r="I16" i="16" s="1"/>
  <c r="K7" i="6"/>
  <c r="C7" i="15" s="1"/>
  <c r="K25" i="32"/>
  <c r="C7" i="6"/>
  <c r="C7" i="14" s="1"/>
  <c r="C25" i="32"/>
  <c r="C240" i="32"/>
  <c r="C124" i="32"/>
  <c r="C90" i="32"/>
  <c r="C13" i="6"/>
  <c r="W13" i="6" s="1"/>
  <c r="W90" i="32"/>
  <c r="I21" i="13"/>
  <c r="K216" i="32"/>
  <c r="K240" i="32"/>
  <c r="K41" i="6"/>
  <c r="I14" i="15" s="1"/>
  <c r="I16" i="15" s="1"/>
  <c r="S7" i="6"/>
  <c r="S25" i="32"/>
  <c r="Z16" i="6"/>
  <c r="E14" i="13"/>
  <c r="J8" i="13"/>
  <c r="C30" i="6"/>
  <c r="W30" i="6" s="1"/>
  <c r="C22" i="16"/>
  <c r="C28" i="6"/>
  <c r="W28" i="6" s="1"/>
  <c r="W124" i="32"/>
  <c r="V22" i="6"/>
  <c r="Z18" i="6"/>
  <c r="V26" i="6"/>
  <c r="V24" i="6"/>
  <c r="I13" i="13"/>
  <c r="F51" i="6"/>
  <c r="F49" i="6"/>
  <c r="F47" i="6"/>
  <c r="C8" i="13" l="1"/>
  <c r="C7" i="17"/>
  <c r="I14" i="17"/>
  <c r="W32" i="6"/>
  <c r="C24" i="66" s="1"/>
  <c r="C13" i="66"/>
  <c r="I15" i="17"/>
  <c r="W5" i="6"/>
  <c r="C5" i="66" s="1"/>
  <c r="W80" i="32"/>
  <c r="C22" i="13"/>
  <c r="C21" i="13"/>
  <c r="C11" i="66"/>
  <c r="S113" i="32"/>
  <c r="S79" i="32"/>
  <c r="S12" i="6"/>
  <c r="C20" i="13"/>
  <c r="C246" i="32"/>
  <c r="S51" i="6"/>
  <c r="C16" i="6"/>
  <c r="C14" i="14" s="1"/>
  <c r="S244" i="32"/>
  <c r="O244" i="32"/>
  <c r="I19" i="13"/>
  <c r="S47" i="6"/>
  <c r="O246" i="32"/>
  <c r="W216" i="32"/>
  <c r="S49" i="6"/>
  <c r="I9" i="13"/>
  <c r="J23" i="13"/>
  <c r="C13" i="34"/>
  <c r="I12" i="17"/>
  <c r="K47" i="6"/>
  <c r="I23" i="15" s="1"/>
  <c r="K246" i="32"/>
  <c r="C80" i="32"/>
  <c r="K16" i="6"/>
  <c r="C14" i="15" s="1"/>
  <c r="C16" i="15" s="1"/>
  <c r="K109" i="32"/>
  <c r="C45" i="6"/>
  <c r="I15" i="14" s="1"/>
  <c r="C244" i="32"/>
  <c r="K45" i="6"/>
  <c r="K244" i="32"/>
  <c r="K22" i="6"/>
  <c r="C23" i="15" s="1"/>
  <c r="K115" i="32"/>
  <c r="W144" i="32"/>
  <c r="W240" i="32"/>
  <c r="E22" i="13"/>
  <c r="F22" i="13" s="1"/>
  <c r="S16" i="6"/>
  <c r="S109" i="32"/>
  <c r="F14" i="13"/>
  <c r="C22" i="66"/>
  <c r="I8" i="14"/>
  <c r="C20" i="66"/>
  <c r="I6" i="14"/>
  <c r="C41" i="6"/>
  <c r="W41" i="6" s="1"/>
  <c r="J14" i="13"/>
  <c r="I10" i="13" l="1"/>
  <c r="C14" i="17"/>
  <c r="C12" i="17"/>
  <c r="I24" i="17"/>
  <c r="I23" i="17"/>
  <c r="S20" i="6"/>
  <c r="I25" i="17"/>
  <c r="S115" i="32"/>
  <c r="C29" i="66"/>
  <c r="C6" i="13"/>
  <c r="S22" i="6"/>
  <c r="C47" i="6"/>
  <c r="I23" i="14" s="1"/>
  <c r="C250" i="32"/>
  <c r="O45" i="6"/>
  <c r="C49" i="6"/>
  <c r="I24" i="14" s="1"/>
  <c r="W244" i="32"/>
  <c r="S250" i="32"/>
  <c r="S248" i="32"/>
  <c r="W246" i="32"/>
  <c r="O47" i="6"/>
  <c r="I23" i="16" s="1"/>
  <c r="O248" i="32"/>
  <c r="O250" i="32"/>
  <c r="I6" i="13"/>
  <c r="I8" i="13"/>
  <c r="K24" i="6"/>
  <c r="C24" i="15" s="1"/>
  <c r="K117" i="32"/>
  <c r="K49" i="6"/>
  <c r="I24" i="15" s="1"/>
  <c r="K248" i="32"/>
  <c r="K26" i="6"/>
  <c r="C25" i="15" s="1"/>
  <c r="K119" i="32"/>
  <c r="I15" i="15"/>
  <c r="I12" i="15"/>
  <c r="C79" i="32"/>
  <c r="C12" i="6"/>
  <c r="C12" i="14" s="1"/>
  <c r="K250" i="32"/>
  <c r="K51" i="6"/>
  <c r="I25" i="15" s="1"/>
  <c r="J16" i="13"/>
  <c r="I14" i="13"/>
  <c r="I16" i="13" s="1"/>
  <c r="I14" i="14"/>
  <c r="I16" i="14" s="1"/>
  <c r="J25" i="13"/>
  <c r="W29" i="32"/>
  <c r="W30" i="32"/>
  <c r="S117" i="32" l="1"/>
  <c r="W45" i="6"/>
  <c r="I12" i="13" s="1"/>
  <c r="S26" i="6"/>
  <c r="W47" i="6"/>
  <c r="C23" i="17"/>
  <c r="C15" i="17"/>
  <c r="C16" i="17" s="1"/>
  <c r="I12" i="16"/>
  <c r="S119" i="32"/>
  <c r="I15" i="16"/>
  <c r="S24" i="6"/>
  <c r="C51" i="6"/>
  <c r="I25" i="14" s="1"/>
  <c r="C248" i="32"/>
  <c r="O49" i="6"/>
  <c r="W250" i="32"/>
  <c r="O51" i="6"/>
  <c r="W248" i="32"/>
  <c r="J24" i="13"/>
  <c r="O7" i="6"/>
  <c r="C7" i="16" s="1"/>
  <c r="O25" i="32"/>
  <c r="C113" i="32"/>
  <c r="C20" i="6"/>
  <c r="C15" i="14" s="1"/>
  <c r="C22" i="6"/>
  <c r="C23" i="14" s="1"/>
  <c r="C115" i="32"/>
  <c r="W25" i="32"/>
  <c r="I23" i="13" l="1"/>
  <c r="B13" i="34"/>
  <c r="I15" i="13"/>
  <c r="O109" i="32"/>
  <c r="W109" i="32"/>
  <c r="C24" i="17"/>
  <c r="W7" i="6"/>
  <c r="C7" i="66" s="1"/>
  <c r="C15" i="66" s="1"/>
  <c r="C27" i="66"/>
  <c r="C28" i="66" s="1"/>
  <c r="I24" i="16"/>
  <c r="W49" i="6"/>
  <c r="I24" i="13" s="1"/>
  <c r="I25" i="16"/>
  <c r="W51" i="6"/>
  <c r="I25" i="13" s="1"/>
  <c r="C25" i="17"/>
  <c r="C117" i="32"/>
  <c r="C24" i="6"/>
  <c r="C24" i="14" s="1"/>
  <c r="C119" i="32"/>
  <c r="C26" i="6"/>
  <c r="C25" i="14" s="1"/>
  <c r="O16" i="6"/>
  <c r="C7" i="13" l="1"/>
  <c r="C14" i="13"/>
  <c r="C14" i="16"/>
  <c r="R29" i="6"/>
  <c r="R41" i="6"/>
  <c r="R47" i="6"/>
  <c r="R49" i="6"/>
  <c r="R51" i="6"/>
  <c r="X107" i="32" l="1"/>
  <c r="X79" i="32" l="1"/>
  <c r="P79" i="32"/>
  <c r="P113" i="32" l="1"/>
  <c r="X113" i="32"/>
  <c r="P115" i="32"/>
  <c r="D12" i="16"/>
  <c r="D12" i="66"/>
  <c r="D14" i="66" s="1"/>
  <c r="P22" i="6"/>
  <c r="D23" i="16" l="1"/>
  <c r="X22" i="6"/>
  <c r="D23" i="13" s="1"/>
  <c r="P26" i="6"/>
  <c r="X119" i="32"/>
  <c r="D15" i="16"/>
  <c r="D16" i="16" s="1"/>
  <c r="P117" i="32"/>
  <c r="X117" i="32"/>
  <c r="P24" i="6"/>
  <c r="P119" i="32"/>
  <c r="X115" i="32"/>
  <c r="W107" i="32"/>
  <c r="D25" i="16" l="1"/>
  <c r="X26" i="6"/>
  <c r="D25" i="13" s="1"/>
  <c r="D24" i="16"/>
  <c r="X24" i="6"/>
  <c r="D24" i="13" s="1"/>
  <c r="F24" i="13" s="1"/>
  <c r="C14" i="34"/>
  <c r="W79" i="32"/>
  <c r="O79" i="32"/>
  <c r="D15" i="13"/>
  <c r="O12" i="6"/>
  <c r="W12" i="6" s="1"/>
  <c r="O115" i="32" l="1"/>
  <c r="W115" i="32"/>
  <c r="O20" i="6"/>
  <c r="W20" i="6" s="1"/>
  <c r="C15" i="13" s="1"/>
  <c r="C16" i="13" s="1"/>
  <c r="W113" i="32"/>
  <c r="O113" i="32"/>
  <c r="D16" i="13"/>
  <c r="O22" i="6"/>
  <c r="W22" i="6" s="1"/>
  <c r="C12" i="66"/>
  <c r="C14" i="66" s="1"/>
  <c r="C12" i="16"/>
  <c r="C15" i="16" l="1"/>
  <c r="C16" i="16" s="1"/>
  <c r="O119" i="32"/>
  <c r="W119" i="32"/>
  <c r="O117" i="32"/>
  <c r="W117" i="32"/>
  <c r="C12" i="13"/>
  <c r="O24" i="6"/>
  <c r="W24" i="6" s="1"/>
  <c r="O26" i="6"/>
  <c r="W26" i="6" s="1"/>
  <c r="C23" i="16"/>
  <c r="C23" i="13" l="1"/>
  <c r="B14" i="34"/>
  <c r="C25" i="13"/>
  <c r="C25" i="16"/>
  <c r="C24" i="16"/>
  <c r="Y107" i="32"/>
  <c r="AA107" i="32" s="1"/>
  <c r="AC107" i="32" l="1"/>
  <c r="AD107" i="32"/>
  <c r="C24" i="13"/>
  <c r="Y79" i="32"/>
  <c r="Q79" i="32"/>
  <c r="R79" i="32" s="1"/>
  <c r="Q12" i="6"/>
  <c r="Y12" i="6" s="1"/>
  <c r="U115" i="31"/>
  <c r="U117" i="31"/>
  <c r="BD117" i="31" s="1"/>
  <c r="Q113" i="32" l="1"/>
  <c r="R113" i="32" s="1"/>
  <c r="BD115" i="31"/>
  <c r="Y113" i="32" s="1"/>
  <c r="AD79" i="32"/>
  <c r="AA79" i="32"/>
  <c r="Z79" i="32"/>
  <c r="AC79" i="32"/>
  <c r="Q22" i="6"/>
  <c r="Q115" i="32"/>
  <c r="R115" i="32" s="1"/>
  <c r="Q20" i="6"/>
  <c r="Y20" i="6" s="1"/>
  <c r="R12" i="6"/>
  <c r="E12" i="16"/>
  <c r="F12" i="16" s="1"/>
  <c r="U121" i="31"/>
  <c r="U119" i="31"/>
  <c r="E23" i="16" l="1"/>
  <c r="F23" i="16" s="1"/>
  <c r="Y22" i="6"/>
  <c r="D14" i="34" s="1"/>
  <c r="E14" i="34" s="1"/>
  <c r="Q117" i="32"/>
  <c r="R117" i="32" s="1"/>
  <c r="BD119" i="31"/>
  <c r="Q119" i="32"/>
  <c r="R119" i="32" s="1"/>
  <c r="BD121" i="31"/>
  <c r="R22" i="6"/>
  <c r="AD113" i="32"/>
  <c r="AA113" i="32"/>
  <c r="Z113" i="32"/>
  <c r="AC113" i="32"/>
  <c r="Y115" i="32"/>
  <c r="E15" i="16"/>
  <c r="R20" i="6"/>
  <c r="E12" i="13"/>
  <c r="F12" i="13" s="1"/>
  <c r="Z12" i="6"/>
  <c r="Q26" i="6"/>
  <c r="Q24" i="6"/>
  <c r="E24" i="16" l="1"/>
  <c r="F24" i="16" s="1"/>
  <c r="Y24" i="6"/>
  <c r="E25" i="16"/>
  <c r="F25" i="16" s="1"/>
  <c r="Y26" i="6"/>
  <c r="E23" i="13"/>
  <c r="F23" i="13" s="1"/>
  <c r="Z22" i="6"/>
  <c r="AD115" i="32"/>
  <c r="AA115" i="32"/>
  <c r="Z115" i="32"/>
  <c r="AC115" i="32"/>
  <c r="Y119" i="32"/>
  <c r="Y117" i="32"/>
  <c r="E15" i="13"/>
  <c r="Z20" i="6"/>
  <c r="E16" i="16"/>
  <c r="F16" i="16" s="1"/>
  <c r="F15" i="16"/>
  <c r="R24" i="6"/>
  <c r="R26" i="6"/>
  <c r="AD117" i="32" l="1"/>
  <c r="AA117" i="32"/>
  <c r="AD119" i="32"/>
  <c r="AA119" i="32"/>
  <c r="Z117" i="32"/>
  <c r="AC117" i="32"/>
  <c r="Z119" i="32"/>
  <c r="AC119" i="32"/>
  <c r="E16" i="13"/>
  <c r="F16" i="13" s="1"/>
  <c r="F15" i="13"/>
  <c r="Z26" i="6"/>
  <c r="E25" i="13"/>
  <c r="F25" i="13" s="1"/>
  <c r="Z24" i="6"/>
  <c r="E24" i="13"/>
  <c r="U191" i="32"/>
  <c r="K11" i="17"/>
  <c r="CY191" i="60"/>
  <c r="CY167" i="60"/>
  <c r="U167" i="32"/>
  <c r="U214" i="32"/>
  <c r="CY214" i="60"/>
  <c r="CY221" i="60"/>
  <c r="U221" i="32"/>
  <c r="CY187" i="60"/>
  <c r="U187" i="32"/>
  <c r="CY230" i="60"/>
  <c r="U230" i="32"/>
  <c r="U200" i="32"/>
  <c r="CY200" i="60"/>
  <c r="U222" i="32"/>
  <c r="CY222" i="60"/>
  <c r="CY212" i="60"/>
  <c r="U212" i="32"/>
  <c r="CY208" i="60"/>
  <c r="U208" i="32"/>
  <c r="CY174" i="60"/>
  <c r="U174" i="32"/>
  <c r="U232" i="32"/>
  <c r="CY232" i="60"/>
  <c r="U211" i="32"/>
  <c r="CY211" i="60"/>
  <c r="CY204" i="60"/>
  <c r="U204" i="32"/>
  <c r="CY188" i="60"/>
  <c r="U188" i="32"/>
  <c r="U148" i="32"/>
  <c r="CY148" i="60"/>
  <c r="CY235" i="60"/>
  <c r="U235" i="32"/>
  <c r="CY131" i="60"/>
  <c r="U131" i="32"/>
  <c r="CY233" i="60"/>
  <c r="U233" i="32"/>
  <c r="U137" i="32"/>
  <c r="CY137" i="60"/>
  <c r="CY173" i="60"/>
  <c r="U173" i="32"/>
  <c r="U130" i="32"/>
  <c r="CY130" i="60"/>
  <c r="U182" i="32"/>
  <c r="CY182" i="60"/>
  <c r="U205" i="32"/>
  <c r="CY205" i="60"/>
  <c r="CY183" i="60"/>
  <c r="U183" i="32"/>
  <c r="CY128" i="60"/>
  <c r="U128" i="32"/>
  <c r="U176" i="32"/>
  <c r="CY176" i="60"/>
  <c r="U218" i="32"/>
  <c r="CY218" i="60"/>
  <c r="CY224" i="60"/>
  <c r="U224" i="32"/>
  <c r="CY193" i="60"/>
  <c r="U193" i="32"/>
  <c r="U181" i="32"/>
  <c r="CY181" i="60"/>
  <c r="CY209" i="60"/>
  <c r="U209" i="32"/>
  <c r="U127" i="32"/>
  <c r="CY127" i="60"/>
  <c r="CY129" i="60"/>
  <c r="U129" i="32"/>
  <c r="CY226" i="60"/>
  <c r="U226" i="32"/>
  <c r="CY227" i="60"/>
  <c r="U227" i="32"/>
  <c r="U213" i="32"/>
  <c r="CY213" i="60"/>
  <c r="U223" i="32"/>
  <c r="CY223" i="60"/>
  <c r="CY161" i="60"/>
  <c r="U161" i="32"/>
  <c r="CY136" i="60"/>
  <c r="U136" i="32"/>
  <c r="CY165" i="60"/>
  <c r="CY192" i="60"/>
  <c r="U192" i="32"/>
  <c r="CY142" i="60"/>
  <c r="CY164" i="60"/>
  <c r="CY197" i="60"/>
  <c r="U197" i="32"/>
  <c r="CY156" i="60"/>
  <c r="U135" i="32"/>
  <c r="CY135" i="60"/>
  <c r="CY146" i="60"/>
  <c r="CY180" i="60"/>
  <c r="CY149" i="60"/>
  <c r="CY234" i="60"/>
  <c r="U234" i="32"/>
  <c r="CY184" i="60"/>
  <c r="U184" i="32"/>
  <c r="CY171" i="60"/>
  <c r="U171" i="32"/>
  <c r="U162" i="32"/>
  <c r="CY162" i="60"/>
  <c r="CY166" i="60"/>
  <c r="CY152" i="60"/>
  <c r="CY169" i="60"/>
  <c r="CY206" i="60"/>
  <c r="CY160" i="60"/>
  <c r="U160" i="32"/>
  <c r="CY125" i="60"/>
  <c r="CY179" i="60"/>
  <c r="U179" i="32"/>
  <c r="CY172" i="60"/>
  <c r="U172" i="32"/>
  <c r="CY225" i="60"/>
  <c r="U225" i="32"/>
  <c r="CY134" i="60"/>
  <c r="CY150" i="60"/>
  <c r="CY155" i="60"/>
  <c r="U155" i="32"/>
  <c r="U220" i="32"/>
  <c r="CY220" i="60"/>
  <c r="CY186" i="60"/>
  <c r="U186" i="32"/>
  <c r="CY215" i="60"/>
  <c r="U215" i="32"/>
  <c r="CY202" i="60"/>
  <c r="CY207" i="60"/>
  <c r="U207" i="32"/>
  <c r="U140" i="32"/>
  <c r="CY140" i="60"/>
  <c r="CY175" i="60"/>
  <c r="U175" i="32"/>
  <c r="CY195" i="60"/>
  <c r="U195" i="32"/>
  <c r="CY141" i="60"/>
  <c r="U199" i="32"/>
  <c r="CY199" i="60"/>
  <c r="CY163" i="60"/>
  <c r="CY126" i="60"/>
  <c r="U210" i="32"/>
  <c r="CY210" i="60"/>
  <c r="CY151" i="60"/>
  <c r="CY154" i="60"/>
  <c r="CY190" i="60"/>
  <c r="Y135" i="32"/>
  <c r="Y205" i="32"/>
  <c r="CY201" i="60"/>
  <c r="Y225" i="32"/>
  <c r="CY198" i="60"/>
  <c r="CY178" i="60"/>
  <c r="CY168" i="60"/>
  <c r="CY147" i="60"/>
  <c r="U144" i="32"/>
  <c r="CY144" i="60"/>
  <c r="U134" i="32"/>
  <c r="V134" i="32" s="1"/>
  <c r="Y183" i="32"/>
  <c r="U133" i="32"/>
  <c r="CY133" i="60"/>
  <c r="Y229" i="32"/>
  <c r="CY229" i="60"/>
  <c r="CY138" i="60"/>
  <c r="CY185" i="60"/>
  <c r="U185" i="32"/>
  <c r="CY159" i="60"/>
  <c r="CY177" i="60"/>
  <c r="CY219" i="60"/>
  <c r="U219" i="32"/>
  <c r="Y203" i="32"/>
  <c r="CY203" i="60"/>
  <c r="Y150" i="32"/>
  <c r="CY132" i="60"/>
  <c r="CY157" i="60"/>
  <c r="CY231" i="60"/>
  <c r="U231" i="32"/>
  <c r="CY228" i="60"/>
  <c r="Y125" i="32"/>
  <c r="U34" i="6"/>
  <c r="Y34" i="6" s="1"/>
  <c r="Y162" i="32"/>
  <c r="U203" i="32"/>
  <c r="V203" i="32" s="1"/>
  <c r="Y128" i="32"/>
  <c r="CY170" i="60"/>
  <c r="U170" i="32"/>
  <c r="K11" i="13"/>
  <c r="U143" i="32"/>
  <c r="V143" i="32" s="1"/>
  <c r="U125" i="32"/>
  <c r="V125" i="32" s="1"/>
  <c r="Y138" i="32"/>
  <c r="Y206" i="32"/>
  <c r="CY158" i="60"/>
  <c r="U169" i="32"/>
  <c r="V169" i="32" s="1"/>
  <c r="CY196" i="60"/>
  <c r="CY217" i="60"/>
  <c r="Y154" i="32"/>
  <c r="U29" i="6"/>
  <c r="Y175" i="32"/>
  <c r="CY145" i="60"/>
  <c r="CY153" i="60"/>
  <c r="Y134" i="32"/>
  <c r="U168" i="32"/>
  <c r="V168" i="32" s="1"/>
  <c r="Y190" i="32"/>
  <c r="Y165" i="32"/>
  <c r="Y179" i="32"/>
  <c r="CY139" i="60"/>
  <c r="U201" i="32"/>
  <c r="V201" i="32" s="1"/>
  <c r="Y212" i="32"/>
  <c r="Y226" i="32"/>
  <c r="Y192" i="32"/>
  <c r="U198" i="32"/>
  <c r="V198" i="32" s="1"/>
  <c r="Y207" i="32"/>
  <c r="U150" i="32"/>
  <c r="V150" i="32" s="1"/>
  <c r="Y155" i="32"/>
  <c r="Y172" i="32"/>
  <c r="U163" i="32"/>
  <c r="V163" i="32" s="1"/>
  <c r="CY194" i="60"/>
  <c r="U145" i="32"/>
  <c r="V145" i="32" s="1"/>
  <c r="Y215" i="32"/>
  <c r="CY216" i="60"/>
  <c r="CY244" i="60" s="1"/>
  <c r="U157" i="32"/>
  <c r="V157" i="32" s="1"/>
  <c r="U138" i="32"/>
  <c r="V138" i="32" s="1"/>
  <c r="U229" i="32"/>
  <c r="V229" i="32" s="1"/>
  <c r="U206" i="32"/>
  <c r="V206" i="32" s="1"/>
  <c r="U165" i="32"/>
  <c r="V165" i="32" s="1"/>
  <c r="Y235" i="32"/>
  <c r="Y230" i="32"/>
  <c r="Y127" i="32"/>
  <c r="Y222" i="32"/>
  <c r="U149" i="32"/>
  <c r="V149" i="32" s="1"/>
  <c r="Y218" i="32"/>
  <c r="Y139" i="32"/>
  <c r="Y198" i="32"/>
  <c r="U164" i="32"/>
  <c r="V164" i="32" s="1"/>
  <c r="CY143" i="60"/>
  <c r="Y169" i="32"/>
  <c r="U126" i="32"/>
  <c r="V126" i="32" s="1"/>
  <c r="U216" i="32"/>
  <c r="V216" i="32" s="1"/>
  <c r="Y209" i="32"/>
  <c r="Y193" i="32"/>
  <c r="Y136" i="32"/>
  <c r="Y223" i="32"/>
  <c r="U217" i="32"/>
  <c r="V217" i="32" s="1"/>
  <c r="Y177" i="32"/>
  <c r="Y197" i="32"/>
  <c r="U194" i="32"/>
  <c r="V194" i="32" s="1"/>
  <c r="Y181" i="32"/>
  <c r="U152" i="32"/>
  <c r="V152" i="32" s="1"/>
  <c r="Y174" i="32"/>
  <c r="U146" i="32"/>
  <c r="V146" i="32" s="1"/>
  <c r="U202" i="32"/>
  <c r="V202" i="32" s="1"/>
  <c r="Y160" i="32"/>
  <c r="U153" i="32"/>
  <c r="V153" i="32" s="1"/>
  <c r="Y180" i="32"/>
  <c r="Y39" i="6"/>
  <c r="U196" i="32"/>
  <c r="V196" i="32" s="1"/>
  <c r="U142" i="32"/>
  <c r="V142" i="32" s="1"/>
  <c r="Y166" i="32"/>
  <c r="U32" i="6"/>
  <c r="Y210" i="32"/>
  <c r="Y146" i="32"/>
  <c r="Y151" i="32"/>
  <c r="Y228" i="32"/>
  <c r="U132" i="32"/>
  <c r="V132" i="32" s="1"/>
  <c r="Y196" i="32"/>
  <c r="Y221" i="32"/>
  <c r="Y178" i="32"/>
  <c r="Y143" i="32"/>
  <c r="Y219" i="32"/>
  <c r="Y195" i="32"/>
  <c r="Y145" i="32"/>
  <c r="Y157" i="32"/>
  <c r="U180" i="32"/>
  <c r="V180" i="32" s="1"/>
  <c r="Y214" i="32"/>
  <c r="U154" i="32"/>
  <c r="V154" i="32" s="1"/>
  <c r="Y148" i="32"/>
  <c r="Y204" i="32"/>
  <c r="U36" i="6"/>
  <c r="Y224" i="32"/>
  <c r="Y200" i="32"/>
  <c r="U35" i="6"/>
  <c r="Y35" i="6" s="1"/>
  <c r="U151" i="32"/>
  <c r="V151" i="32" s="1"/>
  <c r="Y161" i="32"/>
  <c r="Y185" i="32"/>
  <c r="Y144" i="32"/>
  <c r="BC244" i="31"/>
  <c r="Y159" i="32"/>
  <c r="Y137" i="32"/>
  <c r="Y149" i="32"/>
  <c r="Y158" i="32"/>
  <c r="U141" i="32"/>
  <c r="V141" i="32" s="1"/>
  <c r="U156" i="32"/>
  <c r="V156" i="32" s="1"/>
  <c r="Y164" i="32"/>
  <c r="U147" i="32"/>
  <c r="V147" i="32" s="1"/>
  <c r="U30" i="6"/>
  <c r="U190" i="32"/>
  <c r="V190" i="32" s="1"/>
  <c r="Y216" i="32"/>
  <c r="U31" i="6"/>
  <c r="Y130" i="32"/>
  <c r="AA130" i="32" s="1"/>
  <c r="Y126" i="32"/>
  <c r="Y153" i="32"/>
  <c r="Y182" i="32"/>
  <c r="U177" i="32"/>
  <c r="V177" i="32" s="1"/>
  <c r="Y152" i="32"/>
  <c r="Y170" i="32"/>
  <c r="Y167" i="32"/>
  <c r="AD167" i="32" s="1"/>
  <c r="U139" i="32"/>
  <c r="V139" i="32" s="1"/>
  <c r="U178" i="32"/>
  <c r="V178" i="32" s="1"/>
  <c r="Y171" i="32"/>
  <c r="Y231" i="32"/>
  <c r="Y156" i="32"/>
  <c r="Y188" i="32"/>
  <c r="Y199" i="32"/>
  <c r="Y142" i="32"/>
  <c r="Y202" i="32"/>
  <c r="Y234" i="32"/>
  <c r="Y201" i="32"/>
  <c r="U159" i="32"/>
  <c r="V159" i="32" s="1"/>
  <c r="Y220" i="32"/>
  <c r="BC242" i="31"/>
  <c r="U240" i="32" s="1"/>
  <c r="V240" i="32" s="1"/>
  <c r="Y187" i="32"/>
  <c r="Y131" i="32"/>
  <c r="Y129" i="32"/>
  <c r="Y163" i="32"/>
  <c r="Y168" i="32"/>
  <c r="U166" i="32"/>
  <c r="V166" i="32" s="1"/>
  <c r="Y132" i="32"/>
  <c r="Y186" i="32"/>
  <c r="Y147" i="32"/>
  <c r="Y173" i="32"/>
  <c r="Y141" i="32"/>
  <c r="U228" i="32"/>
  <c r="V228" i="32" s="1"/>
  <c r="U37" i="6"/>
  <c r="Y211" i="32"/>
  <c r="Y232" i="32"/>
  <c r="Y227" i="32"/>
  <c r="Y233" i="32"/>
  <c r="Y176" i="32"/>
  <c r="U158" i="32"/>
  <c r="V158" i="32" s="1"/>
  <c r="Y213" i="32"/>
  <c r="Y208" i="32"/>
  <c r="BC246" i="31"/>
  <c r="U45" i="6" s="1"/>
  <c r="Y45" i="6" s="1"/>
  <c r="Y194" i="32"/>
  <c r="Y184" i="32"/>
  <c r="Y140" i="32"/>
  <c r="Y133" i="32"/>
  <c r="U38" i="6"/>
  <c r="BC248" i="31"/>
  <c r="BC250" i="31" s="1"/>
  <c r="K21" i="17" l="1"/>
  <c r="Y38" i="6"/>
  <c r="Z38" i="6" s="1"/>
  <c r="V31" i="6"/>
  <c r="Y31" i="6"/>
  <c r="Z31" i="6" s="1"/>
  <c r="K19" i="17"/>
  <c r="L19" i="17" s="1"/>
  <c r="Y36" i="6"/>
  <c r="V32" i="6"/>
  <c r="Y32" i="6"/>
  <c r="Z32" i="6" s="1"/>
  <c r="K20" i="17"/>
  <c r="L20" i="17" s="1"/>
  <c r="Y37" i="6"/>
  <c r="K8" i="17"/>
  <c r="L8" i="17" s="1"/>
  <c r="Y30" i="6"/>
  <c r="K8" i="13" s="1"/>
  <c r="L8" i="13" s="1"/>
  <c r="K7" i="17"/>
  <c r="L7" i="17" s="1"/>
  <c r="Y29" i="6"/>
  <c r="CY242" i="60"/>
  <c r="CY240" i="60"/>
  <c r="CY246" i="60"/>
  <c r="CY248" i="60" s="1"/>
  <c r="K9" i="17"/>
  <c r="L9" i="17" s="1"/>
  <c r="Y191" i="32"/>
  <c r="AC191" i="32" s="1"/>
  <c r="AA183" i="32"/>
  <c r="AD183" i="32"/>
  <c r="K10" i="17"/>
  <c r="L10" i="17" s="1"/>
  <c r="V29" i="6"/>
  <c r="U41" i="6"/>
  <c r="Y41" i="6" s="1"/>
  <c r="V30" i="6"/>
  <c r="AA233" i="32"/>
  <c r="AC233" i="32"/>
  <c r="AD233" i="32"/>
  <c r="AA184" i="32"/>
  <c r="AD184" i="32"/>
  <c r="AC184" i="32"/>
  <c r="AA129" i="32"/>
  <c r="AC129" i="32"/>
  <c r="Z129" i="32"/>
  <c r="AD129" i="32"/>
  <c r="BC252" i="31"/>
  <c r="AC194" i="32"/>
  <c r="AA194" i="32"/>
  <c r="AD194" i="32"/>
  <c r="Z194" i="32"/>
  <c r="Z192" i="32" s="1"/>
  <c r="Z191" i="32" s="1"/>
  <c r="Z190" i="32" s="1"/>
  <c r="AC168" i="32"/>
  <c r="AD168" i="32"/>
  <c r="Z168" i="32"/>
  <c r="AA168" i="32"/>
  <c r="U246" i="32"/>
  <c r="V246" i="32" s="1"/>
  <c r="AA153" i="32"/>
  <c r="Z153" i="32"/>
  <c r="AC153" i="32"/>
  <c r="AD153" i="32"/>
  <c r="AA155" i="32"/>
  <c r="Z155" i="32"/>
  <c r="AD155" i="32"/>
  <c r="AC155" i="32"/>
  <c r="AD226" i="32"/>
  <c r="AC226" i="32"/>
  <c r="AA226" i="32"/>
  <c r="AD206" i="32"/>
  <c r="Z206" i="32"/>
  <c r="AC206" i="32"/>
  <c r="AA206" i="32"/>
  <c r="AA140" i="32"/>
  <c r="AD140" i="32"/>
  <c r="Z140" i="32"/>
  <c r="AC140" i="32"/>
  <c r="AC176" i="32"/>
  <c r="AA176" i="32"/>
  <c r="AD176" i="32"/>
  <c r="AC232" i="32"/>
  <c r="AA232" i="32"/>
  <c r="AD232" i="32"/>
  <c r="AC156" i="32"/>
  <c r="AD156" i="32"/>
  <c r="AA156" i="32"/>
  <c r="Z156" i="32"/>
  <c r="U43" i="6"/>
  <c r="Y43" i="6" s="1"/>
  <c r="BD244" i="31"/>
  <c r="U242" i="32"/>
  <c r="V242" i="32" s="1"/>
  <c r="AC200" i="32"/>
  <c r="AA200" i="32"/>
  <c r="AD200" i="32"/>
  <c r="AD218" i="32"/>
  <c r="AA218" i="32"/>
  <c r="AC218" i="32"/>
  <c r="AC230" i="32"/>
  <c r="AA230" i="32"/>
  <c r="AD230" i="32"/>
  <c r="AA162" i="32"/>
  <c r="AC162" i="32"/>
  <c r="AD162" i="32"/>
  <c r="AA203" i="32"/>
  <c r="AD203" i="32"/>
  <c r="AC203" i="32"/>
  <c r="Z203" i="32"/>
  <c r="AC133" i="32"/>
  <c r="AA133" i="32"/>
  <c r="AD133" i="32"/>
  <c r="V45" i="6"/>
  <c r="AC211" i="32"/>
  <c r="AA211" i="32"/>
  <c r="AD211" i="32"/>
  <c r="AC186" i="32"/>
  <c r="AA186" i="32"/>
  <c r="AD186" i="32"/>
  <c r="AA208" i="32"/>
  <c r="AC208" i="32"/>
  <c r="AD208" i="32"/>
  <c r="AA227" i="32"/>
  <c r="AC227" i="32"/>
  <c r="AD227" i="32"/>
  <c r="AA173" i="32"/>
  <c r="AD173" i="32"/>
  <c r="AC173" i="32"/>
  <c r="AC131" i="32"/>
  <c r="AD131" i="32"/>
  <c r="AA131" i="32"/>
  <c r="AD152" i="32"/>
  <c r="AC152" i="32"/>
  <c r="Z152" i="32"/>
  <c r="AA152" i="32"/>
  <c r="BD248" i="31"/>
  <c r="AA125" i="32"/>
  <c r="Z125" i="32"/>
  <c r="AC125" i="32"/>
  <c r="AD125" i="32"/>
  <c r="AD205" i="32"/>
  <c r="AC205" i="32"/>
  <c r="AA205" i="32"/>
  <c r="K12" i="17"/>
  <c r="L12" i="17" s="1"/>
  <c r="AA213" i="32"/>
  <c r="AD213" i="32"/>
  <c r="AC213" i="32"/>
  <c r="U47" i="6"/>
  <c r="Y47" i="6" s="1"/>
  <c r="AA147" i="32"/>
  <c r="Z147" i="32"/>
  <c r="AD147" i="32"/>
  <c r="AC147" i="32"/>
  <c r="AA234" i="32"/>
  <c r="AD234" i="32"/>
  <c r="AC234" i="32"/>
  <c r="AA199" i="32"/>
  <c r="AD199" i="32"/>
  <c r="AC199" i="32"/>
  <c r="AC170" i="32"/>
  <c r="AA170" i="32"/>
  <c r="AD170" i="32"/>
  <c r="AC182" i="32"/>
  <c r="AD182" i="32"/>
  <c r="AA182" i="32"/>
  <c r="AD174" i="32"/>
  <c r="AC174" i="32"/>
  <c r="AA174" i="32"/>
  <c r="AA197" i="32"/>
  <c r="Z197" i="32"/>
  <c r="AD197" i="32"/>
  <c r="AC197" i="32"/>
  <c r="AC136" i="32"/>
  <c r="AD136" i="32"/>
  <c r="AA136" i="32"/>
  <c r="AD198" i="32"/>
  <c r="AC198" i="32"/>
  <c r="Z198" i="32"/>
  <c r="AA198" i="32"/>
  <c r="AD141" i="32"/>
  <c r="AC141" i="32"/>
  <c r="Z141" i="32"/>
  <c r="AA141" i="32"/>
  <c r="AD214" i="32"/>
  <c r="AA214" i="32"/>
  <c r="AC214" i="32"/>
  <c r="AD195" i="32"/>
  <c r="AA195" i="32"/>
  <c r="AC195" i="32"/>
  <c r="K15" i="17"/>
  <c r="L15" i="17" s="1"/>
  <c r="AD179" i="32"/>
  <c r="AC179" i="32"/>
  <c r="AA179" i="32"/>
  <c r="AD202" i="32"/>
  <c r="AC202" i="32"/>
  <c r="Z202" i="32"/>
  <c r="AA202" i="32"/>
  <c r="AD231" i="32"/>
  <c r="AC231" i="32"/>
  <c r="AA231" i="32"/>
  <c r="AC126" i="32"/>
  <c r="Z126" i="32"/>
  <c r="AA126" i="32"/>
  <c r="AD126" i="32"/>
  <c r="AC164" i="32"/>
  <c r="Z164" i="32"/>
  <c r="AD164" i="32"/>
  <c r="AA164" i="32"/>
  <c r="AC144" i="32"/>
  <c r="AD144" i="32"/>
  <c r="Z144" i="32"/>
  <c r="AA144" i="32"/>
  <c r="AD204" i="32"/>
  <c r="AC204" i="32"/>
  <c r="AA219" i="32"/>
  <c r="AD219" i="32"/>
  <c r="AA221" i="32"/>
  <c r="AC221" i="32"/>
  <c r="AD221" i="32"/>
  <c r="AC146" i="32"/>
  <c r="AD146" i="32"/>
  <c r="Z146" i="32"/>
  <c r="AA146" i="32"/>
  <c r="AC160" i="32"/>
  <c r="AD160" i="32"/>
  <c r="AA160" i="32"/>
  <c r="Z160" i="32"/>
  <c r="AA177" i="32"/>
  <c r="Z177" i="32"/>
  <c r="AC177" i="32"/>
  <c r="AD177" i="32"/>
  <c r="AC193" i="32"/>
  <c r="AA193" i="32"/>
  <c r="AD193" i="32"/>
  <c r="Z139" i="32"/>
  <c r="AA139" i="32"/>
  <c r="AD139" i="32"/>
  <c r="AC139" i="32"/>
  <c r="AA235" i="32"/>
  <c r="AD235" i="32"/>
  <c r="AC235" i="32"/>
  <c r="AA165" i="32"/>
  <c r="AD165" i="32"/>
  <c r="AC165" i="32"/>
  <c r="Z165" i="32"/>
  <c r="AD134" i="32"/>
  <c r="Z134" i="32"/>
  <c r="AA134" i="32"/>
  <c r="AC134" i="32"/>
  <c r="Z138" i="32"/>
  <c r="AA138" i="32"/>
  <c r="AC138" i="32"/>
  <c r="AD138" i="32"/>
  <c r="AD150" i="32"/>
  <c r="AC150" i="32"/>
  <c r="AA150" i="32"/>
  <c r="Z150" i="32"/>
  <c r="AD229" i="32"/>
  <c r="AC229" i="32"/>
  <c r="AA229" i="32"/>
  <c r="Z229" i="32"/>
  <c r="AA135" i="32"/>
  <c r="AC135" i="32"/>
  <c r="Z135" i="32"/>
  <c r="AD135" i="32"/>
  <c r="K21" i="13"/>
  <c r="L21" i="13" s="1"/>
  <c r="V37" i="6"/>
  <c r="Z132" i="32"/>
  <c r="AC132" i="32"/>
  <c r="AA132" i="32"/>
  <c r="AD132" i="32"/>
  <c r="AC163" i="32"/>
  <c r="AA163" i="32"/>
  <c r="AD163" i="32"/>
  <c r="Z163" i="32"/>
  <c r="AD201" i="32"/>
  <c r="AC201" i="32"/>
  <c r="AA201" i="32"/>
  <c r="Z201" i="32"/>
  <c r="AC188" i="32"/>
  <c r="AD188" i="32"/>
  <c r="AA188" i="32"/>
  <c r="AD158" i="32"/>
  <c r="AC158" i="32"/>
  <c r="AA158" i="32"/>
  <c r="Z158" i="32"/>
  <c r="AA137" i="32"/>
  <c r="AD137" i="32"/>
  <c r="AC137" i="32"/>
  <c r="AC185" i="32"/>
  <c r="AA185" i="32"/>
  <c r="AD185" i="32"/>
  <c r="AD224" i="32"/>
  <c r="AA224" i="32"/>
  <c r="AC224" i="32"/>
  <c r="AC148" i="32"/>
  <c r="AD148" i="32"/>
  <c r="AA148" i="32"/>
  <c r="Z157" i="32"/>
  <c r="AA157" i="32"/>
  <c r="AD157" i="32"/>
  <c r="AC157" i="32"/>
  <c r="Z143" i="32"/>
  <c r="AC143" i="32"/>
  <c r="AD143" i="32"/>
  <c r="AA143" i="32"/>
  <c r="Z196" i="32"/>
  <c r="AD196" i="32"/>
  <c r="AA196" i="32"/>
  <c r="AC196" i="32"/>
  <c r="AA228" i="32"/>
  <c r="AD228" i="32"/>
  <c r="AC228" i="32"/>
  <c r="Z228" i="32"/>
  <c r="AA210" i="32"/>
  <c r="AD210" i="32"/>
  <c r="AC210" i="32"/>
  <c r="AD166" i="32"/>
  <c r="Z166" i="32"/>
  <c r="AC166" i="32"/>
  <c r="AA166" i="32"/>
  <c r="K13" i="17"/>
  <c r="L13" i="17" s="1"/>
  <c r="V39" i="6"/>
  <c r="AC181" i="32"/>
  <c r="AA181" i="32"/>
  <c r="AD181" i="32"/>
  <c r="AD209" i="32"/>
  <c r="AC209" i="32"/>
  <c r="AA209" i="32"/>
  <c r="AA222" i="32"/>
  <c r="AC222" i="32"/>
  <c r="AD222" i="32"/>
  <c r="AA192" i="32"/>
  <c r="AC192" i="32"/>
  <c r="AD192" i="32"/>
  <c r="AD212" i="32"/>
  <c r="AC212" i="32"/>
  <c r="AA212" i="32"/>
  <c r="AC190" i="32"/>
  <c r="AD190" i="32"/>
  <c r="AA190" i="32"/>
  <c r="AC154" i="32"/>
  <c r="Z154" i="32"/>
  <c r="AA154" i="32"/>
  <c r="AD154" i="32"/>
  <c r="AA128" i="32"/>
  <c r="AC128" i="32"/>
  <c r="AD128" i="32"/>
  <c r="AC219" i="32"/>
  <c r="BD246" i="31"/>
  <c r="U244" i="32"/>
  <c r="V244" i="32" s="1"/>
  <c r="AD187" i="32"/>
  <c r="AA187" i="32"/>
  <c r="AC187" i="32"/>
  <c r="AC220" i="32"/>
  <c r="AA220" i="32"/>
  <c r="AD220" i="32"/>
  <c r="AA142" i="32"/>
  <c r="AD142" i="32"/>
  <c r="AC142" i="32"/>
  <c r="Z142" i="32"/>
  <c r="AC171" i="32"/>
  <c r="AD171" i="32"/>
  <c r="AA171" i="32"/>
  <c r="AA167" i="32"/>
  <c r="AC167" i="32"/>
  <c r="AD130" i="32"/>
  <c r="AC130" i="32"/>
  <c r="AA216" i="32"/>
  <c r="Z216" i="32"/>
  <c r="AD216" i="32"/>
  <c r="AC216" i="32"/>
  <c r="AD149" i="32"/>
  <c r="AC149" i="32"/>
  <c r="Z149" i="32"/>
  <c r="AA149" i="32"/>
  <c r="Z159" i="32"/>
  <c r="AD159" i="32"/>
  <c r="AA159" i="32"/>
  <c r="AC159" i="32"/>
  <c r="Z161" i="32"/>
  <c r="AC161" i="32"/>
  <c r="AD161" i="32"/>
  <c r="AA161" i="32"/>
  <c r="AA145" i="32"/>
  <c r="AD145" i="32"/>
  <c r="AC145" i="32"/>
  <c r="Z145" i="32"/>
  <c r="AD178" i="32"/>
  <c r="AA178" i="32"/>
  <c r="AC178" i="32"/>
  <c r="Z178" i="32"/>
  <c r="AD151" i="32"/>
  <c r="AA151" i="32"/>
  <c r="AC151" i="32"/>
  <c r="Z151" i="32"/>
  <c r="AA180" i="32"/>
  <c r="AC180" i="32"/>
  <c r="AD180" i="32"/>
  <c r="Z180" i="32"/>
  <c r="AA223" i="32"/>
  <c r="AD223" i="32"/>
  <c r="AC223" i="32"/>
  <c r="AA169" i="32"/>
  <c r="Z169" i="32"/>
  <c r="AD169" i="32"/>
  <c r="AC169" i="32"/>
  <c r="AA127" i="32"/>
  <c r="AD127" i="32"/>
  <c r="AC127" i="32"/>
  <c r="AA215" i="32"/>
  <c r="AC215" i="32"/>
  <c r="AD215" i="32"/>
  <c r="AD172" i="32"/>
  <c r="AA172" i="32"/>
  <c r="AC172" i="32"/>
  <c r="AA207" i="32"/>
  <c r="AD207" i="32"/>
  <c r="AC207" i="32"/>
  <c r="AD175" i="32"/>
  <c r="AA175" i="32"/>
  <c r="AC175" i="32"/>
  <c r="AA204" i="32"/>
  <c r="AD225" i="32"/>
  <c r="AA225" i="32"/>
  <c r="AC225" i="32"/>
  <c r="V36" i="6"/>
  <c r="Y217" i="32"/>
  <c r="V144" i="32"/>
  <c r="U252" i="32"/>
  <c r="AC183" i="32"/>
  <c r="BD242" i="31"/>
  <c r="Y240" i="32" s="1"/>
  <c r="K9" i="13" l="1"/>
  <c r="L9" i="13" s="1"/>
  <c r="Z30" i="6"/>
  <c r="K14" i="17"/>
  <c r="L14" i="17" s="1"/>
  <c r="K10" i="13"/>
  <c r="L10" i="13" s="1"/>
  <c r="V41" i="6"/>
  <c r="CY250" i="60"/>
  <c r="AD191" i="32"/>
  <c r="AA191" i="32"/>
  <c r="Z45" i="6"/>
  <c r="K12" i="13"/>
  <c r="L12" i="13" s="1"/>
  <c r="K15" i="13"/>
  <c r="L15" i="13" s="1"/>
  <c r="BD250" i="31"/>
  <c r="U248" i="32"/>
  <c r="V248" i="32" s="1"/>
  <c r="U49" i="6"/>
  <c r="Z36" i="6"/>
  <c r="K19" i="13"/>
  <c r="AC240" i="32"/>
  <c r="AD240" i="32"/>
  <c r="AA240" i="32"/>
  <c r="Z240" i="32"/>
  <c r="Z37" i="6"/>
  <c r="K20" i="13"/>
  <c r="V47" i="6"/>
  <c r="K23" i="17"/>
  <c r="L23" i="17" s="1"/>
  <c r="Y246" i="32"/>
  <c r="U250" i="32"/>
  <c r="V250" i="32" s="1"/>
  <c r="BD252" i="31"/>
  <c r="U51" i="6"/>
  <c r="Y51" i="6" s="1"/>
  <c r="Y242" i="32"/>
  <c r="Z41" i="6"/>
  <c r="K14" i="13"/>
  <c r="AA217" i="32"/>
  <c r="AD217" i="32"/>
  <c r="AC217" i="32"/>
  <c r="Z217" i="32"/>
  <c r="Z29" i="6"/>
  <c r="K7" i="13"/>
  <c r="L7" i="13" s="1"/>
  <c r="Y244" i="32"/>
  <c r="Z39" i="6"/>
  <c r="K13" i="13"/>
  <c r="L13" i="13" s="1"/>
  <c r="K22" i="17"/>
  <c r="L22" i="17" s="1"/>
  <c r="V43" i="6"/>
  <c r="L16" i="17" l="1"/>
  <c r="Y248" i="32"/>
  <c r="K16" i="13"/>
  <c r="L16" i="13" s="1"/>
  <c r="L14" i="13"/>
  <c r="K22" i="13"/>
  <c r="L22" i="13" s="1"/>
  <c r="Z43" i="6"/>
  <c r="Y250" i="32"/>
  <c r="Z47" i="6"/>
  <c r="K23" i="13"/>
  <c r="L23" i="13" s="1"/>
  <c r="D13" i="34"/>
  <c r="E13" i="34" s="1"/>
  <c r="K25" i="17"/>
  <c r="L25" i="17" s="1"/>
  <c r="V51" i="6"/>
  <c r="V49" i="6"/>
  <c r="K24" i="17"/>
  <c r="L24" i="17" s="1"/>
  <c r="AA244" i="32"/>
  <c r="Z244" i="32"/>
  <c r="AC244" i="32"/>
  <c r="AD244" i="32"/>
  <c r="Z242" i="32"/>
  <c r="AC242" i="32"/>
  <c r="AD242" i="32"/>
  <c r="AA242" i="32"/>
  <c r="AD246" i="32"/>
  <c r="AA246" i="32"/>
  <c r="Z246" i="32"/>
  <c r="AC246" i="32"/>
  <c r="AA250" i="32" l="1"/>
  <c r="AC250" i="32"/>
  <c r="AD250" i="32"/>
  <c r="Z250" i="32"/>
  <c r="Z51" i="6"/>
  <c r="K25" i="13"/>
  <c r="L25" i="13" s="1"/>
  <c r="Z49" i="6"/>
  <c r="K24" i="13"/>
  <c r="L24" i="13" s="1"/>
  <c r="AD248" i="32"/>
  <c r="AA248" i="32"/>
  <c r="AC248" i="32"/>
  <c r="Z248" i="32"/>
  <c r="BM124" i="60"/>
  <c r="BI124" i="60"/>
  <c r="BI143" i="60"/>
  <c r="BM143" i="60"/>
  <c r="BM144" i="60"/>
  <c r="BQ124" i="60"/>
  <c r="BQ143" i="60"/>
  <c r="BQ144" i="60"/>
  <c r="BQ169" i="60"/>
  <c r="AO242" i="31"/>
  <c r="BQ178" i="60"/>
  <c r="BI144" i="60"/>
  <c r="BM169" i="60"/>
  <c r="BQ194" i="60"/>
  <c r="BQ202" i="60"/>
  <c r="BI169" i="60"/>
  <c r="AM242" i="31"/>
  <c r="BM178" i="60"/>
  <c r="BM194" i="60"/>
  <c r="AO244" i="31"/>
  <c r="BQ207" i="60"/>
  <c r="BQ210" i="60"/>
  <c r="BM158" i="60"/>
  <c r="BM199" i="60"/>
  <c r="BQ191" i="60"/>
  <c r="BQ177" i="60"/>
  <c r="BM149" i="60"/>
  <c r="BI177" i="60"/>
  <c r="BQ218" i="60"/>
  <c r="BM221" i="60"/>
  <c r="BI220" i="60"/>
  <c r="BI192" i="60"/>
  <c r="BQ148" i="60"/>
  <c r="BI128" i="60"/>
  <c r="BQ205" i="60"/>
  <c r="BQ214" i="60"/>
  <c r="AM244" i="31"/>
  <c r="BQ211" i="60"/>
  <c r="BI206" i="60"/>
  <c r="BI132" i="60"/>
  <c r="BQ180" i="60"/>
  <c r="BQ134" i="60"/>
  <c r="BQ221" i="60"/>
  <c r="BI186" i="60"/>
  <c r="BI164" i="60"/>
  <c r="BQ153" i="60"/>
  <c r="BM141" i="60"/>
  <c r="BM197" i="60"/>
  <c r="BQ129" i="60"/>
  <c r="BI201" i="60"/>
  <c r="BM153" i="60"/>
  <c r="BQ185" i="60"/>
  <c r="BI181" i="60"/>
  <c r="BM192" i="60"/>
  <c r="BI168" i="60"/>
  <c r="BM127" i="60"/>
  <c r="BI204" i="60"/>
  <c r="BM220" i="60"/>
  <c r="BQ161" i="60"/>
  <c r="BI218" i="60"/>
  <c r="BQ235" i="60"/>
  <c r="BM225" i="60"/>
  <c r="BI214" i="60"/>
  <c r="BQ215" i="60"/>
  <c r="BM210" i="60"/>
  <c r="BI152" i="60"/>
  <c r="BI145" i="60"/>
  <c r="BI213" i="60"/>
  <c r="BQ136" i="60"/>
  <c r="BQ159" i="60"/>
  <c r="BM148" i="60"/>
  <c r="BQ170" i="60"/>
  <c r="BI139" i="60"/>
  <c r="BM172" i="60"/>
  <c r="BQ137" i="60"/>
  <c r="BI229" i="60"/>
  <c r="BQ222" i="60"/>
  <c r="BI219" i="60"/>
  <c r="BQ225" i="60"/>
  <c r="BM147" i="60"/>
  <c r="BM165" i="60"/>
  <c r="BM146" i="60"/>
  <c r="BI188" i="60"/>
  <c r="BQ204" i="60"/>
  <c r="BI138" i="60"/>
  <c r="BI228" i="60"/>
  <c r="BI193" i="60"/>
  <c r="BI232" i="60"/>
  <c r="BM164" i="60"/>
  <c r="BQ142" i="60"/>
  <c r="BQ167" i="60"/>
  <c r="BI159" i="60"/>
  <c r="BQ182" i="60"/>
  <c r="BQ166" i="60"/>
  <c r="BI147" i="60"/>
  <c r="BQ149" i="60"/>
  <c r="BQ150" i="60"/>
  <c r="BQ168" i="60"/>
  <c r="BQ151" i="60"/>
  <c r="BM203" i="60"/>
  <c r="BM209" i="60"/>
  <c r="BQ160" i="60"/>
  <c r="BM129" i="60"/>
  <c r="BM132" i="60"/>
  <c r="BQ162" i="60"/>
  <c r="AM246" i="31"/>
  <c r="BQ172" i="60"/>
  <c r="BI157" i="60"/>
  <c r="BI210" i="60"/>
  <c r="BI165" i="60"/>
  <c r="BQ157" i="60"/>
  <c r="BQ229" i="60"/>
  <c r="BM134" i="60"/>
  <c r="BQ179" i="60"/>
  <c r="BI131" i="60"/>
  <c r="BQ147" i="60"/>
  <c r="BM157" i="60"/>
  <c r="AK246" i="31"/>
  <c r="BM218" i="60"/>
  <c r="BM138" i="60"/>
  <c r="BQ181" i="60"/>
  <c r="BM128" i="60"/>
  <c r="BM211" i="60"/>
  <c r="BI190" i="60"/>
  <c r="BM168" i="60"/>
  <c r="BQ206" i="60"/>
  <c r="BM173" i="60"/>
  <c r="BI223" i="60"/>
  <c r="BI127" i="60"/>
  <c r="BQ224" i="60"/>
  <c r="BM176" i="60"/>
  <c r="BQ138" i="60"/>
  <c r="BQ197" i="60"/>
  <c r="BM185" i="60"/>
  <c r="BM187" i="60"/>
  <c r="BI212" i="60"/>
  <c r="BI180" i="60"/>
  <c r="BQ173" i="60"/>
  <c r="BI224" i="60"/>
  <c r="BI148" i="60"/>
  <c r="BQ187" i="60"/>
  <c r="BI233" i="60"/>
  <c r="BM179" i="60"/>
  <c r="BI203" i="60"/>
  <c r="BM188" i="60"/>
  <c r="BQ131" i="60"/>
  <c r="BI149" i="60"/>
  <c r="BI135" i="60"/>
  <c r="BM162" i="60"/>
  <c r="BM189" i="60"/>
  <c r="BQ176" i="60"/>
  <c r="BQ198" i="60"/>
  <c r="BM133" i="60"/>
  <c r="BI134" i="60"/>
  <c r="BM130" i="60"/>
  <c r="BM181" i="60"/>
  <c r="BQ130" i="60"/>
  <c r="BM217" i="60"/>
  <c r="BQ201" i="60"/>
  <c r="BQ230" i="60"/>
  <c r="BM223" i="60"/>
  <c r="BI222" i="60"/>
  <c r="BI137" i="60"/>
  <c r="BI150" i="60"/>
  <c r="BI234" i="60"/>
  <c r="BQ193" i="60"/>
  <c r="BM190" i="60"/>
  <c r="BQ125" i="60"/>
  <c r="BM160" i="60"/>
  <c r="BQ145" i="60"/>
  <c r="BI173" i="60"/>
  <c r="BQ212" i="60"/>
  <c r="BI199" i="60"/>
  <c r="BI195" i="60"/>
  <c r="BI184" i="60"/>
  <c r="BI142" i="60"/>
  <c r="BQ133" i="60"/>
  <c r="BQ135" i="60"/>
  <c r="AO246" i="31"/>
  <c r="BI167" i="60"/>
  <c r="BM219" i="60"/>
  <c r="BI153" i="60"/>
  <c r="BI158" i="60"/>
  <c r="BI209" i="60"/>
  <c r="BQ141" i="60"/>
  <c r="BM208" i="60"/>
  <c r="BQ154" i="60"/>
  <c r="BM171" i="60"/>
  <c r="BI154" i="60"/>
  <c r="BQ155" i="60"/>
  <c r="BQ233" i="60"/>
  <c r="BI136" i="60"/>
  <c r="BM222" i="60"/>
  <c r="BM142" i="60"/>
  <c r="BQ190" i="60"/>
  <c r="BM195" i="60"/>
  <c r="BM226" i="60"/>
  <c r="BM161" i="60"/>
  <c r="BI174" i="60"/>
  <c r="BI176" i="60"/>
  <c r="BM131" i="60"/>
  <c r="BQ199" i="60"/>
  <c r="BM193" i="60"/>
  <c r="BQ234" i="60"/>
  <c r="BQ186" i="60"/>
  <c r="BM151" i="60"/>
  <c r="BQ164" i="60"/>
  <c r="BI226" i="60"/>
  <c r="BQ184" i="60"/>
  <c r="BM224" i="60"/>
  <c r="BM154" i="60"/>
  <c r="BM126" i="60"/>
  <c r="BM227" i="60"/>
  <c r="BQ217" i="60"/>
  <c r="BI211" i="60"/>
  <c r="BI172" i="60"/>
  <c r="BI130" i="60"/>
  <c r="BI126" i="60"/>
  <c r="BM205" i="60"/>
  <c r="BM150" i="60"/>
  <c r="BM201" i="60"/>
  <c r="BM228" i="60"/>
  <c r="BM191" i="60"/>
  <c r="BM183" i="60"/>
  <c r="BM231" i="60"/>
  <c r="AK242" i="31"/>
  <c r="BM214" i="60"/>
  <c r="BM206" i="60"/>
  <c r="BM152" i="60"/>
  <c r="BI175" i="60"/>
  <c r="BM175" i="60"/>
  <c r="BI146" i="60"/>
  <c r="BQ189" i="60"/>
  <c r="BM229" i="60"/>
  <c r="BI200" i="60"/>
  <c r="BI129" i="60"/>
  <c r="BQ220" i="60"/>
  <c r="BQ227" i="60"/>
  <c r="BQ146" i="60"/>
  <c r="BM159" i="60"/>
  <c r="BM136" i="60"/>
  <c r="BM213" i="60"/>
  <c r="BQ152" i="60"/>
  <c r="BQ171" i="60"/>
  <c r="BQ174" i="60"/>
  <c r="BM232" i="60"/>
  <c r="BI161" i="60"/>
  <c r="BQ175" i="60"/>
  <c r="BM184" i="60"/>
  <c r="BQ219" i="60"/>
  <c r="BQ139" i="60"/>
  <c r="BQ226" i="60"/>
  <c r="BQ208" i="60"/>
  <c r="BM163" i="60"/>
  <c r="BI221" i="60"/>
  <c r="BM202" i="60"/>
  <c r="BQ216" i="60"/>
  <c r="BQ244" i="60" s="1"/>
  <c r="BQ213" i="60"/>
  <c r="BI185" i="60"/>
  <c r="BM235" i="60"/>
  <c r="BQ127" i="60"/>
  <c r="BI140" i="60"/>
  <c r="BI231" i="60"/>
  <c r="BI205" i="60"/>
  <c r="BM186" i="60"/>
  <c r="BI191" i="60"/>
  <c r="BM139" i="60"/>
  <c r="BQ156" i="60"/>
  <c r="BI198" i="60"/>
  <c r="BQ203" i="60"/>
  <c r="BI155" i="60"/>
  <c r="BI225" i="60"/>
  <c r="BM182" i="60"/>
  <c r="BI217" i="60"/>
  <c r="BM180" i="60"/>
  <c r="BQ188" i="60"/>
  <c r="BQ231" i="60"/>
  <c r="AK244" i="31"/>
  <c r="BQ132" i="60"/>
  <c r="BI179" i="60"/>
  <c r="BQ163" i="60"/>
  <c r="BI125" i="60"/>
  <c r="BM155" i="60"/>
  <c r="BI141" i="60"/>
  <c r="BQ209" i="60"/>
  <c r="BQ183" i="60"/>
  <c r="BI207" i="60"/>
  <c r="BQ196" i="60"/>
  <c r="BM166" i="60"/>
  <c r="BM204" i="60"/>
  <c r="BI160" i="60"/>
  <c r="BI171" i="60"/>
  <c r="BM135" i="60"/>
  <c r="BI230" i="60"/>
  <c r="BM140" i="60"/>
  <c r="BI156" i="60"/>
  <c r="BI196" i="60"/>
  <c r="BM212" i="60"/>
  <c r="BQ140" i="60"/>
  <c r="BM196" i="60"/>
  <c r="BM137" i="60"/>
  <c r="BI216" i="60"/>
  <c r="BI244" i="60" s="1"/>
  <c r="BM207" i="60"/>
  <c r="BM234" i="60"/>
  <c r="BI189" i="60"/>
  <c r="BM198" i="60"/>
  <c r="BI166" i="60"/>
  <c r="BM177" i="60"/>
  <c r="BM174" i="60"/>
  <c r="BI202" i="60"/>
  <c r="BQ165" i="60"/>
  <c r="BQ192" i="60"/>
  <c r="BI183" i="60"/>
  <c r="BM170" i="60"/>
  <c r="BM215" i="60"/>
  <c r="BM216" i="60"/>
  <c r="BM244" i="60" s="1"/>
  <c r="BI235" i="60"/>
  <c r="BI227" i="60"/>
  <c r="BI215" i="60"/>
  <c r="BI187" i="60"/>
  <c r="BM230" i="60"/>
  <c r="BI182" i="60"/>
  <c r="BQ223" i="60"/>
  <c r="BI133" i="60"/>
  <c r="BI163" i="60"/>
  <c r="BM233" i="60"/>
  <c r="BI178" i="60"/>
  <c r="BM200" i="60"/>
  <c r="BM167" i="60"/>
  <c r="BQ200" i="60"/>
  <c r="BI208" i="60"/>
  <c r="BM145" i="60"/>
  <c r="BI162" i="60"/>
  <c r="BQ232" i="60"/>
  <c r="BI194" i="60"/>
  <c r="BQ158" i="60"/>
  <c r="BI170" i="60"/>
  <c r="BM125" i="60"/>
  <c r="BQ126" i="60"/>
  <c r="BQ128" i="60"/>
  <c r="BM156" i="60"/>
  <c r="BQ228" i="60"/>
  <c r="BI197" i="60"/>
  <c r="BI151" i="60"/>
  <c r="BQ195" i="60"/>
  <c r="AK248" i="31"/>
  <c r="AK250" i="31" s="1"/>
  <c r="AO248" i="31"/>
  <c r="AO250" i="31" s="1"/>
  <c r="AM248" i="31"/>
  <c r="AM250" i="31" s="1"/>
  <c r="BM240" i="60" l="1"/>
  <c r="BQ242" i="60"/>
  <c r="BQ246" i="60"/>
  <c r="BQ248" i="60" s="1"/>
  <c r="BI240" i="60"/>
  <c r="AM252" i="31"/>
  <c r="AK252" i="31"/>
  <c r="BI246" i="60"/>
  <c r="BI250" i="60" s="1"/>
  <c r="BI242" i="60"/>
  <c r="BM242" i="60"/>
  <c r="AO252" i="31"/>
  <c r="BM246" i="60"/>
  <c r="BQ240" i="60"/>
  <c r="BQ250" i="60" l="1"/>
  <c r="BI248" i="60"/>
  <c r="BM248" i="60"/>
  <c r="BM250" i="60"/>
</calcChain>
</file>

<file path=xl/comments1.xml><?xml version="1.0" encoding="utf-8"?>
<comments xmlns="http://schemas.openxmlformats.org/spreadsheetml/2006/main">
  <authors>
    <author>jegyzono</author>
  </authors>
  <commentList>
    <comment ref="A14" authorId="0" shapeId="0">
      <text>
        <r>
          <rPr>
            <b/>
            <sz val="9"/>
            <color indexed="81"/>
            <rFont val="Tahoma"/>
            <family val="2"/>
            <charset val="238"/>
          </rPr>
          <t>jegyzőnő:</t>
        </r>
        <r>
          <rPr>
            <sz val="9"/>
            <color indexed="81"/>
            <rFont val="Tahoma"/>
            <family val="2"/>
            <charset val="238"/>
          </rPr>
          <t xml:space="preserve">
Ezen a rovaton kell elszámolni az Áht. 73. § (1) bekezdés a) pont az) pontja szerinti központi, irányító szervi támogatás, valamint a központi kezelésű előirányzatok kiadásai finanszírozására szolgáló központi pénzellátás beérkezését.</t>
        </r>
      </text>
    </comment>
    <comment ref="A29" authorId="0" shapeId="0">
      <text>
        <r>
          <rPr>
            <b/>
            <sz val="9"/>
            <color indexed="81"/>
            <rFont val="Tahoma"/>
            <family val="2"/>
            <charset val="238"/>
          </rPr>
          <t>jegyzőnő:</t>
        </r>
        <r>
          <rPr>
            <sz val="9"/>
            <color indexed="81"/>
            <rFont val="Tahoma"/>
            <family val="2"/>
            <charset val="238"/>
          </rPr>
          <t xml:space="preserve">
Ezen a rovaton kell elszámolni
a)  szociális hozzájárulási adót,
b) a rehabilitációs hozzájárulást,
c) a korkedvezmény-biztosítási járulékot,
d) az egészségügyi hozzájárulást,
e) a táppénz hozzájárulást,
f) a munkaadót a foglalkoztatottak részére történő kifizetésekkel kapcsolatban terhelő más járulék jellegű kötelezettségeket, és
g) a munkáltatót terhelő személyi jövedelemadót.
A rovaton elszámolt kiadásokat a beszámolóban a fenti bontásban kell szerepeltetni.
</t>
        </r>
      </text>
    </comment>
    <comment ref="A33" authorId="0" shapeId="0">
      <text>
        <r>
          <rPr>
            <b/>
            <sz val="9"/>
            <color indexed="81"/>
            <rFont val="Tahoma"/>
            <family val="2"/>
            <charset val="238"/>
          </rPr>
          <t>jegyzőnő:</t>
        </r>
        <r>
          <rPr>
            <sz val="9"/>
            <color indexed="81"/>
            <rFont val="Tahoma"/>
            <family val="2"/>
            <charset val="238"/>
          </rPr>
          <t xml:space="preserve">
Ezen a rovaton kell elszámolni az Áht. 15. § (3) bekezdése, 21. §-a és 23. § (3) bekezdése szerinti tartalékokat, valamint az Egészségbiztosítási Alap esetén a természetbeni ellátások céltartalékát.</t>
        </r>
      </text>
    </comment>
  </commentList>
</comments>
</file>

<file path=xl/comments2.xml><?xml version="1.0" encoding="utf-8"?>
<comments xmlns="http://schemas.openxmlformats.org/spreadsheetml/2006/main">
  <authors>
    <author>jegyzono</author>
    <author>Anita</author>
  </authors>
  <commentList>
    <comment ref="C3" authorId="0" shapeId="0">
      <text>
        <r>
          <rPr>
            <b/>
            <sz val="9"/>
            <color indexed="81"/>
            <rFont val="Tahoma"/>
            <family val="2"/>
            <charset val="238"/>
          </rPr>
          <t>jegyzono:</t>
        </r>
        <r>
          <rPr>
            <sz val="9"/>
            <color indexed="81"/>
            <rFont val="Tahoma"/>
            <family val="2"/>
            <charset val="238"/>
          </rPr>
          <t xml:space="preserve">
régi szakfeladat: 910123
</t>
        </r>
      </text>
    </comment>
    <comment ref="G3" authorId="0" shapeId="0">
      <text>
        <r>
          <rPr>
            <b/>
            <sz val="9"/>
            <color indexed="81"/>
            <rFont val="Tahoma"/>
            <family val="2"/>
            <charset val="238"/>
          </rPr>
          <t>jegyzono:</t>
        </r>
        <r>
          <rPr>
            <sz val="9"/>
            <color indexed="81"/>
            <rFont val="Tahoma"/>
            <family val="2"/>
            <charset val="238"/>
          </rPr>
          <t xml:space="preserve">
régi szakfeladat: 890505</t>
        </r>
      </text>
    </comment>
    <comment ref="M3" authorId="0" shapeId="0">
      <text>
        <r>
          <rPr>
            <b/>
            <sz val="9"/>
            <color indexed="81"/>
            <rFont val="Tahoma"/>
            <family val="2"/>
            <charset val="238"/>
          </rPr>
          <t>jegyzono:</t>
        </r>
        <r>
          <rPr>
            <sz val="9"/>
            <color indexed="81"/>
            <rFont val="Tahoma"/>
            <family val="2"/>
            <charset val="238"/>
          </rPr>
          <t xml:space="preserve">
régi szakfeladat: 851011</t>
        </r>
      </text>
    </comment>
    <comment ref="P3" authorId="0" shapeId="0">
      <text>
        <r>
          <rPr>
            <b/>
            <sz val="9"/>
            <color indexed="81"/>
            <rFont val="Tahoma"/>
            <family val="2"/>
            <charset val="238"/>
          </rPr>
          <t>jegyzono:</t>
        </r>
        <r>
          <rPr>
            <sz val="9"/>
            <color indexed="81"/>
            <rFont val="Tahoma"/>
            <family val="2"/>
            <charset val="238"/>
          </rPr>
          <t xml:space="preserve">
régi szakfeladat: 562912</t>
        </r>
      </text>
    </comment>
    <comment ref="R3" authorId="0" shapeId="0">
      <text>
        <r>
          <rPr>
            <b/>
            <sz val="9"/>
            <color indexed="81"/>
            <rFont val="Tahoma"/>
            <family val="2"/>
            <charset val="238"/>
          </rPr>
          <t>jegyzono:</t>
        </r>
        <r>
          <rPr>
            <sz val="9"/>
            <color indexed="81"/>
            <rFont val="Tahoma"/>
            <family val="2"/>
            <charset val="238"/>
          </rPr>
          <t xml:space="preserve">
régi szakfeladat: 841112 és 841126</t>
        </r>
      </text>
    </comment>
    <comment ref="V3" authorId="0" shapeId="0">
      <text>
        <r>
          <rPr>
            <b/>
            <sz val="9"/>
            <color indexed="81"/>
            <rFont val="Tahoma"/>
            <family val="2"/>
            <charset val="238"/>
          </rPr>
          <t>jegyzono:</t>
        </r>
        <r>
          <rPr>
            <sz val="9"/>
            <color indexed="81"/>
            <rFont val="Tahoma"/>
            <family val="2"/>
            <charset val="238"/>
          </rPr>
          <t xml:space="preserve">
régi szakfeladat: 841133
</t>
        </r>
      </text>
    </comment>
    <comment ref="Y3" authorId="0" shapeId="0">
      <text>
        <r>
          <rPr>
            <b/>
            <sz val="9"/>
            <color indexed="81"/>
            <rFont val="Tahoma"/>
            <family val="2"/>
            <charset val="238"/>
          </rPr>
          <t>jegyzono:</t>
        </r>
        <r>
          <rPr>
            <sz val="9"/>
            <color indexed="81"/>
            <rFont val="Tahoma"/>
            <family val="2"/>
            <charset val="238"/>
          </rPr>
          <t xml:space="preserve">
régi sakfeladat: 841126
</t>
        </r>
      </text>
    </comment>
    <comment ref="Z3" authorId="0" shapeId="0">
      <text>
        <r>
          <rPr>
            <b/>
            <sz val="9"/>
            <color indexed="81"/>
            <rFont val="Tahoma"/>
            <family val="2"/>
            <charset val="238"/>
          </rPr>
          <t>jegyzono:</t>
        </r>
        <r>
          <rPr>
            <sz val="9"/>
            <color indexed="81"/>
            <rFont val="Tahoma"/>
            <family val="2"/>
            <charset val="238"/>
          </rPr>
          <t xml:space="preserve">
Régi szakfeladat: 960302</t>
        </r>
      </text>
    </comment>
    <comment ref="AA3" authorId="0" shapeId="0">
      <text>
        <r>
          <rPr>
            <b/>
            <sz val="9"/>
            <color indexed="81"/>
            <rFont val="Tahoma"/>
            <family val="2"/>
            <charset val="238"/>
          </rPr>
          <t>jegyzono:</t>
        </r>
        <r>
          <rPr>
            <sz val="9"/>
            <color indexed="81"/>
            <rFont val="Tahoma"/>
            <family val="2"/>
            <charset val="238"/>
          </rPr>
          <t xml:space="preserve">
régi szakfeladat: 680002
</t>
        </r>
      </text>
    </comment>
    <comment ref="AB3" authorId="0" shapeId="0">
      <text>
        <r>
          <rPr>
            <b/>
            <sz val="9"/>
            <color indexed="81"/>
            <rFont val="Tahoma"/>
            <family val="2"/>
            <charset val="238"/>
          </rPr>
          <t>jegyzono:</t>
        </r>
        <r>
          <rPr>
            <sz val="9"/>
            <color indexed="81"/>
            <rFont val="Tahoma"/>
            <family val="2"/>
            <charset val="238"/>
          </rPr>
          <t xml:space="preserve">
Régi szakfeladat: 841901
</t>
        </r>
      </text>
    </comment>
    <comment ref="AD3" authorId="0" shapeId="0">
      <text>
        <r>
          <rPr>
            <b/>
            <sz val="9"/>
            <color indexed="81"/>
            <rFont val="Tahoma"/>
            <family val="2"/>
            <charset val="238"/>
          </rPr>
          <t>jegyzono:</t>
        </r>
        <r>
          <rPr>
            <sz val="9"/>
            <color indexed="81"/>
            <rFont val="Tahoma"/>
            <family val="2"/>
            <charset val="238"/>
          </rPr>
          <t xml:space="preserve">
régi szakfeladat: 841907
</t>
        </r>
      </text>
    </comment>
    <comment ref="AF3" authorId="0" shapeId="0">
      <text>
        <r>
          <rPr>
            <b/>
            <sz val="9"/>
            <color indexed="81"/>
            <rFont val="Tahoma"/>
            <family val="2"/>
            <charset val="238"/>
          </rPr>
          <t>jegyzono:</t>
        </r>
        <r>
          <rPr>
            <sz val="9"/>
            <color indexed="81"/>
            <rFont val="Tahoma"/>
            <family val="2"/>
            <charset val="238"/>
          </rPr>
          <t xml:space="preserve">
régi szakfeladat: 890441
</t>
        </r>
      </text>
    </comment>
    <comment ref="AG3" authorId="0" shapeId="0">
      <text>
        <r>
          <rPr>
            <b/>
            <sz val="9"/>
            <color indexed="81"/>
            <rFont val="Tahoma"/>
            <family val="2"/>
            <charset val="238"/>
          </rPr>
          <t>jegyzono:</t>
        </r>
        <r>
          <rPr>
            <sz val="9"/>
            <color indexed="81"/>
            <rFont val="Tahoma"/>
            <family val="2"/>
            <charset val="238"/>
          </rPr>
          <t xml:space="preserve">
régi szakfeladat: 581400</t>
        </r>
      </text>
    </comment>
    <comment ref="AH3" authorId="0" shapeId="0">
      <text>
        <r>
          <rPr>
            <b/>
            <sz val="9"/>
            <color indexed="81"/>
            <rFont val="Tahoma"/>
            <family val="2"/>
            <charset val="238"/>
          </rPr>
          <t>jegyzono:</t>
        </r>
        <r>
          <rPr>
            <sz val="9"/>
            <color indexed="81"/>
            <rFont val="Tahoma"/>
            <family val="2"/>
            <charset val="238"/>
          </rPr>
          <t xml:space="preserve">
régi szakfeladat: 522001
</t>
        </r>
      </text>
    </comment>
    <comment ref="AI3" authorId="0" shapeId="0">
      <text>
        <r>
          <rPr>
            <b/>
            <sz val="9"/>
            <color indexed="81"/>
            <rFont val="Tahoma"/>
            <family val="2"/>
            <charset val="238"/>
          </rPr>
          <t>jegyzono:</t>
        </r>
        <r>
          <rPr>
            <sz val="9"/>
            <color indexed="81"/>
            <rFont val="Tahoma"/>
            <family val="2"/>
            <charset val="238"/>
          </rPr>
          <t xml:space="preserve">
régi szakfeladat: 382101</t>
        </r>
      </text>
    </comment>
    <comment ref="AJ3" authorId="0" shapeId="0">
      <text>
        <r>
          <rPr>
            <b/>
            <sz val="9"/>
            <color indexed="81"/>
            <rFont val="Tahoma"/>
            <family val="2"/>
            <charset val="238"/>
          </rPr>
          <t>jegyzono:</t>
        </r>
        <r>
          <rPr>
            <sz val="9"/>
            <color indexed="81"/>
            <rFont val="Tahoma"/>
            <family val="2"/>
            <charset val="238"/>
          </rPr>
          <t xml:space="preserve">
régi szakfeladat: 841402
</t>
        </r>
      </text>
    </comment>
    <comment ref="AK3" authorId="0" shapeId="0">
      <text>
        <r>
          <rPr>
            <b/>
            <sz val="9"/>
            <color indexed="81"/>
            <rFont val="Tahoma"/>
            <family val="2"/>
            <charset val="238"/>
          </rPr>
          <t>jegyzono:</t>
        </r>
        <r>
          <rPr>
            <sz val="9"/>
            <color indexed="81"/>
            <rFont val="Tahoma"/>
            <family val="2"/>
            <charset val="238"/>
          </rPr>
          <t xml:space="preserve">
régi szakfeladat: 841402
</t>
        </r>
      </text>
    </comment>
    <comment ref="AL3" authorId="0" shapeId="0">
      <text>
        <r>
          <rPr>
            <b/>
            <sz val="9"/>
            <color indexed="81"/>
            <rFont val="Tahoma"/>
            <family val="2"/>
            <charset val="238"/>
          </rPr>
          <t>jegyzono:</t>
        </r>
        <r>
          <rPr>
            <sz val="9"/>
            <color indexed="81"/>
            <rFont val="Tahoma"/>
            <family val="2"/>
            <charset val="238"/>
          </rPr>
          <t xml:space="preserve">
régi szakfeladat: 841403
</t>
        </r>
      </text>
    </comment>
    <comment ref="AM3" authorId="0" shapeId="0">
      <text>
        <r>
          <rPr>
            <b/>
            <sz val="9"/>
            <color indexed="81"/>
            <rFont val="Tahoma"/>
            <family val="2"/>
            <charset val="238"/>
          </rPr>
          <t>jegyzono:</t>
        </r>
        <r>
          <rPr>
            <sz val="9"/>
            <color indexed="81"/>
            <rFont val="Tahoma"/>
            <family val="2"/>
            <charset val="238"/>
          </rPr>
          <t xml:space="preserve">
régi szakfeladat: 862101</t>
        </r>
      </text>
    </comment>
    <comment ref="AO3" authorId="0" shapeId="0">
      <text>
        <r>
          <rPr>
            <b/>
            <sz val="9"/>
            <color indexed="81"/>
            <rFont val="Tahoma"/>
            <family val="2"/>
            <charset val="238"/>
          </rPr>
          <t>jegyzono:</t>
        </r>
        <r>
          <rPr>
            <sz val="9"/>
            <color indexed="81"/>
            <rFont val="Tahoma"/>
            <family val="2"/>
            <charset val="238"/>
          </rPr>
          <t xml:space="preserve">
régi szakfeladat: 862301
</t>
        </r>
      </text>
    </comment>
    <comment ref="AP3" authorId="0" shapeId="0">
      <text>
        <r>
          <rPr>
            <b/>
            <sz val="9"/>
            <color indexed="81"/>
            <rFont val="Tahoma"/>
            <family val="2"/>
            <charset val="238"/>
          </rPr>
          <t>jegyzono:</t>
        </r>
        <r>
          <rPr>
            <sz val="9"/>
            <color indexed="81"/>
            <rFont val="Tahoma"/>
            <family val="2"/>
            <charset val="238"/>
          </rPr>
          <t xml:space="preserve">
régi szakfeladat: 869041
</t>
        </r>
      </text>
    </comment>
    <comment ref="AQ3" authorId="0" shapeId="0">
      <text>
        <r>
          <rPr>
            <b/>
            <sz val="9"/>
            <color indexed="81"/>
            <rFont val="Tahoma"/>
            <family val="2"/>
            <charset val="238"/>
          </rPr>
          <t>jegyzono:</t>
        </r>
        <r>
          <rPr>
            <sz val="9"/>
            <color indexed="81"/>
            <rFont val="Tahoma"/>
            <family val="2"/>
            <charset val="238"/>
          </rPr>
          <t xml:space="preserve">
régi szakfeladat: 931102
</t>
        </r>
      </text>
    </comment>
    <comment ref="AR3" authorId="0" shapeId="0">
      <text>
        <r>
          <rPr>
            <b/>
            <sz val="9"/>
            <color indexed="81"/>
            <rFont val="Tahoma"/>
            <family val="2"/>
            <charset val="238"/>
          </rPr>
          <t>jegyzono:</t>
        </r>
        <r>
          <rPr>
            <sz val="9"/>
            <color indexed="81"/>
            <rFont val="Tahoma"/>
            <family val="2"/>
            <charset val="238"/>
          </rPr>
          <t xml:space="preserve">
régi szakfeladat: 931102
</t>
        </r>
      </text>
    </comment>
    <comment ref="AS3" authorId="0" shapeId="0">
      <text>
        <r>
          <rPr>
            <b/>
            <sz val="9"/>
            <color indexed="81"/>
            <rFont val="Tahoma"/>
            <family val="2"/>
            <charset val="238"/>
          </rPr>
          <t>jegyzono:</t>
        </r>
        <r>
          <rPr>
            <sz val="9"/>
            <color indexed="81"/>
            <rFont val="Tahoma"/>
            <family val="2"/>
            <charset val="238"/>
          </rPr>
          <t xml:space="preserve">
régi szakfeladat: 910502</t>
        </r>
      </text>
    </comment>
    <comment ref="AT3" authorId="0" shapeId="0">
      <text>
        <r>
          <rPr>
            <b/>
            <sz val="9"/>
            <color indexed="81"/>
            <rFont val="Tahoma"/>
            <family val="2"/>
            <charset val="238"/>
          </rPr>
          <t>jegyzono:</t>
        </r>
        <r>
          <rPr>
            <sz val="9"/>
            <color indexed="81"/>
            <rFont val="Tahoma"/>
            <family val="2"/>
            <charset val="238"/>
          </rPr>
          <t xml:space="preserve">
régi szakfeladat: 562912</t>
        </r>
      </text>
    </comment>
    <comment ref="AX3" authorId="0" shapeId="0">
      <text>
        <r>
          <rPr>
            <b/>
            <sz val="9"/>
            <color indexed="81"/>
            <rFont val="Tahoma"/>
            <family val="2"/>
            <charset val="238"/>
          </rPr>
          <t>jegyzono:</t>
        </r>
        <r>
          <rPr>
            <sz val="9"/>
            <color indexed="81"/>
            <rFont val="Tahoma"/>
            <family val="2"/>
            <charset val="238"/>
          </rPr>
          <t xml:space="preserve">
régi szakfeladat: 889921
</t>
        </r>
      </text>
    </comment>
    <comment ref="AY3" authorId="0" shapeId="0">
      <text>
        <r>
          <rPr>
            <b/>
            <sz val="9"/>
            <color indexed="81"/>
            <rFont val="Tahoma"/>
            <family val="2"/>
            <charset val="238"/>
          </rPr>
          <t>jegyzono:</t>
        </r>
        <r>
          <rPr>
            <sz val="9"/>
            <color indexed="81"/>
            <rFont val="Tahoma"/>
            <family val="2"/>
            <charset val="238"/>
          </rPr>
          <t xml:space="preserve">
régi szakfeladat: 882203
</t>
        </r>
      </text>
    </comment>
    <comment ref="C4" authorId="0" shapeId="0">
      <text>
        <r>
          <rPr>
            <b/>
            <sz val="9"/>
            <color indexed="81"/>
            <rFont val="Tahoma"/>
            <family val="2"/>
            <charset val="238"/>
          </rPr>
          <t>jegyzono:</t>
        </r>
        <r>
          <rPr>
            <sz val="9"/>
            <color indexed="81"/>
            <rFont val="Tahoma"/>
            <family val="2"/>
            <charset val="238"/>
          </rPr>
          <t xml:space="preserve">
Ide tartozik:
- a rendelkezésre bocsátással (a könyvtárak gyűjteményének használókhoz való eljuttatása helyben használat, kölcsönzés és könyvtárközi kölcsönzés útján), a könyvtári tájékoztatással (a használóknak szóló információ-szolgáltatás, amelynek speciális feladata az adott könyvtár és a könyvtári rendszer dokumentumairól és szolgáltatásairól való tájékoztatás),
- a megrendelhető könyvtári szolgáltatásokkal (a megyei és nagyobb városi könyvtárak által nyújtott könyvtári szolgáltatások, olyan kistelepülések számára, ahol az önkormányzat nem tart fenn könyvtárat), illetve
- a könyvtárak közönségkapcsolati és egyéb tevékenységével összefüggő feladatok ellátása.</t>
        </r>
      </text>
    </comment>
    <comment ref="G4" authorId="0" shapeId="0">
      <text>
        <r>
          <rPr>
            <b/>
            <sz val="9"/>
            <color indexed="81"/>
            <rFont val="Tahoma"/>
            <family val="2"/>
            <charset val="238"/>
          </rPr>
          <t>jegyzono:</t>
        </r>
        <r>
          <rPr>
            <sz val="9"/>
            <color indexed="81"/>
            <rFont val="Tahoma"/>
            <family val="2"/>
            <charset val="238"/>
          </rPr>
          <t xml:space="preserve">
  Ide tartozik:
- az egyes intézmények helyiségeinek közművelődési célú és egyéb közösségi programokra, rendezvényekre való rendelkezésre bocsátását biztosító tevékenységekkel összefüggő feladatok ellátása.</t>
        </r>
      </text>
    </comment>
    <comment ref="M4" authorId="0" shapeId="0">
      <text>
        <r>
          <rPr>
            <b/>
            <sz val="9"/>
            <color indexed="81"/>
            <rFont val="Tahoma"/>
            <family val="2"/>
            <charset val="238"/>
          </rPr>
          <t>jegyzono:</t>
        </r>
        <r>
          <rPr>
            <sz val="9"/>
            <color indexed="81"/>
            <rFont val="Tahoma"/>
            <family val="2"/>
            <charset val="238"/>
          </rPr>
          <t xml:space="preserve">
Ide tartozik:
- az óvodai nevelés, ellátás (beleértve a sajátos nevelési igényű gyermekek óvodai nevelését ellátását és a nemzetiségi óvodai nevelést, ellátást is) köznevelési törvény szerinti működtetési feladatainak ellátása.</t>
        </r>
      </text>
    </comment>
    <comment ref="P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R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V4" authorId="0" shapeId="0">
      <text>
        <r>
          <rPr>
            <b/>
            <sz val="9"/>
            <color indexed="81"/>
            <rFont val="Tahoma"/>
            <family val="2"/>
            <charset val="238"/>
          </rPr>
          <t>jegyzono:</t>
        </r>
        <r>
          <rPr>
            <sz val="9"/>
            <color indexed="81"/>
            <rFont val="Tahoma"/>
            <family val="2"/>
            <charset val="238"/>
          </rPr>
          <t xml:space="preserve">
  Ide tartozik:
- az adók, vámok, jövedéki adók kiszabásával, ellenőrzésével, beszedésével, behajtásával összefüggő feladatok ellátása központi kormányzati és önkormányzati szinten.
Nem ebbe a funkcióba tartozik:
- az adó-, vám- és jövedéki szabályozás feladatainak ellátása (minisztérium).</t>
        </r>
      </text>
    </comment>
    <comment ref="Y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Z4" authorId="0" shapeId="0">
      <text>
        <r>
          <rPr>
            <b/>
            <sz val="9"/>
            <color indexed="81"/>
            <rFont val="Tahoma"/>
            <family val="2"/>
            <charset val="238"/>
          </rPr>
          <t>jegyzono:</t>
        </r>
        <r>
          <rPr>
            <sz val="9"/>
            <color indexed="81"/>
            <rFont val="Tahoma"/>
            <family val="2"/>
            <charset val="238"/>
          </rPr>
          <t xml:space="preserve">
  Ide tartozik:
- a köztemetők fenntartásával és működtetésével összefüggő feladatok ellátása.</t>
        </r>
      </text>
    </comment>
    <comment ref="AA4" authorId="0" shapeId="0">
      <text>
        <r>
          <rPr>
            <b/>
            <sz val="9"/>
            <color indexed="81"/>
            <rFont val="Tahoma"/>
            <family val="2"/>
            <charset val="238"/>
          </rPr>
          <t>jegyzono:</t>
        </r>
        <r>
          <rPr>
            <sz val="9"/>
            <color indexed="81"/>
            <rFont val="Tahoma"/>
            <family val="2"/>
            <charset val="238"/>
          </rPr>
          <t xml:space="preserve">
Ide tartozik:
- 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
Nem ebbe a funkcióba tartozik:
- a más közfeladat ellátásával összefüggő, annak részét képező vagyongazdálkodási feladatok.</t>
        </r>
      </text>
    </comment>
    <comment ref="AB4" authorId="0" shapeId="0">
      <text>
        <r>
          <rPr>
            <b/>
            <sz val="9"/>
            <color indexed="81"/>
            <rFont val="Tahoma"/>
            <family val="2"/>
            <charset val="238"/>
          </rPr>
          <t>jegyzono:</t>
        </r>
        <r>
          <rPr>
            <sz val="9"/>
            <color indexed="81"/>
            <rFont val="Tahoma"/>
            <family val="2"/>
            <charset val="238"/>
          </rPr>
          <t xml:space="preserve">
  Ide tartozik:
- az önkormányzatok funkcióhoz nem köthető elszámolásai a központi költségvetéssel.
Technikai- pénzforgalmi funkció, alapító okiratban nem szerepeltethető.</t>
        </r>
      </text>
    </comment>
    <comment ref="AD4" authorId="0" shapeId="0">
      <text>
        <r>
          <rPr>
            <b/>
            <sz val="9"/>
            <color indexed="81"/>
            <rFont val="Tahoma"/>
            <family val="2"/>
            <charset val="238"/>
          </rPr>
          <t>jegyzono:</t>
        </r>
        <r>
          <rPr>
            <sz val="9"/>
            <color indexed="81"/>
            <rFont val="Tahoma"/>
            <family val="2"/>
            <charset val="238"/>
          </rPr>
          <t xml:space="preserve">
Ide tartozik:
- a költségvetési maradvány, vállalkozási maradvány igénybevétele, az államháztartás központi alrendszerében a központi támogatás, az önkormányzat alrendszerében az irányító szerv által nyújtott támogatás.
Technikai- pénzforgalmi funkció, alapító okiratban nem szerepeltethető.</t>
        </r>
      </text>
    </comment>
    <comment ref="AF4" authorId="0" shapeId="0">
      <text>
        <r>
          <rPr>
            <b/>
            <sz val="9"/>
            <color indexed="81"/>
            <rFont val="Tahoma"/>
            <family val="2"/>
            <charset val="238"/>
          </rPr>
          <t>jegyzono:</t>
        </r>
        <r>
          <rPr>
            <sz val="9"/>
            <color indexed="81"/>
            <rFont val="Tahoma"/>
            <family val="2"/>
            <charset val="238"/>
          </rPr>
          <t xml:space="preserve">
  Ide tartozik:
- a Start-munka program - Téli közfoglalkoztatás keretében - külön kormányrendelet alapján - szervezett foglalkoztatással összefüggő feladatok ellátása, kifizetések teljesítése.</t>
        </r>
      </text>
    </comment>
    <comment ref="AG4" authorId="0" shapeId="0">
      <text>
        <r>
          <rPr>
            <b/>
            <sz val="9"/>
            <color indexed="81"/>
            <rFont val="Tahoma"/>
            <family val="2"/>
            <charset val="238"/>
          </rPr>
          <t>jegyzono:</t>
        </r>
        <r>
          <rPr>
            <sz val="9"/>
            <color indexed="81"/>
            <rFont val="Tahoma"/>
            <family val="2"/>
            <charset val="238"/>
          </rPr>
          <t xml:space="preserve">
  Ide tartozik:
- a folyóirat, időszaki kiadvány, napilap, címtár, plakát, formanyomtatvány, reklámanyag, statisztikák papíralapú vagy on-line kiadásával összefüggő feladatok ellátása.</t>
        </r>
      </text>
    </comment>
    <comment ref="AH4" authorId="0" shapeId="0">
      <text>
        <r>
          <rPr>
            <b/>
            <sz val="9"/>
            <color indexed="81"/>
            <rFont val="Tahoma"/>
            <family val="2"/>
            <charset val="238"/>
          </rPr>
          <t>jegyzono:</t>
        </r>
        <r>
          <rPr>
            <sz val="9"/>
            <color indexed="81"/>
            <rFont val="Tahoma"/>
            <family val="2"/>
            <charset val="238"/>
          </rPr>
          <t xml:space="preserve">
  Ide tartozik:
- a közutak, hidak, alagutak üzemeltetésével, fenntartásával összefüggő feladatok ellátása.</t>
        </r>
      </text>
    </comment>
    <comment ref="AI4" authorId="0" shapeId="0">
      <text>
        <r>
          <rPr>
            <b/>
            <sz val="9"/>
            <color indexed="81"/>
            <rFont val="Tahoma"/>
            <family val="2"/>
            <charset val="238"/>
          </rPr>
          <t>jegyzono:</t>
        </r>
        <r>
          <rPr>
            <sz val="9"/>
            <color indexed="81"/>
            <rFont val="Tahoma"/>
            <family val="2"/>
            <charset val="238"/>
          </rPr>
          <t xml:space="preserve">
  Ide tartozik:
- a nem veszélyes hulladék lerakásával, illetve égetésével (olyan üzemben, amely megfelel a nem
veszélyes hulladékok égetésére előírt normáknak és követelményeknek), valamint a mezőgazdasági hulladék kémiai vagy biológiai redukciójával és hasonló kezelési tevékenységek végzésével, komposztálással, ártalmatlanításával összefüggő feladatok ellátása.</t>
        </r>
      </text>
    </comment>
    <comment ref="AJ4" authorId="0" shapeId="0">
      <text>
        <r>
          <rPr>
            <b/>
            <sz val="9"/>
            <color indexed="81"/>
            <rFont val="Tahoma"/>
            <family val="2"/>
            <charset val="238"/>
          </rPr>
          <t>jegyzono:</t>
        </r>
        <r>
          <rPr>
            <sz val="9"/>
            <color indexed="81"/>
            <rFont val="Tahoma"/>
            <family val="2"/>
            <charset val="238"/>
          </rPr>
          <t xml:space="preserve">
  Ide tartozik:
- települési közvilágítás kiépítésével, fenntartásával, üzemeltetésével összefüggő feladatok ellátása.</t>
        </r>
      </text>
    </comment>
    <comment ref="AK4" authorId="0" shapeId="0">
      <text>
        <r>
          <rPr>
            <b/>
            <sz val="9"/>
            <color indexed="81"/>
            <rFont val="Tahoma"/>
            <family val="2"/>
            <charset val="238"/>
          </rPr>
          <t>jegyzono:</t>
        </r>
        <r>
          <rPr>
            <sz val="9"/>
            <color indexed="81"/>
            <rFont val="Tahoma"/>
            <family val="2"/>
            <charset val="238"/>
          </rPr>
          <t xml:space="preserve">
  Ide tartozik:
- települési közvilágítás kiépítésével, fenntartásával, üzemeltetésével összefüggő feladatok ellátása.</t>
        </r>
      </text>
    </comment>
    <comment ref="AL4" authorId="0" shapeId="0">
      <text>
        <r>
          <rPr>
            <b/>
            <sz val="9"/>
            <color indexed="81"/>
            <rFont val="Tahoma"/>
            <family val="2"/>
            <charset val="238"/>
          </rPr>
          <t>jegyzono:</t>
        </r>
        <r>
          <rPr>
            <sz val="9"/>
            <color indexed="81"/>
            <rFont val="Tahoma"/>
            <family val="2"/>
            <charset val="238"/>
          </rPr>
          <t xml:space="preserve">
  Ide tartozik:
- a város- és községgazdálkodás más funkcióba nem sorolható, egyéb feladataival összefüggő
feladatok ellátása.</t>
        </r>
      </text>
    </comment>
    <comment ref="AM4" authorId="0" shapeId="0">
      <text>
        <r>
          <rPr>
            <b/>
            <sz val="9"/>
            <color indexed="81"/>
            <rFont val="Tahoma"/>
            <family val="2"/>
            <charset val="238"/>
          </rPr>
          <t>jegyzono:</t>
        </r>
        <r>
          <rPr>
            <sz val="9"/>
            <color indexed="81"/>
            <rFont val="Tahoma"/>
            <family val="2"/>
            <charset val="238"/>
          </rPr>
          <t xml:space="preserve">
  Ide tartozik:
- a beteg vizsgálatával, egészségi állapotának észlelésével és ellenőrzésével, rendszeres,
alkalomszerű és azonnali sürgősségi beavatkozások elvégzésével, gyógyszer és gyógyászati segédeszköz rendelésével, valamint járóbeteg-szakellátásba vagy fekvőbeteg-gyógyintézetbe történő beutalásával összefüggő feladatok ellátása.
</t>
        </r>
      </text>
    </comment>
    <comment ref="AO4" authorId="0" shapeId="0">
      <text>
        <r>
          <rPr>
            <b/>
            <sz val="9"/>
            <color indexed="81"/>
            <rFont val="Tahoma"/>
            <family val="2"/>
            <charset val="238"/>
          </rPr>
          <t>jegyzono:</t>
        </r>
        <r>
          <rPr>
            <sz val="9"/>
            <color indexed="81"/>
            <rFont val="Tahoma"/>
            <family val="2"/>
            <charset val="238"/>
          </rPr>
          <t xml:space="preserve">
  Ide tartozik:
- az egészségügyi alapellátás körében megszervezett fogorvosi alapellátással összefüggő feladatok ellátása.</t>
        </r>
      </text>
    </comment>
    <comment ref="AP4" authorId="0" shapeId="0">
      <text>
        <r>
          <rPr>
            <b/>
            <sz val="9"/>
            <color indexed="81"/>
            <rFont val="Tahoma"/>
            <family val="2"/>
            <charset val="238"/>
          </rPr>
          <t>jegyzono:</t>
        </r>
        <r>
          <rPr>
            <sz val="9"/>
            <color indexed="81"/>
            <rFont val="Tahoma"/>
            <family val="2"/>
            <charset val="238"/>
          </rPr>
          <t xml:space="preserve">
  Ide tartozik:
- a gyermekvállalás optimális körülményeinek elősegítése céljából az anya fogamzás előtti gondozásával, a genetikai tanácsadással, a termékenységi ciklus alatti gondozással, a családtervezési ismeretek és a fogamzásgátló módszerek megismertetésével, valamint a nők fokozott védelméhez szükséges összetett megelőzési tevékenységgel, egészségvédelemmel, valamint
- az anya és a 0-3 éves gyermek védőnői gondozásával összefüggő feladatok ellátása.</t>
        </r>
      </text>
    </comment>
    <comment ref="AQ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AR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AS4" authorId="0" shapeId="0">
      <text>
        <r>
          <rPr>
            <b/>
            <sz val="9"/>
            <color indexed="81"/>
            <rFont val="Tahoma"/>
            <family val="2"/>
            <charset val="238"/>
          </rPr>
          <t>jegyzono:</t>
        </r>
        <r>
          <rPr>
            <sz val="9"/>
            <color indexed="81"/>
            <rFont val="Tahoma"/>
            <family val="2"/>
            <charset val="238"/>
          </rPr>
          <t xml:space="preserve">
 de tartozik:
- a település környezeti, szellemi, művészeti értékeinek, hagyományainak, helytörténetének, népművészetének, népi iparművészetének, szellemi kulturális örökségének feltárása, megismertetése, a helyi művelődési szokások és értéktárak, a magyar nyelv gondozása, gazdagítása, az egyetemes, a nemzeti, a nemzetiségi és más kisebbségi kultúra értékeinek megismertetése, az ünnepek kultúrájának gondozása.</t>
        </r>
      </text>
    </comment>
    <comment ref="AT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AX4" authorId="0" shapeId="0">
      <text>
        <r>
          <rPr>
            <b/>
            <sz val="9"/>
            <color indexed="81"/>
            <rFont val="Tahoma"/>
            <family val="2"/>
            <charset val="238"/>
          </rPr>
          <t>jegyzono:</t>
        </r>
        <r>
          <rPr>
            <sz val="9"/>
            <color indexed="81"/>
            <rFont val="Tahoma"/>
            <family val="2"/>
            <charset val="238"/>
          </rPr>
          <t xml:space="preserve">
  Ide tartozik:
- a koruk, egészségi állapotuk, fogyatékosságuk, pszichiátriai vagy szenvedélybetegségük, hajléktalanságuk miatt önmaguk, illetve eltartottjaik részére tartósan vagy átmeneti jelleggel étkezés biztosítására nem képes személyeknek nyújtott legalább napi egyszeri meleg étkezésével összefüggő feladatok ellátása, kifizetések teljesítése.
Az e funkcióba sorolt alaptevékenységek pénzügyi számvitel szerinti önköltségét és eredményszemléletű bevételét a 889921 szakfeladaton el kell számolni.
Feladatmutató: ellátottak száma a tárgyévben (fő)</t>
        </r>
      </text>
    </comment>
    <comment ref="AY4" authorId="0" shapeId="0">
      <text>
        <r>
          <rPr>
            <b/>
            <sz val="9"/>
            <color indexed="81"/>
            <rFont val="Tahoma"/>
            <family val="2"/>
            <charset val="238"/>
          </rPr>
          <t>jegyzono:</t>
        </r>
        <r>
          <rPr>
            <sz val="9"/>
            <color indexed="81"/>
            <rFont val="Tahoma"/>
            <family val="2"/>
            <charset val="238"/>
          </rPr>
          <t xml:space="preserve">
  Ide tartozik:
- a más funkcióba nem sorolt, egyéb szociális pénzbeli és természetbeni ellátásokkal, támogatásokkal összefüggő kifizetések teljesítése.
Támogatási típusú funkció, az alapító okiratban alaptevékenységként nem szerepelhet.</t>
        </r>
      </text>
    </comment>
    <comment ref="A7"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és a megyei önkormányzatok részére a működés általános támogatására biztosított előirányzatból származó bevételeket.</t>
        </r>
      </text>
    </comment>
    <comment ref="A8"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egyes köznevelési feladatainak támogatására biztosított előirányzatból származó bevételeket.</t>
        </r>
      </text>
    </comment>
    <comment ref="A9"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szociális, gyermekjóléti és gyermekétkeztetési feladatainak támogatására biztosított előirányzatból származó bevételeket.</t>
        </r>
      </text>
    </comment>
    <comment ref="A11"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kulturális feladatainak támogatására biztosított előirányzatból származó bevételeket.</t>
        </r>
      </text>
    </comment>
    <comment ref="A12"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helyi önkormányzatok, helyi nemzetiségi önkormányzatok, társulások részére működési célra biztosított központosított előirányzatokból származó bevételeket.
</t>
        </r>
        <r>
          <rPr>
            <b/>
            <i/>
            <u/>
            <sz val="9"/>
            <color indexed="81"/>
            <rFont val="Tahoma"/>
            <family val="2"/>
            <charset val="238"/>
          </rPr>
          <t>A rovaton előirányzat nem tervezhető.</t>
        </r>
      </text>
    </comment>
    <comment ref="A13"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meghatározott megyei önkormányzati tartalékból és a tartósan fizetésképtelen helyzetbe került helyi önkormányzatok adósságrendezésére irányuló hitelfelvétel visszterhes kamattámogatására, a pénzügyi gondnok díjára szolgáló előirányzatból származó bevételeket, valamint az Áht. 14. § (3) bekezdése szerinti fejezetében szereplő fejezeti tartalékból a helyi önkormányzatok működőképessége megőrzését szolgáló és más kiegészítő támogatások bevételeit.
</t>
        </r>
        <r>
          <rPr>
            <b/>
            <i/>
            <u/>
            <sz val="9"/>
            <color indexed="81"/>
            <rFont val="Tahoma"/>
            <family val="2"/>
            <charset val="238"/>
          </rPr>
          <t>A rovaton előirányzat nem tervezhető.</t>
        </r>
      </text>
    </comment>
    <comment ref="A14"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kiadás elszámolását követő években visszafizetett összegből származó bevételt,
b) a költségvetési maradványt és a vállalkozási maradványt terhelő befizetési kötelezettség teljesítéséből származó bevételt,
c) a tervezettet meghaladó többletbevétel utáni befizetésből származó bevételt, és
d) az Áht. 47. §-a szerinti befizetési kötelezettség teljesítéséből származó bevételt.</t>
        </r>
      </text>
    </comment>
    <comment ref="A1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 eredeti kötelezett általi megtérítését.</t>
        </r>
      </text>
    </comment>
    <comment ref="A16"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17"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működési célból kapott támogatásokat, kölcsönöket függetlenül attól, hogy azokat terheli-e kamat vagy más költség, díj.
A rovaton elszámolt bevételeket a beszámolóban a II. fejezet 1. pontja szerinti bontásban kell szerepeltetni.</t>
        </r>
      </text>
    </comment>
    <comment ref="A18"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működési célból, ellenérték nélkül, végleges jelleggel kapott bevételeket a központi, irányító szervi támogatás és az Ávr. 34. §-a alapján előirányzat-átcsoportosítással teljesítendő ügyletek kivételével, és
b) az államháztartáson belüli szervezetek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0" authorId="0" shapeId="0">
      <text>
        <r>
          <rPr>
            <b/>
            <sz val="9"/>
            <color indexed="81"/>
            <rFont val="Tahoma"/>
            <family val="2"/>
            <charset val="238"/>
          </rPr>
          <t>jegyzono:</t>
        </r>
        <r>
          <rPr>
            <sz val="9"/>
            <color indexed="81"/>
            <rFont val="Tahoma"/>
            <family val="2"/>
            <charset val="238"/>
          </rPr>
          <t xml:space="preserve">
Ezen a rovaton kell elszámolni
a) a központi költségvetésről szóló törvényben a helyi önkormányzatok, helyi nemzetiségi önkormányzatok, társulások részére felhalmozási célra biztosított központosított előirányzatokból származó bevételeket, és
b) a központi költségvetés Áht. 14. § (3) bekezdése szerinti fejezetéből biztosított vis maior támogatást.
A rovaton előirányzat a Lakossági közműfejlesztés támogatása jogcímen tervezhető.</t>
        </r>
      </text>
    </comment>
    <comment ref="A21"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 eredeti kötelezett általi megtérítését.</t>
        </r>
      </text>
    </comment>
    <comment ref="A2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23"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felhalmozási célból kapott támogatásokat, kölcsönöket függetlenül attól, hogy azokat terheli-e kamat vagy más költség, díj.
A rovaton elszámolt bevételeket a beszámolóban a II. fejezet 1. pontja szerinti bontásban kell szerepeltetni.</t>
        </r>
      </text>
    </comment>
    <comment ref="A2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felhalmozási célból, ellenérték nélkül, végleges jelleggel kapott bevételeket a központi, irányító szervi támogatás és az Ávr. 34. §-a alapján előirányzat-átcsoportosítással teljesítendő ügyletek kivételével, és
b) az államháztartáson belüli szervezetek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7" authorId="0" shapeId="0">
      <text>
        <r>
          <rPr>
            <b/>
            <sz val="9"/>
            <color indexed="81"/>
            <rFont val="Tahoma"/>
            <family val="2"/>
            <charset val="238"/>
          </rPr>
          <t>jegyzono:</t>
        </r>
        <r>
          <rPr>
            <sz val="9"/>
            <color indexed="81"/>
            <rFont val="Tahoma"/>
            <family val="2"/>
            <charset val="238"/>
          </rPr>
          <t xml:space="preserve">
Ezen a rovaton kell elszámolni
a) a személyi jövedelemadót,
b) a magánszemély jogviszonyának megszűnéséhez kapcsolódó egyes jövedelmek különadóját, és
c) a termőföld bérbeadásából származó jövedelem utáni személyi jövedelemadót.
A rovaton elszámolt bevételeket a beszámolóban a fenti bontásban kell szerepeltetni.</t>
        </r>
      </text>
    </comment>
    <comment ref="A28" authorId="0" shapeId="0">
      <text>
        <r>
          <rPr>
            <b/>
            <sz val="9"/>
            <color indexed="81"/>
            <rFont val="Tahoma"/>
            <family val="2"/>
            <charset val="238"/>
          </rPr>
          <t>jegyzono:</t>
        </r>
        <r>
          <rPr>
            <sz val="9"/>
            <color indexed="81"/>
            <rFont val="Tahoma"/>
            <family val="2"/>
            <charset val="238"/>
          </rPr>
          <t xml:space="preserve">
Ezen a rovaton kell elszámolni
a) a társasági adót,
b) a társas vállalkozások különadóját,
c) a hitelintézetek és pénzügyi vállalkozások különadóját,
d) a hitelintézeti járadékot,
e) a pénzügyi szervezetek különadóját,
f) az energiaellátók jövedelemadóját,
g) a kisvállalati adót, és
h) a kisadózó vállalkozások tételes adóját.
A rovaton elszámolt bevételeket a beszámolóban a fenti bontásban kell szerepeltetni.</t>
        </r>
      </text>
    </comment>
    <comment ref="A29"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nyugdíjjárulékot és az egészségbiztosítási járulékot, ide értve a megállapodás alapján fizetők járulékait is,
c) a korkedvezmény-biztosítási járulékot,
d) az egészségbiztosítási és munkaerőpiaci járulékot,
e) az egészségügyi szolgáltatási járulékot,
f) az egyszerűsített közteherviselési hozzájárulást,
g) a biztosítotti nyugdíjjárulékot, egészségbiztosítási járulékot,
h) a megállapodás alapján fizetők járulékait, és
i) a munkáltatói táppénz hozzájárulást.
A rovaton elszámolt bevételeket a beszámolóban a fenti bontásban kell szerepeltetni.</t>
        </r>
      </text>
    </comment>
    <comment ref="A30" authorId="0" shapeId="0">
      <text>
        <r>
          <rPr>
            <b/>
            <sz val="9"/>
            <color indexed="81"/>
            <rFont val="Tahoma"/>
            <family val="2"/>
            <charset val="238"/>
          </rPr>
          <t>jegyzono:</t>
        </r>
        <r>
          <rPr>
            <sz val="9"/>
            <color indexed="81"/>
            <rFont val="Tahoma"/>
            <family val="2"/>
            <charset val="238"/>
          </rPr>
          <t xml:space="preserve">
Ezen a rovaton kell elszámolni
a) a szakképzési hozzájárulást,
b) a rehabilitációs hozzájárulást,
c) az egészségügyi hozzájárulást, és
d) az egyszerűsített foglalkoztatás utáni közterheket.
A rovaton elszámolt bevételeket a beszámolóban a fenti bontásban kell szerepeltetni.</t>
        </r>
      </text>
    </comment>
    <comment ref="A31" authorId="0" shapeId="0">
      <text>
        <r>
          <rPr>
            <b/>
            <sz val="9"/>
            <color indexed="81"/>
            <rFont val="Tahoma"/>
            <family val="2"/>
            <charset val="238"/>
          </rPr>
          <t>jegyzono:</t>
        </r>
        <r>
          <rPr>
            <sz val="9"/>
            <color indexed="81"/>
            <rFont val="Tahoma"/>
            <family val="2"/>
            <charset val="238"/>
          </rPr>
          <t xml:space="preserve">
Ezen a rovaton kell elszámolni
a) az építményadót,
b) az épület után fizetett idegenforgalmi adót,
c) a magánszemélyek kommunális adóját,
d) a telekadót,
e) cégautóadót
f) a közművezetékek adóját, és
g) az öröklési és ajándékozási illetéket.
</t>
        </r>
        <r>
          <rPr>
            <b/>
            <i/>
            <u/>
            <sz val="9"/>
            <color indexed="81"/>
            <rFont val="Tahoma"/>
            <family val="2"/>
            <charset val="238"/>
          </rPr>
          <t>A rovaton elszámolt bevételeket a beszámolóban a fenti bontásban kell szerepeltetni.</t>
        </r>
      </text>
    </comment>
    <comment ref="A35" authorId="0" shapeId="0">
      <text>
        <r>
          <rPr>
            <b/>
            <sz val="9"/>
            <color indexed="81"/>
            <rFont val="Tahoma"/>
            <family val="2"/>
            <charset val="238"/>
          </rPr>
          <t>jegyzono:</t>
        </r>
        <r>
          <rPr>
            <sz val="9"/>
            <color indexed="81"/>
            <rFont val="Tahoma"/>
            <family val="2"/>
            <charset val="238"/>
          </rPr>
          <t xml:space="preserve">
Ezen a rovaton kell elszámolni
a) az általános forgalmi adót,
b) a távközlési ágazatot terhelő különadót,
c) a kiskereskedői ágazatot terhelő különadót,
d) az energia ágazatot terhelő különadót,
e) a bank- és biztosítási ágazatot terhelő különadót,
f) a visszterhes vagyonátruházási illetéket,
g) az állandó jelleggel végzett iparűzési tevékenység után fizetett helyi iparűzési adót,
h) az ideiglenes jelleggel végzett tevékenység után fizetett helyi iparűzési adót,
i) az innovációs járulékot,
j) az egyszerűsített vállalkozói adót,
k) a gyógyszer forgalmazási jogosultak befizetéseit [2006. évi XCVIII. tv 36. § (1.) bek.],
l) a gyógyszer nagykereskedést végzők befizetéseit [2006. évi XCVIII. tv 36. § (2) bek.],
m)203 a gyógyszergyártók 10%-os befizetési kötelezettségét,
n) Gyógyszer és gyógyászati segédeszköz ismertetés utáni befizetéseket [2006. évi XCVIII. tv 36. § (4) bek.],
o) a Gyógyszertámogatás többletének sávos kockázatviseléséből származó bevételeket [2006. évi XCVIII. tv 42. §],
p) a népegészségügyi termékadót,
q) a távközlési adót,
r) a pénzügyi tranzakciós illetéket, és
s) a biztosítási adót.
A rovaton elszámolt bevételeket a beszámolóban a fenti bontásban kell szerepeltetni.</t>
        </r>
      </text>
    </comment>
    <comment ref="A38" authorId="0" shapeId="0">
      <text>
        <r>
          <rPr>
            <b/>
            <sz val="9"/>
            <color indexed="81"/>
            <rFont val="Tahoma"/>
            <family val="2"/>
            <charset val="238"/>
          </rPr>
          <t>jegyzono:</t>
        </r>
        <r>
          <rPr>
            <sz val="9"/>
            <color indexed="81"/>
            <rFont val="Tahoma"/>
            <family val="2"/>
            <charset val="238"/>
          </rPr>
          <t xml:space="preserve">
Ezen a rovaton kell elszámolni
a) a jövedéki adót,
b) a regisztrációs adót, és
c) az energiaadót.
A rovaton elszámolt bevételeket a beszámolóban a fenti bontásban kell szerepeltetni.</t>
        </r>
      </text>
    </comment>
    <comment ref="A39" authorId="0" shapeId="0">
      <text>
        <r>
          <rPr>
            <b/>
            <sz val="9"/>
            <color indexed="81"/>
            <rFont val="Tahoma"/>
            <family val="2"/>
            <charset val="238"/>
          </rPr>
          <t>jegyzono:</t>
        </r>
        <r>
          <rPr>
            <sz val="9"/>
            <color indexed="81"/>
            <rFont val="Tahoma"/>
            <family val="2"/>
            <charset val="238"/>
          </rPr>
          <t xml:space="preserve">
Ezen a rovaton a játékadó bevételeit kell elszámolni.</t>
        </r>
      </text>
    </comment>
    <comment ref="A40" authorId="0" shapeId="0">
      <text>
        <r>
          <rPr>
            <b/>
            <sz val="9"/>
            <color indexed="81"/>
            <rFont val="Tahoma"/>
            <family val="2"/>
            <charset val="238"/>
          </rPr>
          <t>jegyzono:</t>
        </r>
        <r>
          <rPr>
            <sz val="9"/>
            <color indexed="81"/>
            <rFont val="Tahoma"/>
            <family val="2"/>
            <charset val="238"/>
          </rPr>
          <t xml:space="preserve">
Ezen a rovaton kell elszámolni
a) a belföldi gépjárművek adójának a központi költségvetést megillető részét,
b) a belföldi gépjárművek adójának a helyi önkormányzatot megillető részét,
c) a külföldi gépjárművek adóját, és
d) a gépjármű túlsúlydíjat.
</t>
        </r>
        <r>
          <rPr>
            <b/>
            <i/>
            <u/>
            <sz val="9"/>
            <color indexed="81"/>
            <rFont val="Tahoma"/>
            <family val="2"/>
            <charset val="238"/>
          </rPr>
          <t>A rovaton elszámolt bevételeket a beszámolóban a fenti bontásban kell szerepeltetni.</t>
        </r>
      </text>
    </comment>
    <comment ref="A44" authorId="0" shapeId="0">
      <text>
        <r>
          <rPr>
            <b/>
            <sz val="9"/>
            <color indexed="81"/>
            <rFont val="Tahoma"/>
            <family val="2"/>
            <charset val="238"/>
          </rPr>
          <t>jegyzono:</t>
        </r>
        <r>
          <rPr>
            <sz val="9"/>
            <color indexed="81"/>
            <rFont val="Tahoma"/>
            <family val="2"/>
            <charset val="238"/>
          </rPr>
          <t xml:space="preserve">
Ezen a rovaton kell elszámolni
a) a kulturális adót,
b) a baleseti adót,
c) a nukleáris létesítmények Központi Nukleáris Pénzügyi Alapba történő kötelező befizetéseit,
d) a környezetterhelési díjat,
e) a környezetvédelmi termékdíjakat,
f) a bérfőzési szeszadót,
g) a szerencsejáték szervezési díjat,
h) a tartózkodás után fizetett idegenforgalmi adót,
i</t>
        </r>
        <r>
          <rPr>
            <b/>
            <i/>
            <u/>
            <sz val="9"/>
            <color indexed="81"/>
            <rFont val="Tahoma"/>
            <family val="2"/>
            <charset val="238"/>
          </rPr>
          <t>) a talajterhelési díjat,</t>
        </r>
        <r>
          <rPr>
            <sz val="9"/>
            <color indexed="81"/>
            <rFont val="Tahoma"/>
            <family val="2"/>
            <charset val="238"/>
          </rPr>
          <t xml:space="preserve">
j) a vízkészletjárulékot,
k) az állami vadászjegyek díjait,
l) az erdővédelmi járulékot,
m) a földvédelmi járulékot,
n) a halászati haszonbérleti díjat,
o) a hulladéklerakási járulékot, és
p) </t>
        </r>
        <r>
          <rPr>
            <b/>
            <u/>
            <sz val="9"/>
            <color indexed="81"/>
            <rFont val="Tahoma"/>
            <family val="2"/>
            <charset val="238"/>
          </rPr>
          <t>a korábbi évek megszűnt adónemei áthúzódó fizetéseiből befolyt bevételeket.</t>
        </r>
        <r>
          <rPr>
            <sz val="9"/>
            <color indexed="81"/>
            <rFont val="Tahoma"/>
            <family val="2"/>
            <charset val="238"/>
          </rPr>
          <t xml:space="preserve">
</t>
        </r>
        <r>
          <rPr>
            <b/>
            <i/>
            <u/>
            <sz val="9"/>
            <color indexed="81"/>
            <rFont val="Tahoma"/>
            <family val="2"/>
            <charset val="238"/>
          </rPr>
          <t xml:space="preserve">
A rovaton elszámolt bevételeket a beszámolóban a fenti bontásban kell szerepeltetni.</t>
        </r>
      </text>
    </comment>
    <comment ref="A47" authorId="0" shapeId="0">
      <text>
        <r>
          <rPr>
            <b/>
            <sz val="9"/>
            <color indexed="81"/>
            <rFont val="Tahoma"/>
            <family val="2"/>
            <charset val="238"/>
          </rPr>
          <t>jegyzono:</t>
        </r>
        <r>
          <rPr>
            <sz val="9"/>
            <color indexed="81"/>
            <rFont val="Tahoma"/>
            <family val="2"/>
            <charset val="238"/>
          </rPr>
          <t xml:space="preserve">
Ezen a rovaton kell elszámolni
a) a cégnyilvántartás bevételeit,
b)</t>
        </r>
        <r>
          <rPr>
            <b/>
            <u/>
            <sz val="9"/>
            <color indexed="81"/>
            <rFont val="Tahoma"/>
            <family val="2"/>
            <charset val="238"/>
          </rPr>
          <t xml:space="preserve"> az eljárási illetékeket,</t>
        </r>
        <r>
          <rPr>
            <sz val="9"/>
            <color indexed="81"/>
            <rFont val="Tahoma"/>
            <family val="2"/>
            <charset val="238"/>
          </rPr>
          <t xml:space="preserve">
c) az igazgatási szolgáltatási díjakat,
d) a felügyeleti díjakat,
e) az ebrendészeti hozzájárulást,
f) a mezőgazdasági termelést érintő időjárási és más természeti kockázatok kezelésről szóló törvény szerinti kárenyhítési hozzájárulást,
g) a környezetvédelmi bírságot,
h) a természetvédelmi bírságot,
i) a műemlékvédelmi bírságot,
j) az építésügyi bírságot,
</t>
        </r>
        <r>
          <rPr>
            <b/>
            <i/>
            <u/>
            <sz val="9"/>
            <color indexed="81"/>
            <rFont val="Tahoma"/>
            <family val="2"/>
            <charset val="238"/>
          </rPr>
          <t>k) a szabálysértési pénz- és helyszíni bírság és a közlekedési szabályszegések után kiszabott közigazgatási bírság helyi önkormányzatot megillető részét,</t>
        </r>
        <r>
          <rPr>
            <sz val="9"/>
            <color indexed="81"/>
            <rFont val="Tahoma"/>
            <family val="2"/>
            <charset val="238"/>
          </rPr>
          <t xml:space="preserve">
l)az</t>
        </r>
        <r>
          <rPr>
            <b/>
            <u/>
            <sz val="9"/>
            <color indexed="81"/>
            <rFont val="Tahoma"/>
            <family val="2"/>
            <charset val="238"/>
          </rPr>
          <t xml:space="preserve"> egyéb bírságokat</t>
        </r>
        <r>
          <rPr>
            <sz val="9"/>
            <color indexed="81"/>
            <rFont val="Tahoma"/>
            <family val="2"/>
            <charset val="238"/>
          </rPr>
          <t xml:space="preserve">, és
m) azokat a bevételeket, amelyek megfizetését közhatalmi tevékenység gyakorlása során kötelező jelleggel kell megfizetni, azonban nem számolhatók el a közhatalmi bevételek más rovatain, így különösen a pénzbüntetést és elkobzást, </t>
        </r>
        <r>
          <rPr>
            <b/>
            <u/>
            <sz val="9"/>
            <color indexed="81"/>
            <rFont val="Tahoma"/>
            <family val="2"/>
            <charset val="238"/>
          </rPr>
          <t>a késedelmi és önellenőrzési pótlékot.</t>
        </r>
        <r>
          <rPr>
            <sz val="9"/>
            <color indexed="81"/>
            <rFont val="Tahoma"/>
            <family val="2"/>
            <charset val="238"/>
          </rPr>
          <t xml:space="preserve">
</t>
        </r>
        <r>
          <rPr>
            <b/>
            <i/>
            <u/>
            <sz val="9"/>
            <color indexed="81"/>
            <rFont val="Tahoma"/>
            <family val="2"/>
            <charset val="238"/>
          </rPr>
          <t>A rovaton elszámolt bevételeket a beszámolóban az a)–l) pont szerinti bontásban kell szerepeltetni.</t>
        </r>
      </text>
    </comment>
    <comment ref="A54" authorId="0" shapeId="0">
      <text>
        <r>
          <rPr>
            <b/>
            <sz val="9"/>
            <color indexed="81"/>
            <rFont val="Tahoma"/>
            <family val="2"/>
            <charset val="238"/>
          </rPr>
          <t>jegyzono:</t>
        </r>
        <r>
          <rPr>
            <sz val="9"/>
            <color indexed="81"/>
            <rFont val="Tahoma"/>
            <family val="2"/>
            <charset val="238"/>
          </rPr>
          <t xml:space="preserve">
Ezen a rovaton kell elszámolni a készletek értékesítésekor kapott eladási árat.</t>
        </r>
      </text>
    </comment>
    <comment ref="A55"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ellenérték fejében nyújtott szolgáltatásokért kapott eladási árat, ha azt nem közvetített szolgáltatásként vagy intézményi ellátási díjként kell elszámolni, ide értve a tárgyi eszközök bérbe adásából származó bevételeket és a díjköteles utak használata ellenében beszedett használati díj, pótdíj, elektronikus útdíj bevételeket is.
A rovaton elszámolt bevételeket a beszámolóban a következő bontásban kell szerepeltetni:
a) ebből: tárgyi eszközök bérbe adásából származó bevétel,
b) ebből: utak használata ellenében beszedett használati díj, pótdíj, elektronikus útdíj.</t>
        </r>
      </text>
    </comment>
    <comment ref="A56"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továbbértékesítése során kapott eladási árat.
A rovaton elszámolt bevételeket a beszámolóban a következő bontásban kell szerepeltetni:
a) ebből: államháztartáson belül.</t>
        </r>
      </text>
    </comment>
    <comment ref="AA56" authorId="1" shapeId="0">
      <text>
        <r>
          <rPr>
            <b/>
            <sz val="9"/>
            <color indexed="81"/>
            <rFont val="Tahoma"/>
            <family val="2"/>
            <charset val="238"/>
          </rPr>
          <t>Anita:</t>
        </r>
        <r>
          <rPr>
            <sz val="9"/>
            <color indexed="81"/>
            <rFont val="Tahoma"/>
            <family val="2"/>
            <charset val="238"/>
          </rPr>
          <t xml:space="preserve">
lakó és nem lakó ing. Bérbeadása
továbbszámlázás</t>
        </r>
      </text>
    </comment>
    <comment ref="A57" authorId="0" shapeId="0">
      <text>
        <r>
          <rPr>
            <b/>
            <sz val="9"/>
            <color indexed="81"/>
            <rFont val="Tahoma"/>
            <family val="2"/>
            <charset val="238"/>
          </rPr>
          <t>jegyzono:</t>
        </r>
        <r>
          <rPr>
            <sz val="9"/>
            <color indexed="81"/>
            <rFont val="Tahoma"/>
            <family val="2"/>
            <charset val="238"/>
          </rPr>
          <t xml:space="preserve">
Ezen a rovaton kell elszámolni
a) a tárgyi eszközök ellenérték fejében történő vagyonkezelésbe, haszonbérbe, használatba, üzemeltetésbe adásából származó bevételeket,
b) a részesedések után kapott osztalékot, ide értve a kamatozó részvények után fizetett kamatot is,
c) a bányajáradékot, és
d) a tulajdonosi jogok időleges átengedéséből származó bevételeket, így különösen a vagyoni értékű jogok bérbe, haszonbérbe adásáért kapott eladási árat és a koncessziós díjakat.
A rovaton elszámolt bevételeket a beszámolóban a következő bontásban kell szerepeltetni:
a) ebből: vadászati jog bérbeadásából származó bevétel,
b) ebből: önkormányzati vagyon üzemeltetéséből, koncesszióból származó bevétel,
c) ebből: önkormányzati vagyon vagyonkezelésbe adásából származó bevétel,
d) ebből: állami többségi tulajdonú vállalkozástól kapott osztalék,
e) ebből: önkormányzati többségi tulajdonú vállalkozástól kapott osztalék,
f) ebből: egyéb részesedések után kapott osztalék.</t>
        </r>
      </text>
    </comment>
    <comment ref="AA57" authorId="1" shapeId="0">
      <text>
        <r>
          <rPr>
            <b/>
            <sz val="9"/>
            <color indexed="81"/>
            <rFont val="Tahoma"/>
            <family val="2"/>
            <charset val="238"/>
          </rPr>
          <t>Anita:</t>
        </r>
        <r>
          <rPr>
            <sz val="9"/>
            <color indexed="81"/>
            <rFont val="Tahoma"/>
            <family val="2"/>
            <charset val="238"/>
          </rPr>
          <t xml:space="preserve">
földbérlet, vadászat, közmű</t>
        </r>
      </text>
    </comment>
    <comment ref="A58" authorId="0" shapeId="0">
      <text>
        <r>
          <rPr>
            <b/>
            <sz val="9"/>
            <color indexed="81"/>
            <rFont val="Tahoma"/>
            <family val="2"/>
            <charset val="238"/>
          </rPr>
          <t>jegyzono:</t>
        </r>
        <r>
          <rPr>
            <sz val="9"/>
            <color indexed="81"/>
            <rFont val="Tahoma"/>
            <family val="2"/>
            <charset val="238"/>
          </rPr>
          <t xml:space="preserve">
Ezen a rovaton kell elszámolni azokat a bevételeket, amelyek az alaptevékenység keretében az ellátottak részére nyújtott szolgáltatások eladási árából, így különösen a nevelőintézeti, bölcsődei, szociális intézeti ellátás, szociális és ellátotti étkeztetés, ápolás, gondozás díjaiból, a tanulók, hallgatók által fizetett költségtérítésekből, díjakból származnak.</t>
        </r>
      </text>
    </comment>
    <comment ref="A59"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termékértékesítés, szolgáltatásnyújtás során kiszámlázott általános forgalmi adót.</t>
        </r>
      </text>
    </comment>
    <comment ref="A60" authorId="0" shapeId="0">
      <text>
        <r>
          <rPr>
            <b/>
            <sz val="9"/>
            <color indexed="81"/>
            <rFont val="Tahoma"/>
            <family val="2"/>
            <charset val="238"/>
          </rPr>
          <t>jegyzono:</t>
        </r>
        <r>
          <rPr>
            <sz val="9"/>
            <color indexed="81"/>
            <rFont val="Tahoma"/>
            <family val="2"/>
            <charset val="238"/>
          </rPr>
          <t xml:space="preserve">
Ezen a rovaton kell elszámolni az adóhatóságtól visszaigényelt általános forgalmi adót.</t>
        </r>
      </text>
    </comment>
    <comment ref="A61"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értékpapírok és a pénzeszközök után kapott kamat összegét,
b) a vásárolt hitelviszonyt megtestesítő értékpapírok beváltásakor a vételár és a könyv szerinti érték közötti nyereségjellegű különbözetet,
c) a befektetési jegyek nettó eszközértéke és névértéke közötti különbözet összegében kapott eredményszemléletű bevétel összegét, függetlenül attól, hogy az kamatból, osztalékból vagy árfolyamnyereségből származik, továbbá eladáskor, beváltáskor a nettó eszközérték és a könyv szerinti érték különbözetében realizált eredményszemléletű bevételt, valamint a kockázatitőkealap-jegyek után kapott eredményszemléletű bevétel összegét,
d) az adott kölcsön, visszatérítendő támogatás, a váltókövetelések, a hosszú lejáratú betétetek, és a pénzeszközök után kapott kamatot – ide értve a Stabilitási tv. 3. § (1) bekezdés e) pontja szerinti ügyletek esetén a vásárolt eszköz viszonteladásakor a vételárat meghaladóan befolyt viszonteladási összeget is –, a késedelmi kamat kivételével,
e) a valódi penziós ügyletek és az óvadéki repóügyletek esetén az eszköz vételára és viszonteladási ára közötti különbözetet a viszonteladás megtörténtekor, valamint a kölcsönbe adott értékpapír után járó kölcsönzési díj összegében elszámolt kamatbevételt,
f) a lezárt kamatfedezeti ügyletek (határidős, opciós, swap és azonnali ügyletek) nyereségét, és
g) pénzügyi lízing esetén a lízingdíjban lévő kapott kamat összegét.
A rovaton elszámolt bevételeket a beszámolóban a következő bontásban kell szerepeltetni:
a) ebből: államháztartáson belül,
b) ebből: befektetési jegyek kamatbevételei,
c) ebből: fedezeti ügyletek kamatbevételei.</t>
        </r>
      </text>
    </comment>
    <comment ref="A62" authorId="0" shapeId="0">
      <text>
        <r>
          <rPr>
            <b/>
            <sz val="9"/>
            <color indexed="81"/>
            <rFont val="Tahoma"/>
            <family val="2"/>
            <charset val="238"/>
          </rPr>
          <t>jegyzono:</t>
        </r>
        <r>
          <rPr>
            <sz val="9"/>
            <color indexed="81"/>
            <rFont val="Tahoma"/>
            <family val="2"/>
            <charset val="238"/>
          </rPr>
          <t xml:space="preserve">
Ezen a rovaton kell elszámolni
a) a befektetett pénzügyi eszközök vagy az értékpapírok között kimutatott részesedések értékesítésekor a könyv szerinti érték és az eladási ár közötti nyereségjellegű különbözetet,
b) a vásárolt hitelviszonyt megtestesítő értékpapírok értékesítésekor a könyv szerinti érték és az eladási ár közötti nyereségjellegű különbözetet,
c) a hitelviszonyt megtestesítő kamatozó értékpapírok kibocsátásakor a névérték és a kapott eladási ár közötti nyereségjellegű különbözetet,
d) a vásárolt követelések könyv szerinti értékét meghaladó összegben befolyt bevételt, valamint a követelés értékesítésekor a könyv szerinti érték és az eladási ár közötti nyereségjellegű különbözetet,
e) év közben a valutakészletek, illetve a devizaszámlán lévő deviza forintra történő átváltásakor realizált árfolyamnyereséget,
f) a külföldi pénzértékre szóló követeléshez kapcsolódó realizált árfolyamnyereséget,
A rovaton elszámolt bevételeket a beszámolóban a következő bontásban kell szerepeltetni:
a) részesedések értékesítéséhez kapcsolódó realizált nyereség,
b) hitelviszonyt megtestesítő értékpapírok értékesítési nyeresége,
c) hitelviszonyt megtestesítő értékpapírok kibocsátási nyeresége,
d) valuta és deviza eszközök realizált árfolyamnyeresége.</t>
        </r>
      </text>
    </comment>
    <comment ref="A64"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működési jellegű bevételeket, így különösen
a) a Kincstárnál az általa vezetett fizetési számlák után felszámított díjakat, ide értve a rendelkezésre tartási díjat is,
b) a visszafizetési kötelezettség mellett működési célból nyújtott támogatások, kölcsönök, és a vállalt kezességek, garanciák díjait,
c) az Európai Unió költségvetéséből teljesített költség-visszatérítéseket, így különösen a Tanács üléseire kiutazó delegációk utazási költségeinek visszatérítését, a vámbeszedési költségek megtérítését, a cukorágazati hozzájárulás beszedési költségének megtérítését, valamint az uniós támogatások utólagos megtérítését,
d) a közbeszerzésről szóló törvény szerinti ajánlati biztosítékot, pályázati díjat,
e) a nyelvvizsga kötelezettségi biztosítékot,
f) az adók módjára behajtandó köztartozás végrehajtási költségének visszatérült összegét, önrevízió végzését,
g) a foglalkoztatottak, ellátottak, biztosítók által fizetett kártérítéseket,
h) a szerződés megerősítésével, a szerződésszegéssel kapcsolatos bevételeket (például foglaló, kötbér, jótállás, szavatosság, késedelmi kamat, a késedelmes vagy elmaradt teljesítés miatti kártérítés), az ilyen jogcímeken kifizetett és később visszakapott bevételeket, a szerződésen kívüli károkozásért, személyiségi, dologi vagy más jog megsértéséért, jogalap nélküli gazdagodásért kapott összegeket, a biztosítási bevételeket,
i) az eredeti követelést engedményezőnél (eladónál) az átruházott (engedményezett) követelésért kapott ellenértéket,
j)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és
k) a személyi juttatások, a munkaadókat terhelő járulékok és szociális hozzájárulási adó és a dologi kiadásoknak a kiadás elszámolását követő években történő visszatérítéseit, a pénztártöbblet.
A rovaton elszámolt bevételeket a beszámolóban a következő bontásban kell szerepeltetni:
a) ebből: biztosító által fizetett kártérítés,
b) ebből: a szerződésben vállalt kötelezettségek elmulasztásához kapcsolódó bevételek, káreseményekkel kapcsolatosan kapott bevételek, biztosítási bevételek, visszakapott óvadék (kaució), bánatpénz,
c) ebből: költségek visszatérítései.</t>
        </r>
      </text>
    </comment>
    <comment ref="A66" authorId="0" shapeId="0">
      <text>
        <r>
          <rPr>
            <b/>
            <sz val="9"/>
            <color indexed="81"/>
            <rFont val="Tahoma"/>
            <family val="2"/>
            <charset val="238"/>
          </rPr>
          <t>jegyzono:</t>
        </r>
        <r>
          <rPr>
            <sz val="9"/>
            <color indexed="81"/>
            <rFont val="Tahoma"/>
            <family val="2"/>
            <charset val="238"/>
          </rPr>
          <t xml:space="preserve">
Ezen a rovaton kell elszámolni az immateriális javak értékesítéskor kapott eladási árat.
A rovaton elszámolt bevételeket a beszámolóban a következő bontásban kell szerepeltetni:
a) ebből: kiotói egységek és kibocsátási egységek eladásából befolyt eladási ár.</t>
        </r>
      </text>
    </comment>
    <comment ref="A67"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értékesítésekor kapott eladási árat.
A rovaton elszámolt bevételeket a beszámolóban a következő bontásban kell szerepeltetni:
b) ebből: termőföld-eladás bevételei.</t>
        </r>
      </text>
    </comment>
    <comment ref="A68" authorId="0" shapeId="0">
      <text>
        <r>
          <rPr>
            <b/>
            <sz val="9"/>
            <color indexed="81"/>
            <rFont val="Tahoma"/>
            <family val="2"/>
            <charset val="238"/>
          </rPr>
          <t>jegyzono:</t>
        </r>
        <r>
          <rPr>
            <sz val="9"/>
            <color indexed="81"/>
            <rFont val="Tahoma"/>
            <family val="2"/>
            <charset val="238"/>
          </rPr>
          <t xml:space="preserve">
Ezen a rovaton kell elszámolni a gépek, berendezések és felszerelések, a járművek és a tenyészállatok értékesítésekor kapott eladási árat.</t>
        </r>
      </text>
    </comment>
    <comment ref="A69"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értékesítésekor kapott eladási árat, legfeljebb a részesedés a könyv szerinti értékéig.
A rovaton elszámolt bevételeket a beszámolóban a következő bontásban kell szerepeltetni:
a) ebből: privatizációból származó bevétel.</t>
        </r>
      </text>
    </comment>
    <comment ref="A70" authorId="0" shapeId="0">
      <text>
        <r>
          <rPr>
            <b/>
            <sz val="9"/>
            <color indexed="81"/>
            <rFont val="Tahoma"/>
            <family val="2"/>
            <charset val="238"/>
          </rPr>
          <t>jegyzono:</t>
        </r>
        <r>
          <rPr>
            <sz val="9"/>
            <color indexed="81"/>
            <rFont val="Tahoma"/>
            <family val="2"/>
            <charset val="238"/>
          </rPr>
          <t xml:space="preserve">
Ezen a rovaton kell elszámolni a meglévő részesedéshez – függetlenül attól, hogy azt a befektetett vagy a forgóeszközök között mutatják ki – kapcsolódó tőkekivonásból, tőkeleszállításból származó bevételt.</t>
        </r>
      </text>
    </comment>
    <comment ref="A72"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 eredeti kötelezett általi megtérítését.</t>
        </r>
      </text>
    </comment>
    <comment ref="A73"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4" authorId="0" shapeId="0">
      <text>
        <r>
          <rPr>
            <b/>
            <sz val="9"/>
            <color indexed="81"/>
            <rFont val="Tahoma"/>
            <family val="2"/>
            <charset val="238"/>
          </rPr>
          <t>jegyzono:</t>
        </r>
        <r>
          <rPr>
            <sz val="9"/>
            <color indexed="81"/>
            <rFont val="Tahoma"/>
            <family val="2"/>
            <charset val="238"/>
          </rPr>
          <t xml:space="preserve">
Ezen a rovaton kell elszámolni
a)211 az államháztartáson kívüli szervezetektől, személyektől működési célból, ellenérték nélkül kapott bevételeket, és
b) az ellátottak pénzbeli juttatásaiként folyósított ellátások és az államháztartáson kívüli szervezetek, személyek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76"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 eredeti kötelezett általi megtérítését.</t>
        </r>
      </text>
    </comment>
    <comment ref="A77"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8"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szervezetektől, személyektől felhalmozási célból, ellenérték nélkül kapott bevételeket, és
b) az államháztartáson kívüli szervezetek, személyek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82"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felvételéből befolyó bevételeket.
A rovaton elszámolt bevételeket a beszámolóban a következő bontásban kell szerepeltetni:
a) ebből: pénzügyi vállalkozás.</t>
        </r>
      </text>
    </comment>
    <comment ref="A83"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felvételéből befolyó bevételeket.</t>
        </r>
      </text>
    </comment>
    <comment ref="A84"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belföldről felvett hitelek, kölcsönök felvételéből befolyó bevételeket a likviditási célú hitelek, kölcsönök kivételével, és
b) a Stabilitási tv. 3. § (1) bekezdés e) pontja szerinti ügyletek keretében az eszközök átadásakor kapott eladási árat.
A rovaton elszámolt kiadásokat a beszámolóban a következő bontásban kell szerepeltetni:
a) ebből: pénzügyi vállalkozás.</t>
        </r>
      </text>
    </comment>
    <comment ref="A86"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kárpótlási jegyeket és a befektetési jegyeket is - beváltásakor kapott, kamatot nem tartalmazó összeget, eladásukkor azok eladási árát a könyv szerinti értékig.
A rovaton elszámolt bevételeket a beszámolóban a következő bontásban kell szerepeltetni:
a) ebből: befektetési jegyek,
b) ebből: kárpótlási jegyek.</t>
        </r>
      </text>
    </comment>
    <comment ref="A87"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kibocsátásakor kapott eladási árat, hitelviszonyt megtestesítő kamatozó értékpapírok esetén azok névértékéig.</t>
        </r>
      </text>
    </comment>
    <comment ref="A88"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vásárolt hitelviszonyt megtestesítő értékpapírok beváltásakor kapott, kamatot nem tartalmazó összeget, eladásukkor azok eladási árát a könyv szerinti értékig.</t>
        </r>
      </text>
    </comment>
    <comment ref="A89"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hitelviszonyt megtestesítő értékpapírok kibocsátásakor kapott eladási árat azok névértékéig.</t>
        </r>
      </text>
    </comment>
    <comment ref="A91" authorId="0" shapeId="0">
      <text>
        <r>
          <rPr>
            <b/>
            <sz val="9"/>
            <color indexed="81"/>
            <rFont val="Tahoma"/>
            <family val="2"/>
            <charset val="238"/>
          </rPr>
          <t>jegyzono:</t>
        </r>
        <r>
          <rPr>
            <sz val="9"/>
            <color indexed="81"/>
            <rFont val="Tahoma"/>
            <family val="2"/>
            <charset val="238"/>
          </rPr>
          <t xml:space="preserve">
Ezen a rovaton kell elszámolni az előző év költségvetési maradványának a kiadások teljesítésére történő felhasználását.</t>
        </r>
      </text>
    </comment>
    <comment ref="A96" authorId="0" shapeId="0">
      <text>
        <r>
          <rPr>
            <b/>
            <sz val="9"/>
            <color indexed="81"/>
            <rFont val="Tahoma"/>
            <family val="2"/>
            <charset val="238"/>
          </rPr>
          <t>jegyzono:</t>
        </r>
        <r>
          <rPr>
            <sz val="9"/>
            <color indexed="81"/>
            <rFont val="Tahoma"/>
            <family val="2"/>
            <charset val="238"/>
          </rPr>
          <t xml:space="preserve">
Ezen a rovaton kell elszámolni az előző év vállalkozási maradványának a kiadások teljesítésére történő felhasználását.</t>
        </r>
      </text>
    </comment>
    <comment ref="A97"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 biztosított megelőlegezéseket.</t>
        </r>
      </text>
    </comment>
    <comment ref="AB97" authorId="1" shapeId="0">
      <text>
        <r>
          <rPr>
            <b/>
            <sz val="9"/>
            <color indexed="81"/>
            <rFont val="Tahoma"/>
            <family val="2"/>
            <charset val="238"/>
          </rPr>
          <t>Anita:</t>
        </r>
        <r>
          <rPr>
            <sz val="9"/>
            <color indexed="81"/>
            <rFont val="Tahoma"/>
            <family val="2"/>
            <charset val="238"/>
          </rPr>
          <t xml:space="preserve">
0. havi finanszírozás</t>
        </r>
      </text>
    </comment>
    <comment ref="A98"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befolyó törlesztését.</t>
        </r>
      </text>
    </comment>
    <comment ref="A99" authorId="0" shapeId="0">
      <text>
        <r>
          <rPr>
            <b/>
            <sz val="9"/>
            <color indexed="81"/>
            <rFont val="Tahoma"/>
            <family val="2"/>
            <charset val="238"/>
          </rPr>
          <t>jegyzono:</t>
        </r>
        <r>
          <rPr>
            <sz val="9"/>
            <color indexed="81"/>
            <rFont val="Tahoma"/>
            <family val="2"/>
            <charset val="238"/>
          </rPr>
          <t xml:space="preserve">
Ezen a rovaton kell elszámolni az Áht. 73. § (1) bekezdés a) pont ae) pontja szerinti központi, irányító szervi támogatás, valamint a központi kezelésű előirányzatok kiadásai finanszírozására szolgáló központi pénzellátás beérkezését.</t>
        </r>
      </text>
    </comment>
    <comment ref="A100" authorId="0" shapeId="0">
      <text>
        <r>
          <rPr>
            <b/>
            <sz val="9"/>
            <color indexed="81"/>
            <rFont val="Tahoma"/>
            <family val="2"/>
            <charset val="238"/>
          </rPr>
          <t>jegyzono:</t>
        </r>
        <r>
          <rPr>
            <sz val="9"/>
            <color indexed="81"/>
            <rFont val="Tahoma"/>
            <family val="2"/>
            <charset val="238"/>
          </rPr>
          <t xml:space="preserve">
Ezen a rovaton kell elszámolni a betétek megszüntetését.</t>
        </r>
      </text>
    </comment>
    <comment ref="A101"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bevételeit.
A rovaton elszámolt bevételeket a beszámolóban a következő bontásban kell szerepeltetni:
a) ebből: tulajdonosi kölcsönök visszatérülése.</t>
        </r>
      </text>
    </comment>
    <comment ref="A103"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beváltásakor kapott, kamatot nem tartalmazó összeget, eladásukkor azok eladási árát a könyv szerinti értékig.</t>
        </r>
      </text>
    </comment>
    <comment ref="A104"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tartós hitelviszonyt megtestesítő értékpapírok beváltásakor kapott, kamatot nem tartalmazó összeget, eladásukkor azok eladási árát a könyv szerinti értékig.</t>
        </r>
      </text>
    </comment>
    <comment ref="A105"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kibocsátásakor kapott eladási árat azok névértékéig.</t>
        </r>
      </text>
    </comment>
    <comment ref="A106"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felvételéből befolyó bevételeket.
A rovaton elszámolt bevételeket a beszámolóban a következő bontásban kell szerepeltetni:
a) ebből: nemzetközi fejlesztési szervezetek,
b) ebből: más kormányok,
c) ebből: külföldi pénzintézetek.
B83. Adóssághoz nem kapcsolódó származékos ügyletek bevételei
Ezen a rovaton kell elszámolni a származékos ügyletek hitelek, kölcsönök, értékpapírok értékében ki nem mutatott és a kamatok között el nem számolt bevételeit, így
a) a lezárt nem kamatfedezeti célú, egyéb fedezeti ügyletek (határidős, opciós, swap és azonnali ügyletek) nyereségét,
b) a nem fedezeti célú határidős, opciós ügyletek és swap ügyletek határidős része esetén az ügylet zárása (lejárata, ellenügylet kötése, lejárat előtti megszüntetése) időpontjában érvényes árfolyam és a kötési (határidős) árfolyam közötti nyereségjellegű különbözetet, és
c) a kiírt opcióért kapott opciós díjat.</t>
        </r>
      </text>
    </comment>
    <comment ref="A126" authorId="0" shapeId="0">
      <text>
        <r>
          <rPr>
            <b/>
            <sz val="9"/>
            <color indexed="81"/>
            <rFont val="Tahoma"/>
            <family val="2"/>
            <charset val="238"/>
          </rPr>
          <t>jegyzono:</t>
        </r>
        <r>
          <rPr>
            <sz val="9"/>
            <color indexed="81"/>
            <rFont val="Tahoma"/>
            <family val="2"/>
            <charset val="238"/>
          </rPr>
          <t xml:space="preserve">
Ezen a rovaton kell elszámolni
a) a köztisztviselők, kormánytisztviselők, közalkalmazottak, fegyveres szervek hivatásos állományú tagjai, a Magyar Honvédség hivatásos és szerződéses állományú tagjai, a bírák, az ügyészek, az igazságügyi és az ügyészségi alkalmazottak – besorolási osztály, fizetési fokozat szerint megállapított, kötelező illetménykiegészítésekkel, a közalkalmazottak jogállásáról szóló törvény szerinti kereset-kiegészítéssel, a kötelező és feltételtől függő, adható pótlékokkal (például felzárkóztatási, kollégiumi, összevont osztályban oktatók pótlékai, közművelődési, közgyűjteményi dolgozók pótléka) növelt – illetményét,
b) az állami vezető, a kormánybiztos, miniszterelnöki biztos, miniszteri biztos, valamint a költségvetési szerv választott tisztségviselőnek nem minősülő, az a) pontba nem tartozó vezetőjének illetményét,
c) egyszerűsített foglalkoztatás alá tartozó munkavállalók kivételével a munka törvénykönyve alapján teljes vagy részmunkaidőben foglalkoztatottak bérét,
d) a közfoglalkoztatásban résztvevők bérét,
e) a munkavégzésre kötelezett tartalékállományban lévők illetményét,
f) az ösztöndíjas foglalkoztatottakat megillető díjat, és
g) a különleges foglalkoztatási állományban résztvevők díjazását
[az a)–g) pontban nevesítettek a továbbiakban együtt: foglalkoztatottak].</t>
        </r>
      </text>
    </comment>
    <comment ref="A127" authorId="0" shapeId="0">
      <text>
        <r>
          <rPr>
            <b/>
            <sz val="9"/>
            <color indexed="81"/>
            <rFont val="Tahoma"/>
            <family val="2"/>
            <charset val="238"/>
          </rPr>
          <t>jegyzono:</t>
        </r>
        <r>
          <rPr>
            <sz val="9"/>
            <color indexed="81"/>
            <rFont val="Tahoma"/>
            <family val="2"/>
            <charset val="238"/>
          </rPr>
          <t xml:space="preserve">
Ezen a rovaton kell elszámolni az előre nem meghatározott követelményekhez kapcsolódóan a foglalkoztatottaknak megállapított normatív jutalmakat.</t>
        </r>
      </text>
    </comment>
    <comment ref="A128" authorId="0" shapeId="0">
      <text>
        <r>
          <rPr>
            <b/>
            <sz val="9"/>
            <color indexed="81"/>
            <rFont val="Tahoma"/>
            <family val="2"/>
            <charset val="238"/>
          </rPr>
          <t>jegyzono:</t>
        </r>
        <r>
          <rPr>
            <sz val="9"/>
            <color indexed="81"/>
            <rFont val="Tahoma"/>
            <family val="2"/>
            <charset val="238"/>
          </rPr>
          <t xml:space="preserve">
Ezen a rovaton kell elszámolni a teljesítményösztönzés, személyi ösztönzés céljából a foglalkoztatottaknak megállapított jutalmat, prémiumot, céljuttatást, továbbá minden más hasonló személyi ösztönzési jellegű kifizetést, függetlenül annak elnevezésétől.</t>
        </r>
      </text>
    </comment>
    <comment ref="A129" authorId="0" shapeId="0">
      <text>
        <r>
          <rPr>
            <b/>
            <sz val="9"/>
            <color indexed="81"/>
            <rFont val="Tahoma"/>
            <family val="2"/>
            <charset val="238"/>
          </rPr>
          <t>jegyzono:</t>
        </r>
        <r>
          <rPr>
            <sz val="9"/>
            <color indexed="81"/>
            <rFont val="Tahoma"/>
            <family val="2"/>
            <charset val="238"/>
          </rPr>
          <t xml:space="preserve">
Ezen a rovaton kell elszámolni
a) a helyettesítés, illetve helyettesítésre szóló megbízás címen folyósítandó juttatásokat,
b) a készenléti és ügyeleti díj összegét,
c) a túlóradíjakat, és
d) a fegyveres szervek hivatásos állományú tagját a túlszolgálatért megillető díjazást.</t>
        </r>
      </text>
    </comment>
    <comment ref="A130"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végkielégítést.</t>
        </r>
      </text>
    </comment>
    <comment ref="A131"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jubileumi jutalmakat és a munkaviszony elismerésére szolgáló – például hűségjutalom – jutalmakat.</t>
        </r>
      </text>
    </comment>
    <comment ref="A132" authorId="0" shapeId="0">
      <text>
        <r>
          <rPr>
            <b/>
            <sz val="9"/>
            <color indexed="81"/>
            <rFont val="Tahoma"/>
            <family val="2"/>
            <charset val="238"/>
          </rPr>
          <t>jegyzono:</t>
        </r>
        <r>
          <rPr>
            <sz val="9"/>
            <color indexed="81"/>
            <rFont val="Tahoma"/>
            <family val="2"/>
            <charset val="238"/>
          </rPr>
          <t xml:space="preserve">
Ezen a rovaton kell elszámolni a foglalkoztatottak részére juttatott, a személyi jövedelemadóról szóló törvény szerinti béren kívüli juttatásokat, ide értve azt az esetet is, ha azok megfelelnek a béren kívüli juttatás feltételeinek, de a személyi jövedelemadóról szóló törvényben meghatározott értékhatárt meghaladják.</t>
        </r>
      </text>
    </comment>
    <comment ref="R132" authorId="1" shapeId="0">
      <text>
        <r>
          <rPr>
            <b/>
            <sz val="9"/>
            <color indexed="81"/>
            <rFont val="Tahoma"/>
            <family val="2"/>
            <charset val="238"/>
          </rPr>
          <t>Anita:</t>
        </r>
        <r>
          <rPr>
            <sz val="9"/>
            <color indexed="81"/>
            <rFont val="Tahoma"/>
            <family val="2"/>
            <charset val="238"/>
          </rPr>
          <t xml:space="preserve">
Cafetéria + 1e számlavezetési ktgtérítés</t>
        </r>
      </text>
    </comment>
    <comment ref="A133"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ruházati költségtérítéseket.</t>
        </r>
      </text>
    </comment>
    <comment ref="A134" authorId="0" shapeId="0">
      <text>
        <r>
          <rPr>
            <b/>
            <sz val="9"/>
            <color indexed="81"/>
            <rFont val="Tahoma"/>
            <family val="2"/>
            <charset val="238"/>
          </rPr>
          <t>jegyzono:</t>
        </r>
        <r>
          <rPr>
            <sz val="9"/>
            <color indexed="81"/>
            <rFont val="Tahoma"/>
            <family val="2"/>
            <charset val="238"/>
          </rPr>
          <t xml:space="preserve">
Ezen a rovaton kell elszámolni a munkába járással kapcsolatos személygépkocsi használat után fizetendő költségtérítést, továbbá a foglalkoztatottaknak megállapított más utazási költségtérítéseket.</t>
        </r>
      </text>
    </comment>
    <comment ref="A135"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más rovaton nem elszámolható költségtérítéseket.</t>
        </r>
      </text>
    </comment>
    <comment ref="A136"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lakhatási, rezsiköltség, albérleti díj hozzájárulásokat.</t>
        </r>
      </text>
    </comment>
    <comment ref="A137" authorId="0" shapeId="0">
      <text>
        <r>
          <rPr>
            <b/>
            <sz val="9"/>
            <color indexed="81"/>
            <rFont val="Tahoma"/>
            <family val="2"/>
            <charset val="238"/>
          </rPr>
          <t>jegyzono:</t>
        </r>
        <r>
          <rPr>
            <sz val="9"/>
            <color indexed="81"/>
            <rFont val="Tahoma"/>
            <family val="2"/>
            <charset val="238"/>
          </rPr>
          <t xml:space="preserve">
Ezen a rovaton kell elszámolni a foglalkoztatottaknak szociális alapon megállapított eseti szociális támogatásokat, segélyeket.</t>
        </r>
      </text>
    </comment>
    <comment ref="A138" authorId="0" shapeId="0">
      <text>
        <r>
          <rPr>
            <b/>
            <sz val="9"/>
            <color indexed="81"/>
            <rFont val="Tahoma"/>
            <family val="2"/>
            <charset val="238"/>
          </rPr>
          <t>jegyzono:</t>
        </r>
        <r>
          <rPr>
            <sz val="9"/>
            <color indexed="81"/>
            <rFont val="Tahoma"/>
            <family val="2"/>
            <charset val="238"/>
          </rPr>
          <t xml:space="preserve">
Ezen a rovaton kell elszámolni
a) a munkáltató által a foglalkoztatottaknak teljesített, más rovaton nem elszámolható olyan juttatásokat, amelyek után a foglalkoztatottnak a személyi jövedelemadóról szóló törvény alapján az összevont adóalapba tartozó bevétele keletkezik függetlenül attól, hogy a foglalkoztatott a jövedelme kiszámításakor a bevétellel szemben jogosult-e levonásra,
b) a munkáltató által a foglalkoztatottaknak teljesített, más rovaton nem elszámolható olyan kifizetéseket, amelyek után a foglalkoztatottnak a személyi jövedelemadóról szóló törvény alapján adómentes bevétele keletkezik, és
c) a munkáltató által a foglalkoztatottakkal kapcsolatban kötött biztosítások díját.
A rovaton elszámolt kiadásokat a beszámolóban a következő bontásban kell szerepeltetni:
a) ebből: biztosítási díjak.</t>
        </r>
      </text>
    </comment>
    <comment ref="A140" authorId="0" shapeId="0">
      <text>
        <r>
          <rPr>
            <b/>
            <sz val="9"/>
            <color indexed="81"/>
            <rFont val="Tahoma"/>
            <family val="2"/>
            <charset val="238"/>
          </rPr>
          <t>jegyzono:</t>
        </r>
        <r>
          <rPr>
            <sz val="9"/>
            <color indexed="81"/>
            <rFont val="Tahoma"/>
            <family val="2"/>
            <charset val="238"/>
          </rPr>
          <t xml:space="preserve">
Ezen a rovaton kell elszámolni a köztársasági elnök, az Országgyűlés elnöke, az Alkotmánybíróság elnöke és tagja, a Kúria elnöke, a Költségvetési Tanács elnöke, a legfőbb ügyész, az alapvető jogok biztosa és helyettesei, az Állami Számvevőszék elnöke és alelnöke, az országgyűlési képviselő, a polgármester, főpolgármester, a helyi önkormányzati képviselő, megyei közgyűlés tagja, az alpolgármester, a főpolgármester-helyettes, a megyei közgyűlés elnöke és alelnöke, továbbá a Független Rendészeti Panasztestület tagjai számára fizetett, a K11. Foglalkoztatottak személyi juttatásai rovatainak megfelelő tartalmú juttatásokat, tiszteletdíjakat.</t>
        </r>
      </text>
    </comment>
    <comment ref="A141" authorId="0" shapeId="0">
      <text>
        <r>
          <rPr>
            <b/>
            <sz val="9"/>
            <color indexed="81"/>
            <rFont val="Tahoma"/>
            <family val="2"/>
            <charset val="238"/>
          </rPr>
          <t>jegyzono:</t>
        </r>
        <r>
          <rPr>
            <sz val="9"/>
            <color indexed="81"/>
            <rFont val="Tahoma"/>
            <family val="2"/>
            <charset val="238"/>
          </rPr>
          <t xml:space="preserve">
Ezen a rovaton kell elszámolni a munkavégzésre irányuló egyéb jogviszony keretében nem saját foglalkoztatottnak fizetett díjazásokat.</t>
        </r>
      </text>
    </comment>
    <comment ref="R141" authorId="1" shapeId="0">
      <text>
        <r>
          <rPr>
            <b/>
            <sz val="9"/>
            <color indexed="81"/>
            <rFont val="Tahoma"/>
            <family val="2"/>
            <charset val="238"/>
          </rPr>
          <t>Anita:</t>
        </r>
        <r>
          <rPr>
            <sz val="9"/>
            <color indexed="81"/>
            <rFont val="Tahoma"/>
            <family val="2"/>
            <charset val="238"/>
          </rPr>
          <t xml:space="preserve">
külsős tagok</t>
        </r>
      </text>
    </comment>
    <comment ref="A142" authorId="0" shapeId="0">
      <text>
        <r>
          <rPr>
            <b/>
            <sz val="9"/>
            <color indexed="81"/>
            <rFont val="Tahoma"/>
            <family val="2"/>
            <charset val="238"/>
          </rPr>
          <t>jegyzono:</t>
        </r>
        <r>
          <rPr>
            <sz val="9"/>
            <color indexed="81"/>
            <rFont val="Tahoma"/>
            <family val="2"/>
            <charset val="238"/>
          </rPr>
          <t xml:space="preserve">
Ezen a rovaton kell elszámolni
a) a prémiumévek programban résztvevők juttatásait,
b)164 az egyszerűsített foglalkoztatás alá tartozó munkavállalók részére megállapított juttatásokat, ide értve a juttatásaik után a foglalkoztatót terhelő közterheket is,
c) a Bolyai János Kutatási Ösztöndíjat, az MTA doktori címmel rendelkezők tiszteletdíját, az akadémikusok és a Magyar Művészeti Akadémia tagjai tiszteletdíját,
d) a nem foglalkoztatottaknak adományozott kitüntetésekkel, díjakkal, elismerésekkel járó pénzjutalmat,
e)165 az önkéntes tartalékos szolgálatot teljesítők, a katonai és rendvédelmi tanintézeteknél tisztképzésben és tiszthelyettes képzésben részesülők, a honvéd kollégiumok, gimnáziumok és szakközépiskolák növendékeinek, valamint a rendészeti szakközépiskolák hallgatói állományának juttatásait,
f) a személyi jövedelemadóról szóló törvény szerinti reprezentáció és üzleti ajándék kiadásait, ide értve azt az esetet is, ha azok megfelelnek a reprezentáció, üzleti ajándék feltételeinek, de a személyi jövedelemadóról szóló törvényben meghatározott értékhatárt meghaladják, és
g) mindazon a K11. Foglalkoztatottak személyi juttatásai rovatainak megfelelő tartalmú juttatásokat, amelyeket nem foglalkoztatottnak és nem választott tisztségviselőnek fizetnek, így különösen az ítélkezésben közreműködők – kirendelt védő, szakértő, ülnök – díjazását, a fogvatartottak díjazását és egyéb költségtérítését, a munkaterápiában résztvevő betegek díjazását, a nevelőszülőkhöz kihelyezett gyermeket ellátók és azokkal foglalkozók díját, a házi szociális gondozók díját, a jogsegélyszolgálat, a lelki-segély szolgálat díját, és a diákok, hallgatók demonstrátori díját.</t>
        </r>
      </text>
    </comment>
    <comment ref="R142" authorId="1" shapeId="0">
      <text>
        <r>
          <rPr>
            <b/>
            <sz val="9"/>
            <color indexed="81"/>
            <rFont val="Tahoma"/>
            <family val="2"/>
            <charset val="238"/>
          </rPr>
          <t>Anita:</t>
        </r>
        <r>
          <rPr>
            <sz val="9"/>
            <color indexed="81"/>
            <rFont val="Tahoma"/>
            <family val="2"/>
            <charset val="238"/>
          </rPr>
          <t xml:space="preserve">
repi
</t>
        </r>
      </text>
    </comment>
    <comment ref="A143"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rehabilitációs hozzájárulást,
c) a korkedvezmény-biztosítási járulékot,
d) az egészségügyi hozzájárulást,
e) a táppénz hozzájárulást,
f) a munkaadót a foglalkoztatottak részére történő kifizetésekkel kapcsolatban terhelő más járulék jellegű kötelezettségeket, és
g) a munkáltatót terhelő személyi jövedelemadót.
A rovaton elszámolt kiadásokat a beszámolóban a fenti bontásban kell szerepeltetni.
</t>
        </r>
      </text>
    </comment>
    <comment ref="A146" authorId="0" shapeId="0">
      <text>
        <r>
          <rPr>
            <b/>
            <sz val="9"/>
            <color indexed="81"/>
            <rFont val="Tahoma"/>
            <family val="2"/>
            <charset val="238"/>
          </rPr>
          <t>jegyzono:</t>
        </r>
        <r>
          <rPr>
            <sz val="9"/>
            <color indexed="81"/>
            <rFont val="Tahoma"/>
            <family val="2"/>
            <charset val="238"/>
          </rPr>
          <t xml:space="preserve">
Ezen a rovaton kell elszámolni
a) a gyógyszerek, gyógyszernek nem minősülő gyógyhatású készítmények, tápszerek, vér- és vérkészítmények, a gyógyászati diagnosztikai segédanyagok beszerzése után fizetett vételárat,
b) a gyógyszer alapanyagként használt vegyszerek, valamint a szakmai - termelési, oktatási, kutatási - felhasználású vegyszerek beszerzése után fizetett vételárat,
c) a tevékenységét segítő és a napi, rendszeres tájékoztatást szolgáló, papír alapú eszközök - így különösen könyvek, közlönyök, jogi információk, napilapok, folyóiratok - beszerzése, előfizetése után fizetett vételárat,
d) a 12. § (7) bekezdése szerinti egyéb készletek vételárát, és
e) az olyan informatikai eszközök, elektronikus könyvek, egyéb információhordozók beszerzése után fizetett vételárat, amelyek a tevékenységet legfeljebb egy évig szolgálják.</t>
        </r>
      </text>
    </comment>
    <comment ref="R146" authorId="1" shapeId="0">
      <text>
        <r>
          <rPr>
            <b/>
            <sz val="9"/>
            <color indexed="81"/>
            <rFont val="Tahoma"/>
            <family val="2"/>
            <charset val="238"/>
          </rPr>
          <t>Anita:</t>
        </r>
        <r>
          <rPr>
            <sz val="9"/>
            <color indexed="81"/>
            <rFont val="Tahoma"/>
            <family val="2"/>
            <charset val="238"/>
          </rPr>
          <t xml:space="preserve">
100e szakmai könyv
számítástechn. Dolgok
</t>
        </r>
      </text>
    </comment>
    <comment ref="A147" authorId="0" shapeId="0">
      <text>
        <r>
          <rPr>
            <b/>
            <sz val="9"/>
            <color indexed="81"/>
            <rFont val="Tahoma"/>
            <family val="2"/>
            <charset val="238"/>
          </rPr>
          <t>jegyzono:</t>
        </r>
        <r>
          <rPr>
            <sz val="9"/>
            <color indexed="81"/>
            <rFont val="Tahoma"/>
            <family val="2"/>
            <charset val="238"/>
          </rPr>
          <t xml:space="preserve">
Ezen a rovaton kell elszámolni
a) az élelmiszerek, élelmezési nyersanyagok beszerzése után fizetett vételárat,
b) az irodai papír és a nyomtatványok beszerzése után fizetett vételárat, továbbá minden, irodai célt szolgáló anyag – így különösen irattartó, tűzőgép, irodai kapcsok, naptár, ceruza, toll, radír, ragasztó, lyukasztó – beszerzése után fizetett vételárat,
c) a nyomtatási, sokszorosítási feladatokkal összefüggő anyagok – így különösen festék, festékpatron – beszerzése után fizetett vételárat,
d) a tüzelőanyagok, folyékony és gáznemű energiahordozók, járművekhez hajtó- és kenőanyagok beszerzése után fizetett vételárat,
e) a fogvatartottak, ellátottak ruházata, valamint a ruházati költségtérítésnél nem szerepeltethető munka- és védőruha beszerzése után fizetett vételárat, és
f)168 mindazon anyagok beszerzése után fizetett vételárat, amelyek nem számolhatók el szakmai anyag beszerzéseként.</t>
        </r>
      </text>
    </comment>
    <comment ref="M147" authorId="1" shapeId="0">
      <text>
        <r>
          <rPr>
            <b/>
            <sz val="9"/>
            <color indexed="81"/>
            <rFont val="Tahoma"/>
            <family val="2"/>
            <charset val="238"/>
          </rPr>
          <t>Anita:</t>
        </r>
        <r>
          <rPr>
            <sz val="9"/>
            <color indexed="81"/>
            <rFont val="Tahoma"/>
            <family val="2"/>
            <charset val="238"/>
          </rPr>
          <t xml:space="preserve">
irodaszer, nyomtatópatron, tisztítószerek
üzemeltetési anyagok
munkaruha</t>
        </r>
      </text>
    </comment>
    <comment ref="R147" authorId="1" shapeId="0">
      <text>
        <r>
          <rPr>
            <b/>
            <sz val="9"/>
            <color indexed="81"/>
            <rFont val="Tahoma"/>
            <family val="2"/>
            <charset val="238"/>
          </rPr>
          <t>Anita:</t>
        </r>
        <r>
          <rPr>
            <sz val="9"/>
            <color indexed="81"/>
            <rFont val="Tahoma"/>
            <family val="2"/>
            <charset val="238"/>
          </rPr>
          <t xml:space="preserve">
500e irodaszer
350e hajtó és kenőanyag
200e nyomtatást segítő anyagok
1250e egyéb üzemeltetési anyagok</t>
        </r>
      </text>
    </comment>
    <comment ref="A148" authorId="0" shapeId="0">
      <text>
        <r>
          <rPr>
            <b/>
            <sz val="9"/>
            <color indexed="81"/>
            <rFont val="Tahoma"/>
            <family val="2"/>
            <charset val="238"/>
          </rPr>
          <t>jegyzono:</t>
        </r>
        <r>
          <rPr>
            <sz val="9"/>
            <color indexed="81"/>
            <rFont val="Tahoma"/>
            <family val="2"/>
            <charset val="238"/>
          </rPr>
          <t xml:space="preserve">
Ezen a rovaton kell elszámolni a vásárolt áruk és betétdíjas göngyölegek vételárát.</t>
        </r>
      </text>
    </comment>
    <comment ref="A150" authorId="0" shapeId="0">
      <text>
        <r>
          <rPr>
            <b/>
            <sz val="9"/>
            <color indexed="81"/>
            <rFont val="Tahoma"/>
            <family val="2"/>
            <charset val="238"/>
          </rPr>
          <t>jegyzono:</t>
        </r>
        <r>
          <rPr>
            <sz val="9"/>
            <color indexed="81"/>
            <rFont val="Tahoma"/>
            <family val="2"/>
            <charset val="238"/>
          </rPr>
          <t xml:space="preserve">
Ezen a rovaton kell elszámolni
a) a számítógépes rendszer tervezésére, az erre vonatkozó tanácsadásra, számítógéprendszer, illetve adatfeldolgozó berendezések kiépítésére, helyszíni irányítására, üzemeltetésére – ide értve a számítógépek üzembe helyezését, szoftverek telepítését is, ha azok nem részei azok vételárának –, valamint az ezeket segítő tevékenységekre irányuló szolgáltatás után fizetett vételárat,
b)169 a számítógépes programozásra, így különösen adatbázisok készítésére, szoftverek írására, meglévő alkalmazások módosítására és konfigurálására, ezek tesztelésére irányuló szolgáltatás után fizetett vételárat,
c) az informatikai eszközök, pénzkiadó automaták (ATM), nem mechanikus működésű bolti kártyaleolvasó (POS) terminálok kölcsönzése, bérlete, lízingelése, javítása, karbantartása vételárát, díját,
d) a szoftverek kölcsönzésének, bérletének, lízingelésének vételárát, a felsőoktatási és a köznevelési intézmények jogtiszta szoftver licenc biztosításával összefüggésben kifizetett összegeket,
e) az adatrögzítésre, adatfeldolgozásra, web-hosztingra irányuló szolgáltatás után fizetett vételárat,
f) a világhálón megjelenő oldalak, internetes portálok tervezésére, elkészítésére, működtetésére irányuló szolgáltatás után fizetett vételárat,
g) a számítógépek között megvalósuló adatátviteli célú távközlési kapcsolatok díjait, és
h) a számítógépes oktatásra irányuló szolgáltatás után fizetett vételárat.</t>
        </r>
      </text>
    </comment>
    <comment ref="R150" authorId="1" shapeId="0">
      <text>
        <r>
          <rPr>
            <b/>
            <sz val="9"/>
            <color indexed="81"/>
            <rFont val="Tahoma"/>
            <family val="2"/>
            <charset val="238"/>
          </rPr>
          <t>Anita:</t>
        </r>
        <r>
          <rPr>
            <sz val="9"/>
            <color indexed="81"/>
            <rFont val="Tahoma"/>
            <family val="2"/>
            <charset val="238"/>
          </rPr>
          <t xml:space="preserve">
rendszerfelügyelet
szoftverdíjak
</t>
        </r>
      </text>
    </comment>
    <comment ref="A151" authorId="0" shapeId="0">
      <text>
        <r>
          <rPr>
            <b/>
            <sz val="9"/>
            <color indexed="81"/>
            <rFont val="Tahoma"/>
            <family val="2"/>
            <charset val="238"/>
          </rPr>
          <t>jegyzono:</t>
        </r>
        <r>
          <rPr>
            <sz val="9"/>
            <color indexed="81"/>
            <rFont val="Tahoma"/>
            <family val="2"/>
            <charset val="238"/>
          </rPr>
          <t xml:space="preserve">
Ezen a rovaton kell elszámolni a nem számítógépek között megvalósuló, nem adatátviteli célú távközlési – így különösen telefon, telefax, telex, mobil – díjakat, mobil telefonokhoz vásárolt kártyák vételárát, továbbá a műsorvételi, műsorközlési jogdíjak kiadásait.</t>
        </r>
      </text>
    </comment>
    <comment ref="R151" authorId="1" shapeId="0">
      <text>
        <r>
          <rPr>
            <b/>
            <sz val="9"/>
            <color indexed="81"/>
            <rFont val="Tahoma"/>
            <family val="2"/>
            <charset val="238"/>
          </rPr>
          <t>Anita:</t>
        </r>
        <r>
          <rPr>
            <sz val="9"/>
            <color indexed="81"/>
            <rFont val="Tahoma"/>
            <family val="2"/>
            <charset val="238"/>
          </rPr>
          <t xml:space="preserve">
telefon, alközpont
</t>
        </r>
      </text>
    </comment>
    <comment ref="A153"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R153" authorId="1" shapeId="0">
      <text>
        <r>
          <rPr>
            <b/>
            <sz val="9"/>
            <color indexed="81"/>
            <rFont val="Tahoma"/>
            <family val="2"/>
            <charset val="238"/>
          </rPr>
          <t>Anita:</t>
        </r>
        <r>
          <rPr>
            <sz val="9"/>
            <color indexed="81"/>
            <rFont val="Tahoma"/>
            <family val="2"/>
            <charset val="238"/>
          </rPr>
          <t xml:space="preserve">
600 villany
400 gáz
200 víz
</t>
        </r>
      </text>
    </comment>
    <comment ref="A154"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A155" authorId="0" shapeId="0">
      <text>
        <r>
          <rPr>
            <b/>
            <sz val="9"/>
            <color indexed="81"/>
            <rFont val="Tahoma"/>
            <family val="2"/>
            <charset val="238"/>
          </rPr>
          <t>jegyzono:</t>
        </r>
        <r>
          <rPr>
            <sz val="9"/>
            <color indexed="81"/>
            <rFont val="Tahoma"/>
            <family val="2"/>
            <charset val="238"/>
          </rPr>
          <t xml:space="preserve">
Ezen a rovaton kell elszámolni az informatikai eszközök kivételével a bérelt, operatív lízing keretében használt immateriális javak, tárgyi eszközök bérleti és lízingdíjait, valamint a közszféra és a magánszféra együttműködésén (PPP) alapuló szerződéses konstrukció keretében megvalósuló létesítmény igénybevétele miatt fizetett szolgáltatási díjat – ide értve a szolgáltatási díj részét képező egyéb költségeket (fűtés, világítás, takarítás stb.) is.
A rovaton elszámolt kiadásokat a beszámolóban a következő bontásban kell szerepeltetni:
a) ebből: a közszféra és a magánszféra együttműködésén (PPP) alapuló szerződéses konstrukció.</t>
        </r>
      </text>
    </comment>
    <comment ref="R155" authorId="1" shapeId="0">
      <text>
        <r>
          <rPr>
            <b/>
            <sz val="9"/>
            <color indexed="81"/>
            <rFont val="Tahoma"/>
            <family val="2"/>
            <charset val="238"/>
          </rPr>
          <t>Anita:</t>
        </r>
        <r>
          <rPr>
            <sz val="9"/>
            <color indexed="81"/>
            <rFont val="Tahoma"/>
            <family val="2"/>
            <charset val="238"/>
          </rPr>
          <t xml:space="preserve">
fénymásoló</t>
        </r>
      </text>
    </comment>
    <comment ref="A156" authorId="0" shapeId="0">
      <text>
        <r>
          <rPr>
            <b/>
            <sz val="9"/>
            <color indexed="81"/>
            <rFont val="Tahoma"/>
            <family val="2"/>
            <charset val="238"/>
          </rPr>
          <t>jegyzono:</t>
        </r>
        <r>
          <rPr>
            <sz val="9"/>
            <color indexed="81"/>
            <rFont val="Tahoma"/>
            <family val="2"/>
            <charset val="238"/>
          </rPr>
          <t xml:space="preserve">
Ezen a rovaton kell elszámolni – az informatikai eszközök kivételével – a tárgyi eszközök, készletek idegen kivitelezővel végeztetett karbantartásáért és kisjavításáért fizetett vételárat.</t>
        </r>
      </text>
    </comment>
    <comment ref="M156" authorId="1" shapeId="0">
      <text>
        <r>
          <rPr>
            <b/>
            <sz val="9"/>
            <color indexed="81"/>
            <rFont val="Tahoma"/>
            <family val="2"/>
            <charset val="238"/>
          </rPr>
          <t>Anita:</t>
        </r>
        <r>
          <rPr>
            <sz val="9"/>
            <color indexed="81"/>
            <rFont val="Tahoma"/>
            <family val="2"/>
            <charset val="238"/>
          </rPr>
          <t xml:space="preserve">
gyepesítés, betonozás, nyári karbantart, parketta, lapozás
egyéb</t>
        </r>
      </text>
    </comment>
    <comment ref="R156" authorId="1" shapeId="0">
      <text>
        <r>
          <rPr>
            <b/>
            <sz val="9"/>
            <color indexed="81"/>
            <rFont val="Tahoma"/>
            <family val="2"/>
            <charset val="238"/>
          </rPr>
          <t>Anita:</t>
        </r>
        <r>
          <rPr>
            <sz val="9"/>
            <color indexed="81"/>
            <rFont val="Tahoma"/>
            <family val="2"/>
            <charset val="238"/>
          </rPr>
          <t xml:space="preserve">
parkettacsiszolás + festés 1200e
300e autók karbantart</t>
        </r>
      </text>
    </comment>
    <comment ref="A157"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beszerzése után fizetett vételárat.
A rovaton elszámolt kiadásokat a beszámolóban a következő bontásban kell szerepeltetni:
a) ebből: államháztartáson belül.</t>
        </r>
      </text>
    </comment>
    <comment ref="A158" authorId="0" shapeId="0">
      <text>
        <r>
          <rPr>
            <b/>
            <sz val="9"/>
            <color indexed="81"/>
            <rFont val="Tahoma"/>
            <family val="2"/>
            <charset val="238"/>
          </rPr>
          <t>jegyzono:</t>
        </r>
        <r>
          <rPr>
            <sz val="9"/>
            <color indexed="81"/>
            <rFont val="Tahoma"/>
            <family val="2"/>
            <charset val="238"/>
          </rPr>
          <t xml:space="preserve">
Ezen a rovaton kell elszámolni
a) azokat az egyébként jellemzően az államháztartás által kibocsátott komplex szolgáltatások – így különösen egészségügyi, oktatási (az informatikai oktatás kivételével), szociális, útüzemeltetési, környezetvédelmi szolgáltatások – vételárát, amelyeket államháztartáson kívüli szervezetek, személyek teljesítenek, és
b) más szellemi jellegű tevékenység szolgáltatásvásárlással történő ellátása miatt fizetett vételárakat, így különösen a tervezői, tanácsadói, ügyvédi, jogi segítői, fordító-, közjegyzői, közbeszerzési irodai díjakat.</t>
        </r>
      </text>
    </comment>
    <comment ref="M158" authorId="1" shapeId="0">
      <text>
        <r>
          <rPr>
            <b/>
            <sz val="9"/>
            <color indexed="81"/>
            <rFont val="Tahoma"/>
            <family val="2"/>
            <charset val="238"/>
          </rPr>
          <t>Anita:</t>
        </r>
        <r>
          <rPr>
            <sz val="9"/>
            <color indexed="81"/>
            <rFont val="Tahoma"/>
            <family val="2"/>
            <charset val="238"/>
          </rPr>
          <t xml:space="preserve">
gyermekműsor, továbbképzés, rágcsálóirt.
Udvari játékok bevizsg.</t>
        </r>
      </text>
    </comment>
    <comment ref="R158" authorId="1" shapeId="0">
      <text>
        <r>
          <rPr>
            <b/>
            <sz val="9"/>
            <color indexed="81"/>
            <rFont val="Tahoma"/>
            <family val="2"/>
            <charset val="238"/>
          </rPr>
          <t>Anita:</t>
        </r>
        <r>
          <rPr>
            <sz val="9"/>
            <color indexed="81"/>
            <rFont val="Tahoma"/>
            <family val="2"/>
            <charset val="238"/>
          </rPr>
          <t xml:space="preserve">
NKE normatíva hozzáj.
Továbbképzések
</t>
        </r>
      </text>
    </comment>
    <comment ref="A159"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szolgáltatások vételárát, így különösen a raktározás, csomagolás, postai levél, csomag, távirat, postafiókbérlet, szállítás, bizományi tevékenység, takarítás, mosás és vegytisztítás, kéményseprés, rovarirtás vételárát, a pénzügyi, befektetési, biztosítóintézeti szolgáltatásokkal összefüggésben felmerülő díjakat, jutalékokat és más kiadásokat - ide értve a Kincstár által felszámított díjakat is -, ha azokat nem a személyi juttatások között kell megjeleníteni.</t>
        </r>
      </text>
    </comment>
    <comment ref="M159" authorId="1" shapeId="0">
      <text>
        <r>
          <rPr>
            <b/>
            <sz val="9"/>
            <color indexed="81"/>
            <rFont val="Tahoma"/>
            <family val="2"/>
            <charset val="238"/>
          </rPr>
          <t>Anita:</t>
        </r>
        <r>
          <rPr>
            <sz val="9"/>
            <color indexed="81"/>
            <rFont val="Tahoma"/>
            <family val="2"/>
            <charset val="238"/>
          </rPr>
          <t xml:space="preserve">
bankköltség, posta, kazán ellenőrzés</t>
        </r>
      </text>
    </comment>
    <comment ref="R159" authorId="1" shapeId="0">
      <text>
        <r>
          <rPr>
            <b/>
            <sz val="9"/>
            <color indexed="81"/>
            <rFont val="Tahoma"/>
            <family val="2"/>
            <charset val="238"/>
          </rPr>
          <t>Anita:</t>
        </r>
        <r>
          <rPr>
            <sz val="9"/>
            <color indexed="81"/>
            <rFont val="Tahoma"/>
            <family val="2"/>
            <charset val="238"/>
          </rPr>
          <t xml:space="preserve">
posta 500e
biztosítás 300e
egyéb szolg 400e
vegytisztítás 30e
más egyéb alközpont 230e</t>
        </r>
      </text>
    </comment>
    <comment ref="A161" authorId="0" shapeId="0">
      <text>
        <r>
          <rPr>
            <b/>
            <sz val="9"/>
            <color indexed="81"/>
            <rFont val="Tahoma"/>
            <family val="2"/>
            <charset val="238"/>
          </rPr>
          <t>jegyzono:</t>
        </r>
        <r>
          <rPr>
            <sz val="9"/>
            <color indexed="81"/>
            <rFont val="Tahoma"/>
            <family val="2"/>
            <charset val="238"/>
          </rPr>
          <t xml:space="preserve">
Ezen a rovaton kell elszámolni
a) a foglalkoztatottak és a választott tisztségviselők belföldi és külföldi kiküldetéseivel kapcsolatos valamennyi, a személyi juttatások között nem elszámolható kiadást, így különösen az utazási- és szállásköltségeket, az elszámolható élelmezési és egyéb (például poggyászmegőrzés, telefon) kiadásokat, a saját személygépkocsi igénybevételével kapcsolatos költségtérítést,
b) a tartós külszolgálathoz kapcsolódó kiadásokat (például külszolgálatra rendelt ingóságainak szállítási költségei), és
c) a foglalkoztatottakon és a választott tisztségviselőkön kívüli harmadik személyek utazásai költségeinek – így különösen sportolók, tudományos szakemberek hazai vagy nemzetközi rendezvényekre történő utazása – átvállalását vagy megtérítését, ha arra nem a harmadik személy részére biztosított támogatás kifizetésével kerül sor.</t>
        </r>
      </text>
    </comment>
    <comment ref="A162" authorId="0" shapeId="0">
      <text>
        <r>
          <rPr>
            <b/>
            <sz val="9"/>
            <color indexed="81"/>
            <rFont val="Tahoma"/>
            <family val="2"/>
            <charset val="238"/>
          </rPr>
          <t>jegyzono:</t>
        </r>
        <r>
          <rPr>
            <sz val="9"/>
            <color indexed="81"/>
            <rFont val="Tahoma"/>
            <family val="2"/>
            <charset val="238"/>
          </rPr>
          <t xml:space="preserve">
Ezen a rovaton kell elszámolni a tevékenységet bemutató, népszerűsítő, és egyéb ismeretterjesztő célokat szolgáló reklám, marketing, propaganda, hirdetés, valamint a közvélemény-kutatások, médiafigyelési és médiaelemzési szolgáltatások beszerzése után fizetett vételárat.</t>
        </r>
      </text>
    </comment>
    <comment ref="A164" authorId="0" shapeId="0">
      <text>
        <r>
          <rPr>
            <b/>
            <sz val="9"/>
            <color indexed="81"/>
            <rFont val="Tahoma"/>
            <family val="2"/>
            <charset val="238"/>
          </rPr>
          <t>jegyzono:</t>
        </r>
        <r>
          <rPr>
            <sz val="9"/>
            <color indexed="81"/>
            <rFont val="Tahoma"/>
            <family val="2"/>
            <charset val="238"/>
          </rPr>
          <t xml:space="preserve">
Ezen a rovaton kell elszámolni a dologi kiadások és - a K1107. Béren kívüli juttatások, K1113. Foglalkoztatottak egyéb személyi juttatásai, K123. Egyéb külső személyi juttatások rovatok esetén - a személyi juttatások teljesítése során a termék, szolgáltatás beszerzőjére áthárított előzetesen felszámított általános forgalmi adót.</t>
        </r>
      </text>
    </comment>
    <comment ref="A165" authorId="0" shapeId="0">
      <text>
        <r>
          <rPr>
            <b/>
            <sz val="9"/>
            <color indexed="81"/>
            <rFont val="Tahoma"/>
            <family val="2"/>
            <charset val="238"/>
          </rPr>
          <t>jegyzono:</t>
        </r>
        <r>
          <rPr>
            <sz val="9"/>
            <color indexed="81"/>
            <rFont val="Tahoma"/>
            <family val="2"/>
            <charset val="238"/>
          </rPr>
          <t xml:space="preserve">
Ezen a rovaton kell elszámolni a termékek értékesítése, szolgáltatások nyújtása után az egyenes vagy fordított adózás szabályai szerint – a levonható általános forgalmi adót is figyelembe véve – megállapított általános forgalmi adó fizetési kötelezettséget.</t>
        </r>
      </text>
    </comment>
    <comment ref="A166"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 vásárlásakor a vételáron kívüli felhalmozott kamat összegét,
b) a felvett hitelek, kapott kölcsönök, visszatérítendő támogatások, hitelviszonyt megtestesítő kamatozó értékpapírok kibocsátásból fennálló tartozások és az azokhoz kapcsolódó fedezeti ügyletek, a váltótartozások után fizetett kamatot, ide értve a Stabilitási tv. 3. § (1) bekezdés e) pontja szerinti ügyletek eladási és visszavásárlási ára különbözetét és a kölcsönbe vett értékpapír után fizetendő kölcsönzési díj összegében elszámolt kamatkiadást,
c) a lezárt kamatfedezeti ügyletek (határidős, opciós, swap és azonnali ügyletek) veszteségét,
d) a pénzügyi lízing a keretében beszerzett eszközök után a lízingszerződésben kikötött tőkerészen felül teljesített törlesztéseket, és
e) a Kincstár által vezetett fizetési számlákon tartott pénzeszközök után fizetett kamatokat.
A rovaton elszámolt kiadásokat a beszámolóban a következő bontásban kell szerepeltetni:
a) ebből: államháztartáson belül,
b) ebből: fedezeti ügyletek kamatkiadásai.</t>
        </r>
      </text>
    </comment>
    <comment ref="A167" authorId="0" shapeId="0">
      <text>
        <r>
          <rPr>
            <b/>
            <sz val="9"/>
            <color indexed="81"/>
            <rFont val="Tahoma"/>
            <family val="2"/>
            <charset val="238"/>
          </rPr>
          <t>jegyzono:</t>
        </r>
        <r>
          <rPr>
            <sz val="9"/>
            <color indexed="81"/>
            <rFont val="Tahoma"/>
            <family val="2"/>
            <charset val="238"/>
          </rPr>
          <t xml:space="preserve">
Ezen a rovaton kell elszámolni
a) év közben a valutakészletek, illetve a devizaszámlán lévő deviza forintra történő átváltása során realizált árfolyamveszteséget,
b) a névérték felett vásárolt hitelviszonyt megtestesítő kamatozó értékpapír névértéke és vételára közötti különbözetet,
c) a névérték felett visszavásárolt hitelviszonyt megtestesítő kamatozó értékpapír névértéke és vételára közötti különbözetet, és
d) a külföldi pénzértékre szóló kötelezettséghez kapcsolódó realizált árfolyamveszteséget.
A rovaton elszámolt kiadásokat a beszámolóban a következő bontásban kell szerepeltetni:
a) ebből: valuta, deviza eszközök realizált árfolyamvesztesége,
b) ebből: hitelviszonyt megtestesítő értékpapírok árfolyamkülönbözete,
c) ebből: deviza kötelezettségek realizált árfolyamvesztesége.</t>
        </r>
      </text>
    </comment>
    <comment ref="A168" authorId="0" shapeId="0">
      <text>
        <r>
          <rPr>
            <b/>
            <sz val="9"/>
            <color indexed="81"/>
            <rFont val="Tahoma"/>
            <family val="2"/>
            <charset val="238"/>
          </rPr>
          <t>jegyzono:</t>
        </r>
        <r>
          <rPr>
            <sz val="9"/>
            <color indexed="81"/>
            <rFont val="Tahoma"/>
            <family val="2"/>
            <charset val="238"/>
          </rPr>
          <t xml:space="preserve">
Ezen a rovaton kell elszámolni
a) a behajthatatlan adott előlegeket,
b) a működési bevételek között elszámolt bevételek bármely okból, a bevétel elszámolását követő években történő visszafizetését,
c)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d) a tevékenység ellátással kapcsolatban felmerülő adó-, vám-, illeték és más adójellegű befizetések, hozzájárulások teljesítését, ha azokat nem más rovaton kell elszámolni,
e) a tevékenység ellátással kapcsolatban felmerülő kötelező jellegű díjakat, így különösen a díjköteles utak használata ellenében fizetett használati díjat, pótdíjat, elektronikus útdíjat, a járművek műszaki vizsgáztatásának díját, a zöldkártya hatósági díját, a közbeszerzési díjat, a közbeszerzésről szóló törvényben előírt ajánlati biztosítékot, és
f)172 a más rovaton nem szerepeltethető dologi jellegű kiadásokat, így különösen a szerződés megerősítésével, a szerződésszegéssel kapcsolatos kiadásokat (például foglaló, kötbér, jótállás, szavatosság, késedelmi kamat, a késedelmes vagy elmaradt teljesítés miatti kártérítés), a szerződésen kívüli károkozásért, személyiségi, dologi vagy más jog megsértéséért, jogalap nélküli gazdagodásért fizetett összegeket a K43. Pénzbeli kárpótlások, kártérítések rovaton elszámolandó kiadások kivételével, az adóhatóság által kiszabott szankciókat, a fizetett késedelmi és önellenőrzési pótlékokat, bírságokat, a perköltséget, a követelések vásárlására fordított kiadásokat, az OEP felé megtérített kiadásokat.</t>
        </r>
      </text>
    </comment>
    <comment ref="M168" authorId="1" shapeId="0">
      <text>
        <r>
          <rPr>
            <b/>
            <sz val="9"/>
            <color indexed="81"/>
            <rFont val="Tahoma"/>
            <family val="2"/>
            <charset val="238"/>
          </rPr>
          <t>Anita:</t>
        </r>
        <r>
          <rPr>
            <sz val="9"/>
            <color indexed="81"/>
            <rFont val="Tahoma"/>
            <family val="2"/>
            <charset val="238"/>
          </rPr>
          <t xml:space="preserve">
Bankköltség
ZÖHE tagdíj 5000</t>
        </r>
      </text>
    </comment>
    <comment ref="R168" authorId="1" shapeId="0">
      <text>
        <r>
          <rPr>
            <b/>
            <sz val="9"/>
            <color indexed="81"/>
            <rFont val="Tahoma"/>
            <family val="2"/>
            <charset val="238"/>
          </rPr>
          <t>Anita:</t>
        </r>
        <r>
          <rPr>
            <sz val="9"/>
            <color indexed="81"/>
            <rFont val="Tahoma"/>
            <family val="2"/>
            <charset val="238"/>
          </rPr>
          <t xml:space="preserve">
Nissan műszaki</t>
        </r>
      </text>
    </comment>
    <comment ref="A170" authorId="0" shapeId="0">
      <text>
        <r>
          <rPr>
            <b/>
            <sz val="9"/>
            <color indexed="81"/>
            <rFont val="Tahoma"/>
            <family val="2"/>
            <charset val="238"/>
          </rPr>
          <t>jegyzono:</t>
        </r>
        <r>
          <rPr>
            <sz val="9"/>
            <color indexed="81"/>
            <rFont val="Tahoma"/>
            <family val="2"/>
            <charset val="238"/>
          </rPr>
          <t xml:space="preserve">
Ezen a rovaton kell elszámolni
a) a Nyugdíjbiztosítási Alapból folyósított nyugellátásokat, és
b) az Egészségbiztosítási Alapból folyósított egészségbiztosítás pénzbeli ellátásait.</t>
        </r>
      </text>
    </comment>
    <comment ref="A171" authorId="0" shapeId="0">
      <text>
        <r>
          <rPr>
            <b/>
            <sz val="9"/>
            <color indexed="81"/>
            <rFont val="Tahoma"/>
            <family val="2"/>
            <charset val="238"/>
          </rPr>
          <t>jegyzono:</t>
        </r>
        <r>
          <rPr>
            <sz val="9"/>
            <color indexed="81"/>
            <rFont val="Tahoma"/>
            <family val="2"/>
            <charset val="238"/>
          </rPr>
          <t xml:space="preserve">
Ezen a rovaton kell elszámolni
a) a családi pótlékot,
b) az anyasági támogatást,
c) a gyermekgondozási segélyt,
d) a gyermeknevelési támogatást,
e) a gyermekek születésével kapcsolatos szabadság megtérítését,
f) az életkezdési támogatást,
g) az otthonteremtési támogatást,
h)173
i) a gyermektartásdíj megelőlegezését,
j) a GYES-en és GYED-en lévők hallgatói hitelének célzott támogatását,
k)174
l)175
m) az óvodáztatási támogatást [Gyvt. 20/C. §],
n)176
o)177 az egyéb pénzbeli és természetbeni gyermekvédelmi támogatásokat.
p)178
A rovaton elszámolt kiadásokat a beszámolóban a fenti bontásban kell szerepeltetni.</t>
        </r>
      </text>
    </comment>
    <comment ref="A172" authorId="0" shapeId="0">
      <text>
        <r>
          <rPr>
            <b/>
            <sz val="9"/>
            <color indexed="81"/>
            <rFont val="Tahoma"/>
            <family val="2"/>
            <charset val="238"/>
          </rPr>
          <t>jegyzono:</t>
        </r>
        <r>
          <rPr>
            <sz val="9"/>
            <color indexed="81"/>
            <rFont val="Tahoma"/>
            <family val="2"/>
            <charset val="238"/>
          </rPr>
          <t xml:space="preserve">
Ezen a rovaton kell elszámolni az állam által szerződésen kívül okozott károkért nemzetközi szerződés, jogszabály, vagy bírósági ítélet alapján egyszeri vagy tartós jelleggel pénzben folyósított kárpótlásokat, kártalanításokat, kártérítéseket a K511. Egyéb működési célú támogatások államháztartáson kívülre rovaton elszámolandó kiadások kivételével.</t>
        </r>
      </text>
    </comment>
    <comment ref="A173" authorId="0" shapeId="0">
      <text>
        <r>
          <rPr>
            <b/>
            <sz val="9"/>
            <color indexed="81"/>
            <rFont val="Tahoma"/>
            <family val="2"/>
            <charset val="238"/>
          </rPr>
          <t>jegyzono:</t>
        </r>
        <r>
          <rPr>
            <sz val="9"/>
            <color indexed="81"/>
            <rFont val="Tahoma"/>
            <family val="2"/>
            <charset val="238"/>
          </rPr>
          <t xml:space="preserve">
Ezen a rovaton kell elszámolni
a)180 az ápolási díjat,
b) a fogyatékossági támogatást és a vakok személyi járadékát,
c)181
d) a mozgáskorlátozottak szerzési és átalakítási támogatását,
e) a megváltozott munkaképességűek, illetve egészségkárosodottak kereset-kiegészítését,
f) a kormányhivatalok által folyósított közgyógyellátást [Szoctv. 50. § (1) és (2) bek.],
g)182 a cukorbetegek támogatását, és
h)183
i)184
j) a helyi megállapítású közgyógyellátását [Szoctv. 50. § (3) bek.].
A rovaton elszámolt kiadásokat a beszámolóban a fenti bontásban kell szerepeltetni.</t>
        </r>
      </text>
    </comment>
    <comment ref="A174" authorId="0" shapeId="0">
      <text>
        <r>
          <rPr>
            <b/>
            <sz val="9"/>
            <color indexed="81"/>
            <rFont val="Tahoma"/>
            <family val="2"/>
            <charset val="238"/>
          </rPr>
          <t>jegyzono:</t>
        </r>
        <r>
          <rPr>
            <sz val="9"/>
            <color indexed="81"/>
            <rFont val="Tahoma"/>
            <family val="2"/>
            <charset val="238"/>
          </rPr>
          <t xml:space="preserve">
Ezen a rovaton kell elszámolni
a) a Nemzeti Foglalkoztatási Alapból folyósított passzív, ellátási típusú támogatásokat, így különösen az álláskeresési járadékot, a nyugdíj előtti álláskeresési segélyt, valamint az ellátások megállapításával kapcsolatos útiköltség-térítést,
b) a korhatár előtti ellátást és a fegyveres testületek volt tagjai szolgálati járandóságát,
c) a munkáltatói befizetésből finanszírozott korengedményes nyugdíjat,
d) az átmeneti bányászjáradékot,
e) a szénjárandóság pénzbeli megváltását,
f) a mecseki bányászatban munkát végzők bányászati kereset-kiegészítését,
g) a mezőgazdasági járadékot,
h) a foglalkoztatást helyettesítő támogatást [Szoctv. 35. § (1) bek.], és
i) a polgármesterek korhatár előtti ellátását.
A rovaton elszámolt kiadásokat a beszámolóban a fenti bontásban kell szerepeltetni.</t>
        </r>
      </text>
    </comment>
    <comment ref="A175" authorId="0" shapeId="0">
      <text>
        <r>
          <rPr>
            <b/>
            <sz val="9"/>
            <color indexed="81"/>
            <rFont val="Tahoma"/>
            <family val="2"/>
            <charset val="238"/>
          </rPr>
          <t>jegyzono:</t>
        </r>
        <r>
          <rPr>
            <sz val="9"/>
            <color indexed="81"/>
            <rFont val="Tahoma"/>
            <family val="2"/>
            <charset val="238"/>
          </rPr>
          <t xml:space="preserve">
Ezen a rovaton kell elszámolni
a) a hozzájárulást a lakossági energiaköltségekhez,
b) a lakbértámogatást,
c) a lakásfenntartási támogatást [Szoctv. 38. § (1) bek. a) és b) pontok],
d) az adósságcsökkentési támogatást [Szoctv. 55/A. § 1. bek. b) pont],
e) a természetben nyújtott lakásfenntartási támogatást [Szoctv. 47. § (1) bek. b) pont], és
f) az adósságkezelési szolgáltatás keretében gáz- vagy áramfogyasztást mérő készülék biztosítását [Szoctv. 55/A. § (3) bek.].
A rovaton elszámolt kiadásokat a beszámolóban a fenti bontásban kell szerepeltetni.</t>
        </r>
      </text>
    </comment>
    <comment ref="A176" authorId="0" shapeId="0">
      <text>
        <r>
          <rPr>
            <b/>
            <sz val="9"/>
            <color indexed="81"/>
            <rFont val="Tahoma"/>
            <family val="2"/>
            <charset val="238"/>
          </rPr>
          <t>jegyzono:</t>
        </r>
        <r>
          <rPr>
            <sz val="9"/>
            <color indexed="81"/>
            <rFont val="Tahoma"/>
            <family val="2"/>
            <charset val="238"/>
          </rPr>
          <t xml:space="preserve">
Ezen a rovaton kell elszámolni
a) a jelenlegi és volt állami gondozottaknak folyósított rendszeres és rendkívüli pénzbeli juttatásokat – így különösen a zsebpénzt, a volt állami gondozottak önálló életkezdési támogatását –, valamint a számukra szervezett programok (tanulmányi kirándulások, kulturális programok stb.) kiadásait,
b) a középfokú köznevelési, valamint a gyermek- és ifjúságvédelem különböző intézményeiben, továbbá a felsőoktatási intézményekben a tanulók, hallgatók részére szociális rászorultsági alapon folyósított rendszeres és rendkívüli pénzbeli juttatásokat,
c) a felnőttoktatásban résztvevők részére folyósítható valamennyi pénzbeli juttatást, és
d) az ellátottaknak és a volt foglalkoztatottaknak, azok hozzátartozóinak nyújtott, máshova nem sorolható pénzbeli juttatásokat, valamint a részükre adott ajándékok – például könyv, vásárlási utalvány – kiadásait.
A rovaton elszámolt kiadásokat a beszámolóban a következő bontásban kell szerepeltetni:
a) ebből: állami gondozottak pénzbeli juttatásai,
b) ebből: oktatásban részt vevők pénzbeli juttatásai.</t>
        </r>
      </text>
    </comment>
    <comment ref="A177" authorId="0" shapeId="0">
      <text>
        <r>
          <rPr>
            <b/>
            <sz val="9"/>
            <color indexed="81"/>
            <rFont val="Tahoma"/>
            <family val="2"/>
            <charset val="238"/>
          </rPr>
          <t>jegyzono:</t>
        </r>
        <r>
          <rPr>
            <sz val="9"/>
            <color indexed="81"/>
            <rFont val="Tahoma"/>
            <family val="2"/>
            <charset val="238"/>
          </rPr>
          <t xml:space="preserve">
Ezen a rovaton kell elszámolni
a)185 az időskorúak járadékát,
b)186
c)187 a volt közjogi méltóságok részére folyósított ellátásokat,
d) a szociális alapon nyújtott jövedelempótló és jövedelemkiegészítő támogatásokat,
e)188 a művészeti, sportolói ellátásokat,
f) a központi költségvetésből folyósított más jövedelem- vagy nyugdíj-kiegészítés jellegű ellátásokat, támogatásokat, és
g) a szociális igazgatásról és szociális ellátásokról szóló törvény, valamint a gyermekek védelméről és a gyámügyi igazgatásról szóló törvény alapján a helyi önkormányzat által folyósított ellátásokat, illetve a pénzbeli ellátás helyett természetben – így különösen lakásfenntartási támogatás, átmeneti segély, temetési segély, köztemetés, közgyógyellátás, ingyenes védőoltás – ellátásokat.
A rovaton elszámolt kiadásokat a beszámolóban a következő bontásban kell szerepeltetni:
a) ebből: házastársi pótlék,
b) ebből: Hadigondozottak Közalapítványát terhelő hadigondozotti ellátások,
c) ebből: tudományos fokozattal rendelkezők nyugdíj-kiegészítése,
d) ebből: nemzeti gondozotti ellátások,
e) ebből: nemzeti helytállásért pótlék,
f) ebből: egyes nyugdíjjogi hátrányok enyhítése miatti (közszolgálati idő után járó) nyugdíj-kiegészítés,
g) ebből: egyes, tartós időtartamú szabadságelvonást elszenvedettek részére járó juttatás,
h) ebből: a Nemzet Színésze címet viselő színészek havi életjáradéka, művészeti nyugdíjsegélyek, balettművészeti életjáradék,
i) ebből: az elhunyt akadémikusok hozzátartozóinak folyósított özvegyi- és árvaellátás,
j) ebből: Nemzet Sportolója címmel járó járadék, olimpiai járadék, idős sportolók szociális támogatása,
k) ebből: életjáradék termőföldért,
l) ebből: Bevándorlási és Állampolgársági Hivatal által folyósított ellátások,
m) ebből: szépkorúak jubileumi juttatása,
n) ebből: időskorúak járadéka [Szoctv. 32/B. § (1) bek.],
o) ebből: rendszeres szociális segély [Szoctv. 37. § (1) bek. a)–d) pontok],
p) ebből: átmeneti segély [Szoctv. 45. §],
q) ebből: temetési segély [Szoctv. 46. §],
r) ebből: egyéb, az önkormányzat rendeletében megállapított juttatás,
s) ebből: természetben nyújtott rendszeres szociális segély [Szoctv. 47. § (1) bek. a) pont],
t) ebből: átmeneti segély [Szoctv. 47. § (1) bek. c) pont],
u) ebből: temetési segély [Szoctv. 47. § (1) bek. d) pont],
v) ebből: köztemetés [Szoctv. 48. §],
w) ebből: rászorultságtól függő normatív kedvezmények [Gyvt. 151. § (5) bek.],
x) ebből: önkormányzat által saját hatáskörben (nem szociális és gyermekvédelmi előírások alapján) adott pénzügyi ellátás,
y) ebből: önkormányzat által saját hatáskörben (nem szociális és gyermekvédelmi előírások alapján) adott természetbeni ellátás.</t>
        </r>
      </text>
    </comment>
    <comment ref="A179" authorId="0" shapeId="0">
      <text>
        <r>
          <rPr>
            <b/>
            <sz val="9"/>
            <color indexed="81"/>
            <rFont val="Tahoma"/>
            <family val="2"/>
            <charset val="238"/>
          </rPr>
          <t>jegyzono:</t>
        </r>
        <r>
          <rPr>
            <sz val="9"/>
            <color indexed="81"/>
            <rFont val="Tahoma"/>
            <family val="2"/>
            <charset val="238"/>
          </rPr>
          <t xml:space="preserve">
Ezen a rovaton kell elszámolni
a) a nemzetközi szervezetekben történő részvétel után fizetendő tagsági díjakat, a tagállami kötelező és önkéntes hozzájárulásokat, és
b) az Európai Uniós költségvetésébe fizetett tagállami hozzájárulásokat, az Európai Fejlesztési Alapba fizetendő összegeket, és az uniós támogatások szabálytalan felhasználása miatti visszafizetési kötelezettségeket.
A rovaton elszámolt kiadásokat a beszámolóban a következő bontásban kell szerepeltetni:
a) ebből: Európai Unió.</t>
        </r>
      </text>
    </comment>
    <comment ref="A180"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bevétel elszámolását követő években visszafizetett összeget,
b) a költségvetési maradványt és a vállalkozási maradványt terhelő befizetési kötelezettséget,
c) a tervezettet meghaladó többletbevétel után teljesítendő befizetést, és
d) az Áht. 47. §-a szerinti befizetési kötelezettséget.
A rovaton eredeti előirányzat nem tervezhető az Áht. 47. § (2) bekezdésében foglaltak kivételével.</t>
        </r>
      </text>
    </comment>
    <comment ref="A181"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kifizetéseket.</t>
        </r>
      </text>
    </comment>
    <comment ref="A18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támogatásokat, kölcsönöket függetlenül attól, hogy azt terheli-e kamat vagy más költség, díj.
A rovaton elszámolt kiadásokat a beszámolóban a II. fejezet 1. pontja szerinti bontásban kell szerepeltetni.</t>
        </r>
      </text>
    </comment>
    <comment ref="A183"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működési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18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működési célból végleges jelleggel nyújtott támogatásokat és más ellenérték nélküli kifizetéseket, a központi, irányító szervi támogatás és az Ávr. 34. §-a alapján előirányzat-átcsoportosítással teljesítendő ügyletek kivételével, és
b) a működési célú támogatások államháztartáson belülről bevételként végleges jelleggel kapott támogatások és más ellenérték nélküli kifizetések bármely okból a bevétel elszámolását követő években történő visszafizetését a K502. Elvonások és befizetések rovaton elszámolandó kiadások kivételével.
A rovaton elszámolt kiadásokat a beszámolóban a II. fejezet 1. pontja szerinti bontásban kell szerepeltetni.</t>
        </r>
      </text>
    </comment>
    <comment ref="A18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186"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támogatásokat, kölcsönöket függetlenül attól, hogy azt terheli-e kamat vagy más költség, díj.
A rovaton elszámolt kiadásokat a beszámolóban a II. fejezet 2. pontja szerinti bontásban kell szerepeltetni.</t>
        </r>
      </text>
    </comment>
    <comment ref="A187"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célja, hogy egyes meghatározott termékek vagy szolgáltatások fogyasztói árában kedvezményt biztosítsanak, így különösen a gyógyszer és gyógyászati segédeszköz támogatásokat a gyógyfürdő és egyéb gyógyászati támogatásokat és a szociálpolitikai menetdíj-támogatásokat.</t>
        </r>
      </text>
    </comment>
    <comment ref="A188"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meghatározott rendeltetéssel felvett hitelek kamatfizetési terheinek enyhítését szolgálják, így különösen a lakástámogatásokat, a mezőgazdasági hitelek kamattámogatását, a Széchenyi Hitelprogramok konstrukciói és a hallgatói hitelrendszer keretében nyújtott kamattámogatásokat, a kötött segélyhitelekhez kapcsolódó kamattámogatást.</t>
        </r>
      </text>
    </comment>
    <comment ref="A189"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 személyek számára a K509. Árkiegészítések, ártámogatások és a K510. Kamattámogatások rovatokba nem besorolható, működési célból végleges jelleggel nyújtott támogatásokat és más ellenérték nélküli kifizetéseket, ide értve a közcélú felajánlásokat, adományokat, a segélyeket, az agrár és a bűncselekmények áldozatainak fizetett kárenyhítéseket, valamint a bevett egyházaknak átadásra nem került ingatlanok utáni járadékot is, és
b) az államháztartáson kívüli szervezetektől, személyektől működési célú átvett pénzeszközként kapott bevételek bármely okból a bevétel elszámolását követő években történő visszafizetését.
A rovaton elszámolt kiadásokat a beszámolóban a II. fejezet 2. pontja szerinti bontásban kell szerepeltetni.</t>
        </r>
      </text>
    </comment>
    <comment ref="A191" authorId="0" shapeId="0">
      <text>
        <r>
          <rPr>
            <b/>
            <sz val="9"/>
            <color indexed="81"/>
            <rFont val="Tahoma"/>
            <family val="2"/>
            <charset val="238"/>
          </rPr>
          <t>jegyzono:</t>
        </r>
        <r>
          <rPr>
            <sz val="9"/>
            <color indexed="81"/>
            <rFont val="Tahoma"/>
            <family val="2"/>
            <charset val="238"/>
          </rPr>
          <t xml:space="preserve">
Ezen a rovaton kell elszámolni az Áht. 15. § (3) bekezdése, 21. §-a és 23. § (3) bekezdése szerinti tartalékokat, valamint az Egészségbiztosítási Alap esetén a természetbeni ellátások céltartalékát.</t>
        </r>
      </text>
    </comment>
    <comment ref="A195" authorId="0" shapeId="0">
      <text>
        <r>
          <rPr>
            <b/>
            <sz val="9"/>
            <color indexed="81"/>
            <rFont val="Tahoma"/>
            <family val="2"/>
            <charset val="238"/>
          </rPr>
          <t>jegyzono:</t>
        </r>
        <r>
          <rPr>
            <sz val="9"/>
            <color indexed="81"/>
            <rFont val="Tahoma"/>
            <family val="2"/>
            <charset val="238"/>
          </rPr>
          <t xml:space="preserve">
Ezen a rovaton kell elszámolni az immateriális javak vételárát.</t>
        </r>
      </text>
    </comment>
    <comment ref="A196"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bekerülési értékébe beszámító kiadásokat.
A rovaton elszámolt kiadásokat a beszámolóban a következő bontásban kell szerepeltetni:
a) ebből: termőföld-vásárlás kiadásai.</t>
        </r>
      </text>
    </comment>
    <comment ref="A197" authorId="0" shapeId="0">
      <text>
        <r>
          <rPr>
            <b/>
            <sz val="9"/>
            <color indexed="81"/>
            <rFont val="Tahoma"/>
            <family val="2"/>
            <charset val="238"/>
          </rPr>
          <t>jegyzono:</t>
        </r>
        <r>
          <rPr>
            <sz val="9"/>
            <color indexed="81"/>
            <rFont val="Tahoma"/>
            <family val="2"/>
            <charset val="238"/>
          </rPr>
          <t xml:space="preserve">
Ezen a rovaton kell elszámolni a befektetett eszköznek minősülő informatikai eszközök, nem mechanikus működésű bolti kártyaleolvasó (POS) terminálok bekerülési értékébe beszámító kiadásokat.</t>
        </r>
      </text>
    </comment>
    <comment ref="A198"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bekerülési értékébe beszámító kiadásokat.</t>
        </r>
      </text>
    </comment>
    <comment ref="A199"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bekerülési értékébe beszámító kiadásokat vásárlás, alapítás esetén.</t>
        </r>
      </text>
    </comment>
    <comment ref="A200" authorId="0" shapeId="0">
      <text>
        <r>
          <rPr>
            <b/>
            <sz val="9"/>
            <color indexed="81"/>
            <rFont val="Tahoma"/>
            <family val="2"/>
            <charset val="238"/>
          </rPr>
          <t>jegyzono:</t>
        </r>
        <r>
          <rPr>
            <sz val="9"/>
            <color indexed="81"/>
            <rFont val="Tahoma"/>
            <family val="2"/>
            <charset val="238"/>
          </rPr>
          <t xml:space="preserve">
Ezen a rovaton kell elszámolni a korábban megszerzett részesedéshez – függetlenül attól, hogy azt a befektetett vagy a forgóeszközök között mutatják ki – kapcsolódó tőkeemelést, ha a tőkeemelés pénzeszköz átadásával jár.</t>
        </r>
      </text>
    </comment>
    <comment ref="A201"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3"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4"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5"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értékét növelő felújítások kiadásait.</t>
        </r>
      </text>
    </comment>
    <comment ref="A206" authorId="0" shapeId="0">
      <text>
        <r>
          <rPr>
            <b/>
            <sz val="9"/>
            <color indexed="81"/>
            <rFont val="Tahoma"/>
            <family val="2"/>
            <charset val="238"/>
          </rPr>
          <t>jegyzono:</t>
        </r>
        <r>
          <rPr>
            <sz val="9"/>
            <color indexed="81"/>
            <rFont val="Tahoma"/>
            <family val="2"/>
            <charset val="238"/>
          </rPr>
          <t xml:space="preserve">
Ezen a rovaton kell elszámolni a felújítások teljesítése során a termék, szolgáltatás beszerzőjére áthárított előzetesen felszámított általános forgalmi adót.</t>
        </r>
      </text>
    </comment>
    <comment ref="A208"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kifizetéseket.</t>
        </r>
      </text>
    </comment>
    <comment ref="A209"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támogatásokat, kölcsönöket függetlenül attól, hogy azt terheli-e kamat vagy más költség, díj.
A rovaton elszámolt kiadásokat a beszámolóban a II. fejezet 1. pontja szerinti bontásban kell szerepeltetni.</t>
        </r>
      </text>
    </comment>
    <comment ref="A210"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felhalmozási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211"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felhalmozási célból végleges jelleggel nyújtott támogatásokat és más ellenérték nélküli kifizetéseket, a központi, irányító szervi támogatás és az Ávr. 34. §-a alapján előirányzat-átcsoportosítással teljesítendő ügyletek kivételével, és
b) a felhalmozási célú támogatások államháztartáson belülről bevételként végleges jelleggel kapott támogatások és más ellenérték nélküli kifizetések, valamint a felhalmozási bevételek – államháztartáson belüli – bármely okból a bevétel elszámolását követő években történő visszafizetését.
A rovaton elszámolt kiadásokat a beszámolóban a II. fejezet 1. pontja szerinti bontásban kell szerepeltetni.</t>
        </r>
      </text>
    </comment>
    <comment ref="A212"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213"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támogatásokat, kölcsönöket függetlenül attól, hogy azt terheli-e kamat vagy más költség, díj.
A rovaton elszámolt kiadásokat a beszámolóban a II. fejezet 2. pontja szerinti bontásban kell szerepeltetni.</t>
        </r>
      </text>
    </comment>
    <comment ref="A214" authorId="0" shapeId="0">
      <text>
        <r>
          <rPr>
            <b/>
            <sz val="9"/>
            <color indexed="81"/>
            <rFont val="Tahoma"/>
            <family val="2"/>
            <charset val="238"/>
          </rPr>
          <t>jegyzono:</t>
        </r>
        <r>
          <rPr>
            <sz val="9"/>
            <color indexed="81"/>
            <rFont val="Tahoma"/>
            <family val="2"/>
            <charset val="238"/>
          </rPr>
          <t xml:space="preserve">
Ezen a rovaton kell elszámolni a foglalkoztatottak lakásépítésének, lakásvásárlásának munkáltatói támogatására végleges jelleggel juttatott támogatásokat, valamint a helyi önkormányzatok helyi lakásépítési és vásárlási támogatását a kamattámogatások kivételével.</t>
        </r>
      </text>
    </comment>
    <comment ref="A215" authorId="0" shapeId="0">
      <text>
        <r>
          <rPr>
            <b/>
            <sz val="9"/>
            <color indexed="81"/>
            <rFont val="Tahoma"/>
            <family val="2"/>
            <charset val="238"/>
          </rPr>
          <t>jegyzono:</t>
        </r>
        <r>
          <rPr>
            <sz val="9"/>
            <color indexed="81"/>
            <rFont val="Tahoma"/>
            <family val="2"/>
            <charset val="238"/>
          </rPr>
          <t xml:space="preserve">
Ezen a rovaton kell elszámolni
a) a lakástámogatások kivételével az államháztartáson kívüli szervezetek, személyek számára felhalmozási célból végleges jelleggel nyújtott támogatásokat, és
b) a felhalmozási célú átvett pénzeszközként kapott támogatások és a felhalmozási bevételek – államháztartáson kívüli – bármely okból a bevétel elszámolását követő években történő visszafizetését.
A rovaton elszámolt kiadásokat a beszámolóban a II. fejezet 2. pontja szerinti bontásban kell szerepeltetni.</t>
        </r>
      </text>
    </comment>
    <comment ref="A219"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tőketörlesztését az azokhoz kapcsolódó fedezeti ügyletek lezárásával együtt (kivéve a kamatfedezeti ügyleteket).
A rovaton elszámolt kiadásokat a beszámolóban a következő bontásban kell szerepeltetni:
a) ebből: pénzügyi vállalkozás,
b) ebből: fedezeti ügyletek nettó kiadásai.</t>
        </r>
      </text>
    </comment>
    <comment ref="A220"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tőketörlesztését.</t>
        </r>
      </text>
    </comment>
    <comment ref="A221"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felvett hitelek, kölcsönök tőketörlesztését a likviditási célú hitelek, kölcsönök kivételével az azokhoz kapcsolódó fedezeti ügyletek lezárásával együtt (kivéve a kamatfedezeti ügyleteket), és
b) a Stabilitási tv. 3. § (1) bekezdés e) pontja szerinti ügyletek keretében az eszközök visszavásárlásáért fizetett visszavásárlási árat a korábban kapott eladási ár mértékéig.
A rovaton elszámolt kiadásokat a beszámolóban a következő bontásban kell szerepeltetni:
a) ebből: pénzügyi vállalkozás,
b) ebből: fedezeti ügyletek nettó kiadásai.</t>
        </r>
      </text>
    </comment>
    <comment ref="A223"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befektetési jegyeket és a kárpótlási jegyeket is – vételárát.
A rovaton elszámolt kiadásokat a beszámolóban a következő bontásban kell szerepeltetni:
a) ebből: befektetési jegyek,
b) ebből: kárpótlási jegyek.</t>
        </r>
      </text>
    </comment>
    <comment ref="A224"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
b) ebből: befektetési jegyek,
c) ebből: kárpótlási jegyek.</t>
        </r>
      </text>
    </comment>
    <comment ref="A225"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vásárolt hitelviszonyt megtestesítő értékpapírok vételárát.</t>
        </r>
      </text>
    </comment>
    <comment ref="A226"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27"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folyósítását.</t>
        </r>
      </text>
    </comment>
    <comment ref="A228"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visszafizetésével kapcsolatban felmerülő kiadásokat.</t>
        </r>
      </text>
    </comment>
    <comment ref="A229" authorId="0" shapeId="0">
      <text>
        <r>
          <rPr>
            <b/>
            <sz val="9"/>
            <color indexed="81"/>
            <rFont val="Tahoma"/>
            <family val="2"/>
            <charset val="238"/>
          </rPr>
          <t>jegyzono:</t>
        </r>
        <r>
          <rPr>
            <sz val="9"/>
            <color indexed="81"/>
            <rFont val="Tahoma"/>
            <family val="2"/>
            <charset val="238"/>
          </rPr>
          <t xml:space="preserve">
Ezen a rovaton kell elszámolni az Áht. 73. § (1) bekezdés ae) pontja szerinti központi, irányító szervi támogatás, valamint a központi kezelésű előirányzatok kiadásai finanszírozására szolgáló központi pénzellátás folyósítását.</t>
        </r>
      </text>
    </comment>
    <comment ref="A230" authorId="0" shapeId="0">
      <text>
        <r>
          <rPr>
            <b/>
            <sz val="9"/>
            <color indexed="81"/>
            <rFont val="Tahoma"/>
            <family val="2"/>
            <charset val="238"/>
          </rPr>
          <t>jegyzono:</t>
        </r>
        <r>
          <rPr>
            <sz val="9"/>
            <color indexed="81"/>
            <rFont val="Tahoma"/>
            <family val="2"/>
            <charset val="238"/>
          </rPr>
          <t xml:space="preserve">
Ezen a rovaton kell elszámolni a szabad pénzeszközök betétként való elhelyezését.</t>
        </r>
      </text>
    </comment>
    <comment ref="A231" authorId="0" shapeId="0">
      <text>
        <r>
          <rPr>
            <b/>
            <sz val="9"/>
            <color indexed="81"/>
            <rFont val="Tahoma"/>
            <family val="2"/>
            <charset val="238"/>
          </rPr>
          <t>jegyzono:</t>
        </r>
        <r>
          <rPr>
            <sz val="9"/>
            <color indexed="81"/>
            <rFont val="Tahoma"/>
            <family val="2"/>
            <charset val="238"/>
          </rPr>
          <t xml:space="preserve">
Ezen a rovaton kell elszámolni a pénzügyi lízing keretében beszerzett eszközök lízingszerződésben kikötött tőkerésze törlesztését.</t>
        </r>
      </text>
    </comment>
    <comment ref="A232"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kiadásait.</t>
        </r>
      </text>
    </comment>
    <comment ref="A234"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vételárát.</t>
        </r>
      </text>
    </comment>
    <comment ref="A235"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vásárolt hitelviszonyt megtestesítő értékpapírok vételárát.</t>
        </r>
      </text>
    </comment>
    <comment ref="A236"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37"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tőketörlesztését az azokhoz kapcsolódó fedezeti ügyletek lezárásával együtt (kivéve a kamatfedezeti ügyleteket).
A rovaton elszámolt kiadásokat a beszámolóban a következő bontásban kell szerepeltetni:
a) ebből: nemzetközi fejlesztési szervezetek,
b) ebből: más kormányok,
c) ebből: külföldi pénzintézetek,
d) ebből: fedezeti ügyletek nettó kiadásai.</t>
        </r>
      </text>
    </comment>
    <comment ref="A238" authorId="0" shapeId="0">
      <text>
        <r>
          <rPr>
            <b/>
            <sz val="9"/>
            <color indexed="81"/>
            <rFont val="Tahoma"/>
            <family val="2"/>
            <charset val="238"/>
          </rPr>
          <t>jegyzono:</t>
        </r>
        <r>
          <rPr>
            <sz val="9"/>
            <color indexed="81"/>
            <rFont val="Tahoma"/>
            <family val="2"/>
            <charset val="238"/>
          </rPr>
          <t xml:space="preserve">
Ezen a rovaton kell elszámolni a származékos ügyletek hitelek, kölcsönök, értékpapírok értékében ki nem mutatott és a kamatok között el nem számolt kiadásait, így
a) a lezárt nem kamatfedezeti célú, egyéb fedezeti ügyletek (határidős, opciós, swap és azonnali ügyletek) veszteségét,
b) a nem fedezeti célú határidős, opciós ügyletek és swap ügyletek határidős része esetén az ügylet zárása (lejárata, ellenügylet kötése, lejárat előtti megszüntetése) időpontjában érvényes árfolyam és a kötési (határidős) árfolyam közötti veszteségjellegű különbözetet, és
c) a kiírt opcióért fizetett opciós díjat.</t>
        </r>
      </text>
    </comment>
  </commentList>
</comments>
</file>

<file path=xl/comments3.xml><?xml version="1.0" encoding="utf-8"?>
<comments xmlns="http://schemas.openxmlformats.org/spreadsheetml/2006/main">
  <authors>
    <author>jegyzono</author>
    <author>Anita</author>
  </authors>
  <commentList>
    <comment ref="C3" authorId="0" shapeId="0">
      <text>
        <r>
          <rPr>
            <b/>
            <sz val="9"/>
            <color indexed="81"/>
            <rFont val="Tahoma"/>
            <family val="2"/>
            <charset val="238"/>
          </rPr>
          <t>jegyzono:</t>
        </r>
        <r>
          <rPr>
            <sz val="9"/>
            <color indexed="81"/>
            <rFont val="Tahoma"/>
            <family val="2"/>
            <charset val="238"/>
          </rPr>
          <t xml:space="preserve">
régi szakfeladat: 910123
</t>
        </r>
      </text>
    </comment>
    <comment ref="G3" authorId="0" shapeId="0">
      <text>
        <r>
          <rPr>
            <b/>
            <sz val="9"/>
            <color indexed="81"/>
            <rFont val="Tahoma"/>
            <family val="2"/>
            <charset val="238"/>
          </rPr>
          <t>jegyzono:</t>
        </r>
        <r>
          <rPr>
            <sz val="9"/>
            <color indexed="81"/>
            <rFont val="Tahoma"/>
            <family val="2"/>
            <charset val="238"/>
          </rPr>
          <t xml:space="preserve">
régi szakfeladat: 890505</t>
        </r>
      </text>
    </comment>
    <comment ref="M3" authorId="0" shapeId="0">
      <text>
        <r>
          <rPr>
            <b/>
            <sz val="9"/>
            <color indexed="81"/>
            <rFont val="Tahoma"/>
            <family val="2"/>
            <charset val="238"/>
          </rPr>
          <t>jegyzono:</t>
        </r>
        <r>
          <rPr>
            <sz val="9"/>
            <color indexed="81"/>
            <rFont val="Tahoma"/>
            <family val="2"/>
            <charset val="238"/>
          </rPr>
          <t xml:space="preserve">
régi szakfeladat: 851011</t>
        </r>
      </text>
    </comment>
    <comment ref="P3" authorId="0" shapeId="0">
      <text>
        <r>
          <rPr>
            <b/>
            <sz val="9"/>
            <color indexed="81"/>
            <rFont val="Tahoma"/>
            <family val="2"/>
            <charset val="238"/>
          </rPr>
          <t>jegyzono:</t>
        </r>
        <r>
          <rPr>
            <sz val="9"/>
            <color indexed="81"/>
            <rFont val="Tahoma"/>
            <family val="2"/>
            <charset val="238"/>
          </rPr>
          <t xml:space="preserve">
régi szakfeladat: 562912</t>
        </r>
      </text>
    </comment>
    <comment ref="R3" authorId="0" shapeId="0">
      <text>
        <r>
          <rPr>
            <b/>
            <sz val="9"/>
            <color indexed="81"/>
            <rFont val="Tahoma"/>
            <family val="2"/>
            <charset val="238"/>
          </rPr>
          <t>jegyzono:</t>
        </r>
        <r>
          <rPr>
            <sz val="9"/>
            <color indexed="81"/>
            <rFont val="Tahoma"/>
            <family val="2"/>
            <charset val="238"/>
          </rPr>
          <t xml:space="preserve">
régi szakfeladat: 841112 és 841126</t>
        </r>
      </text>
    </comment>
    <comment ref="V3" authorId="0" shapeId="0">
      <text>
        <r>
          <rPr>
            <b/>
            <sz val="9"/>
            <color indexed="81"/>
            <rFont val="Tahoma"/>
            <family val="2"/>
            <charset val="238"/>
          </rPr>
          <t>jegyzono:</t>
        </r>
        <r>
          <rPr>
            <sz val="9"/>
            <color indexed="81"/>
            <rFont val="Tahoma"/>
            <family val="2"/>
            <charset val="238"/>
          </rPr>
          <t xml:space="preserve">
régi szakfeladat: 841133
</t>
        </r>
      </text>
    </comment>
    <comment ref="Y3" authorId="0" shapeId="0">
      <text>
        <r>
          <rPr>
            <b/>
            <sz val="9"/>
            <color indexed="81"/>
            <rFont val="Tahoma"/>
            <family val="2"/>
            <charset val="238"/>
          </rPr>
          <t>jegyzono:</t>
        </r>
        <r>
          <rPr>
            <sz val="9"/>
            <color indexed="81"/>
            <rFont val="Tahoma"/>
            <family val="2"/>
            <charset val="238"/>
          </rPr>
          <t xml:space="preserve">
régi sakfeladat: 841126
</t>
        </r>
      </text>
    </comment>
    <comment ref="Z3" authorId="0" shapeId="0">
      <text>
        <r>
          <rPr>
            <b/>
            <sz val="9"/>
            <color indexed="81"/>
            <rFont val="Tahoma"/>
            <family val="2"/>
            <charset val="238"/>
          </rPr>
          <t>jegyzono:</t>
        </r>
        <r>
          <rPr>
            <sz val="9"/>
            <color indexed="81"/>
            <rFont val="Tahoma"/>
            <family val="2"/>
            <charset val="238"/>
          </rPr>
          <t xml:space="preserve">
Régi szakfeladat: 960302</t>
        </r>
      </text>
    </comment>
    <comment ref="AA3" authorId="0" shapeId="0">
      <text>
        <r>
          <rPr>
            <b/>
            <sz val="9"/>
            <color indexed="81"/>
            <rFont val="Tahoma"/>
            <family val="2"/>
            <charset val="238"/>
          </rPr>
          <t>jegyzono:</t>
        </r>
        <r>
          <rPr>
            <sz val="9"/>
            <color indexed="81"/>
            <rFont val="Tahoma"/>
            <family val="2"/>
            <charset val="238"/>
          </rPr>
          <t xml:space="preserve">
régi szakfeladat: 680002
</t>
        </r>
      </text>
    </comment>
    <comment ref="AB3" authorId="0" shapeId="0">
      <text>
        <r>
          <rPr>
            <b/>
            <sz val="9"/>
            <color indexed="81"/>
            <rFont val="Tahoma"/>
            <family val="2"/>
            <charset val="238"/>
          </rPr>
          <t>jegyzono:</t>
        </r>
        <r>
          <rPr>
            <sz val="9"/>
            <color indexed="81"/>
            <rFont val="Tahoma"/>
            <family val="2"/>
            <charset val="238"/>
          </rPr>
          <t xml:space="preserve">
Régi szakfeladat: 841901
</t>
        </r>
      </text>
    </comment>
    <comment ref="AD3" authorId="0" shapeId="0">
      <text>
        <r>
          <rPr>
            <b/>
            <sz val="9"/>
            <color indexed="81"/>
            <rFont val="Tahoma"/>
            <family val="2"/>
            <charset val="238"/>
          </rPr>
          <t>jegyzono:</t>
        </r>
        <r>
          <rPr>
            <sz val="9"/>
            <color indexed="81"/>
            <rFont val="Tahoma"/>
            <family val="2"/>
            <charset val="238"/>
          </rPr>
          <t xml:space="preserve">
régi szakfeladat: 841907
</t>
        </r>
      </text>
    </comment>
    <comment ref="AF3" authorId="0" shapeId="0">
      <text>
        <r>
          <rPr>
            <b/>
            <sz val="9"/>
            <color indexed="81"/>
            <rFont val="Tahoma"/>
            <family val="2"/>
            <charset val="238"/>
          </rPr>
          <t>jegyzono:</t>
        </r>
        <r>
          <rPr>
            <sz val="9"/>
            <color indexed="81"/>
            <rFont val="Tahoma"/>
            <family val="2"/>
            <charset val="238"/>
          </rPr>
          <t xml:space="preserve">
régi szakfeladat: 890441
</t>
        </r>
      </text>
    </comment>
    <comment ref="AH3" authorId="0" shapeId="0">
      <text>
        <r>
          <rPr>
            <b/>
            <sz val="9"/>
            <color indexed="81"/>
            <rFont val="Tahoma"/>
            <family val="2"/>
            <charset val="238"/>
          </rPr>
          <t>jegyzono:</t>
        </r>
        <r>
          <rPr>
            <sz val="9"/>
            <color indexed="81"/>
            <rFont val="Tahoma"/>
            <family val="2"/>
            <charset val="238"/>
          </rPr>
          <t xml:space="preserve">
régi szakfeladat: 522001
</t>
        </r>
      </text>
    </comment>
    <comment ref="AI3" authorId="0" shapeId="0">
      <text>
        <r>
          <rPr>
            <b/>
            <sz val="9"/>
            <color indexed="81"/>
            <rFont val="Tahoma"/>
            <family val="2"/>
            <charset val="238"/>
          </rPr>
          <t>jegyzono:</t>
        </r>
        <r>
          <rPr>
            <sz val="9"/>
            <color indexed="81"/>
            <rFont val="Tahoma"/>
            <family val="2"/>
            <charset val="238"/>
          </rPr>
          <t xml:space="preserve">
régi szakfeladat: 382101</t>
        </r>
      </text>
    </comment>
    <comment ref="AK3" authorId="0" shapeId="0">
      <text>
        <r>
          <rPr>
            <b/>
            <sz val="9"/>
            <color indexed="81"/>
            <rFont val="Tahoma"/>
            <family val="2"/>
            <charset val="238"/>
          </rPr>
          <t>jegyzono:</t>
        </r>
        <r>
          <rPr>
            <sz val="9"/>
            <color indexed="81"/>
            <rFont val="Tahoma"/>
            <family val="2"/>
            <charset val="238"/>
          </rPr>
          <t xml:space="preserve">
régi szakfeladat: 841402
</t>
        </r>
      </text>
    </comment>
    <comment ref="AL3" authorId="0" shapeId="0">
      <text>
        <r>
          <rPr>
            <b/>
            <sz val="9"/>
            <color indexed="81"/>
            <rFont val="Tahoma"/>
            <family val="2"/>
            <charset val="238"/>
          </rPr>
          <t>jegyzono:</t>
        </r>
        <r>
          <rPr>
            <sz val="9"/>
            <color indexed="81"/>
            <rFont val="Tahoma"/>
            <family val="2"/>
            <charset val="238"/>
          </rPr>
          <t xml:space="preserve">
régi szakfeladat: 841403
</t>
        </r>
      </text>
    </comment>
    <comment ref="AM3" authorId="0" shapeId="0">
      <text>
        <r>
          <rPr>
            <b/>
            <sz val="9"/>
            <color indexed="81"/>
            <rFont val="Tahoma"/>
            <family val="2"/>
            <charset val="238"/>
          </rPr>
          <t>jegyzono:</t>
        </r>
        <r>
          <rPr>
            <sz val="9"/>
            <color indexed="81"/>
            <rFont val="Tahoma"/>
            <family val="2"/>
            <charset val="238"/>
          </rPr>
          <t xml:space="preserve">
régi szakfeladat: 862101</t>
        </r>
      </text>
    </comment>
    <comment ref="AO3" authorId="0" shapeId="0">
      <text>
        <r>
          <rPr>
            <b/>
            <sz val="9"/>
            <color indexed="81"/>
            <rFont val="Tahoma"/>
            <family val="2"/>
            <charset val="238"/>
          </rPr>
          <t>jegyzono:</t>
        </r>
        <r>
          <rPr>
            <sz val="9"/>
            <color indexed="81"/>
            <rFont val="Tahoma"/>
            <family val="2"/>
            <charset val="238"/>
          </rPr>
          <t xml:space="preserve">
régi szakfeladat: 862301
</t>
        </r>
      </text>
    </comment>
    <comment ref="AP3" authorId="0" shapeId="0">
      <text>
        <r>
          <rPr>
            <b/>
            <sz val="9"/>
            <color indexed="81"/>
            <rFont val="Tahoma"/>
            <family val="2"/>
            <charset val="238"/>
          </rPr>
          <t>jegyzono:</t>
        </r>
        <r>
          <rPr>
            <sz val="9"/>
            <color indexed="81"/>
            <rFont val="Tahoma"/>
            <family val="2"/>
            <charset val="238"/>
          </rPr>
          <t xml:space="preserve">
régi szakfeladat: 869041
</t>
        </r>
      </text>
    </comment>
    <comment ref="AQ3" authorId="0" shapeId="0">
      <text>
        <r>
          <rPr>
            <b/>
            <sz val="9"/>
            <color indexed="81"/>
            <rFont val="Tahoma"/>
            <family val="2"/>
            <charset val="238"/>
          </rPr>
          <t>jegyzono:</t>
        </r>
        <r>
          <rPr>
            <sz val="9"/>
            <color indexed="81"/>
            <rFont val="Tahoma"/>
            <family val="2"/>
            <charset val="238"/>
          </rPr>
          <t xml:space="preserve">
régi szakfeladat: 931102
</t>
        </r>
      </text>
    </comment>
    <comment ref="AR3" authorId="0" shapeId="0">
      <text>
        <r>
          <rPr>
            <b/>
            <sz val="9"/>
            <color indexed="81"/>
            <rFont val="Tahoma"/>
            <family val="2"/>
            <charset val="238"/>
          </rPr>
          <t>jegyzono:</t>
        </r>
        <r>
          <rPr>
            <sz val="9"/>
            <color indexed="81"/>
            <rFont val="Tahoma"/>
            <family val="2"/>
            <charset val="238"/>
          </rPr>
          <t xml:space="preserve">
régi szakfeladat: 931102
</t>
        </r>
      </text>
    </comment>
    <comment ref="AS3" authorId="0" shapeId="0">
      <text>
        <r>
          <rPr>
            <b/>
            <sz val="9"/>
            <color indexed="81"/>
            <rFont val="Tahoma"/>
            <family val="2"/>
            <charset val="238"/>
          </rPr>
          <t>jegyzono:</t>
        </r>
        <r>
          <rPr>
            <sz val="9"/>
            <color indexed="81"/>
            <rFont val="Tahoma"/>
            <family val="2"/>
            <charset val="238"/>
          </rPr>
          <t xml:space="preserve">
régi szakfeladat: 910502</t>
        </r>
      </text>
    </comment>
    <comment ref="AT3" authorId="0" shapeId="0">
      <text>
        <r>
          <rPr>
            <b/>
            <sz val="9"/>
            <color indexed="81"/>
            <rFont val="Tahoma"/>
            <family val="2"/>
            <charset val="238"/>
          </rPr>
          <t>jegyzono:</t>
        </r>
        <r>
          <rPr>
            <sz val="9"/>
            <color indexed="81"/>
            <rFont val="Tahoma"/>
            <family val="2"/>
            <charset val="238"/>
          </rPr>
          <t xml:space="preserve">
régi szakfeladat: 562912</t>
        </r>
      </text>
    </comment>
    <comment ref="AX3" authorId="0" shapeId="0">
      <text>
        <r>
          <rPr>
            <b/>
            <sz val="9"/>
            <color indexed="81"/>
            <rFont val="Tahoma"/>
            <family val="2"/>
            <charset val="238"/>
          </rPr>
          <t>jegyzono:</t>
        </r>
        <r>
          <rPr>
            <sz val="9"/>
            <color indexed="81"/>
            <rFont val="Tahoma"/>
            <family val="2"/>
            <charset val="238"/>
          </rPr>
          <t xml:space="preserve">
régi szakfeladat: 889921
</t>
        </r>
      </text>
    </comment>
    <comment ref="AY3" authorId="0" shapeId="0">
      <text>
        <r>
          <rPr>
            <b/>
            <sz val="9"/>
            <color indexed="81"/>
            <rFont val="Tahoma"/>
            <family val="2"/>
            <charset val="238"/>
          </rPr>
          <t>jegyzono:</t>
        </r>
        <r>
          <rPr>
            <sz val="9"/>
            <color indexed="81"/>
            <rFont val="Tahoma"/>
            <family val="2"/>
            <charset val="238"/>
          </rPr>
          <t xml:space="preserve">
régi szakfeladat: 882203
</t>
        </r>
      </text>
    </comment>
    <comment ref="C4" authorId="0" shapeId="0">
      <text>
        <r>
          <rPr>
            <b/>
            <sz val="9"/>
            <color indexed="81"/>
            <rFont val="Tahoma"/>
            <family val="2"/>
            <charset val="238"/>
          </rPr>
          <t>jegyzono:</t>
        </r>
        <r>
          <rPr>
            <sz val="9"/>
            <color indexed="81"/>
            <rFont val="Tahoma"/>
            <family val="2"/>
            <charset val="238"/>
          </rPr>
          <t xml:space="preserve">
Ide tartozik:
- a rendelkezésre bocsátással (a könyvtárak gyűjteményének használókhoz való eljuttatása helyben használat, kölcsönzés és könyvtárközi kölcsönzés útján), a könyvtári tájékoztatással (a használóknak szóló információ-szolgáltatás, amelynek speciális feladata az adott könyvtár és a könyvtári rendszer dokumentumairól és szolgáltatásairól való tájékoztatás),
- a megrendelhető könyvtári szolgáltatásokkal (a megyei és nagyobb városi könyvtárak által nyújtott könyvtári szolgáltatások, olyan kistelepülések számára, ahol az önkormányzat nem tart fenn könyvtárat), illetve
- a könyvtárak közönségkapcsolati és egyéb tevékenységével összefüggő feladatok ellátása.</t>
        </r>
      </text>
    </comment>
    <comment ref="G4" authorId="0" shapeId="0">
      <text>
        <r>
          <rPr>
            <b/>
            <sz val="9"/>
            <color indexed="81"/>
            <rFont val="Tahoma"/>
            <family val="2"/>
            <charset val="238"/>
          </rPr>
          <t>jegyzono:</t>
        </r>
        <r>
          <rPr>
            <sz val="9"/>
            <color indexed="81"/>
            <rFont val="Tahoma"/>
            <family val="2"/>
            <charset val="238"/>
          </rPr>
          <t xml:space="preserve">
  Ide tartozik:
- az egyes intézmények helyiségeinek közművelődési célú és egyéb közösségi programokra, rendezvényekre való rendelkezésre bocsátását biztosító tevékenységekkel összefüggő feladatok ellátása.</t>
        </r>
      </text>
    </comment>
    <comment ref="M4" authorId="0" shapeId="0">
      <text>
        <r>
          <rPr>
            <b/>
            <sz val="9"/>
            <color indexed="81"/>
            <rFont val="Tahoma"/>
            <family val="2"/>
            <charset val="238"/>
          </rPr>
          <t>jegyzono:</t>
        </r>
        <r>
          <rPr>
            <sz val="9"/>
            <color indexed="81"/>
            <rFont val="Tahoma"/>
            <family val="2"/>
            <charset val="238"/>
          </rPr>
          <t xml:space="preserve">
Ide tartozik:
- az óvodai nevelés, ellátás (beleértve a sajátos nevelési igényű gyermekek óvodai nevelését ellátását és a nemzetiségi óvodai nevelést, ellátást is) köznevelési törvény szerinti működtetési feladatainak ellátása.</t>
        </r>
      </text>
    </comment>
    <comment ref="P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R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V4" authorId="0" shapeId="0">
      <text>
        <r>
          <rPr>
            <b/>
            <sz val="9"/>
            <color indexed="81"/>
            <rFont val="Tahoma"/>
            <family val="2"/>
            <charset val="238"/>
          </rPr>
          <t>jegyzono:</t>
        </r>
        <r>
          <rPr>
            <sz val="9"/>
            <color indexed="81"/>
            <rFont val="Tahoma"/>
            <family val="2"/>
            <charset val="238"/>
          </rPr>
          <t xml:space="preserve">
  Ide tartozik:
- az adók, vámok, jövedéki adók kiszabásával, ellenőrzésével, beszedésével, behajtásával összefüggő feladatok ellátása központi kormányzati és önkormányzati szinten.
Nem ebbe a funkcióba tartozik:
- az adó-, vám- és jövedéki szabályozás feladatainak ellátása (minisztérium).</t>
        </r>
      </text>
    </comment>
    <comment ref="Y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Z4" authorId="0" shapeId="0">
      <text>
        <r>
          <rPr>
            <b/>
            <sz val="9"/>
            <color indexed="81"/>
            <rFont val="Tahoma"/>
            <family val="2"/>
            <charset val="238"/>
          </rPr>
          <t>jegyzono:</t>
        </r>
        <r>
          <rPr>
            <sz val="9"/>
            <color indexed="81"/>
            <rFont val="Tahoma"/>
            <family val="2"/>
            <charset val="238"/>
          </rPr>
          <t xml:space="preserve">
  Ide tartozik:
- a köztemetők fenntartásával és működtetésével összefüggő feladatok ellátása.</t>
        </r>
      </text>
    </comment>
    <comment ref="AA4" authorId="0" shapeId="0">
      <text>
        <r>
          <rPr>
            <b/>
            <sz val="9"/>
            <color indexed="81"/>
            <rFont val="Tahoma"/>
            <family val="2"/>
            <charset val="238"/>
          </rPr>
          <t>jegyzono:</t>
        </r>
        <r>
          <rPr>
            <sz val="9"/>
            <color indexed="81"/>
            <rFont val="Tahoma"/>
            <family val="2"/>
            <charset val="238"/>
          </rPr>
          <t xml:space="preserve">
Ide tartozik:
- 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
Nem ebbe a funkcióba tartozik:
- a más közfeladat ellátásával összefüggő, annak részét képező vagyongazdálkodási feladatok.</t>
        </r>
      </text>
    </comment>
    <comment ref="AB4" authorId="0" shapeId="0">
      <text>
        <r>
          <rPr>
            <b/>
            <sz val="9"/>
            <color indexed="81"/>
            <rFont val="Tahoma"/>
            <family val="2"/>
            <charset val="238"/>
          </rPr>
          <t>jegyzono:</t>
        </r>
        <r>
          <rPr>
            <sz val="9"/>
            <color indexed="81"/>
            <rFont val="Tahoma"/>
            <family val="2"/>
            <charset val="238"/>
          </rPr>
          <t xml:space="preserve">
  Ide tartozik:
- az önkormányzatok funkcióhoz nem köthető elszámolásai a központi költségvetéssel.
Technikai- pénzforgalmi funkció, alapító okiratban nem szerepeltethető.</t>
        </r>
      </text>
    </comment>
    <comment ref="AD4" authorId="0" shapeId="0">
      <text>
        <r>
          <rPr>
            <b/>
            <sz val="9"/>
            <color indexed="81"/>
            <rFont val="Tahoma"/>
            <family val="2"/>
            <charset val="238"/>
          </rPr>
          <t>jegyzono:</t>
        </r>
        <r>
          <rPr>
            <sz val="9"/>
            <color indexed="81"/>
            <rFont val="Tahoma"/>
            <family val="2"/>
            <charset val="238"/>
          </rPr>
          <t xml:space="preserve">
Ide tartozik:
- a költségvetési maradvány, vállalkozási maradvány igénybevétele, az államháztartás központi alrendszerében a központi támogatás, az önkormányzat alrendszerében az irányító szerv által nyújtott támogatás.
Technikai- pénzforgalmi funkció, alapító okiratban nem szerepeltethető.</t>
        </r>
      </text>
    </comment>
    <comment ref="AF4" authorId="0" shapeId="0">
      <text>
        <r>
          <rPr>
            <b/>
            <sz val="9"/>
            <color indexed="81"/>
            <rFont val="Tahoma"/>
            <family val="2"/>
            <charset val="238"/>
          </rPr>
          <t>jegyzono:</t>
        </r>
        <r>
          <rPr>
            <sz val="9"/>
            <color indexed="81"/>
            <rFont val="Tahoma"/>
            <family val="2"/>
            <charset val="238"/>
          </rPr>
          <t xml:space="preserve">
  Ide tartozik:
- a Start-munka program - Téli közfoglalkoztatás keretében - külön kormányrendelet alapján - szervezett foglalkoztatással összefüggő feladatok ellátása, kifizetések teljesítése.</t>
        </r>
      </text>
    </comment>
    <comment ref="AH4" authorId="0" shapeId="0">
      <text>
        <r>
          <rPr>
            <b/>
            <sz val="9"/>
            <color indexed="81"/>
            <rFont val="Tahoma"/>
            <family val="2"/>
            <charset val="238"/>
          </rPr>
          <t>jegyzono:</t>
        </r>
        <r>
          <rPr>
            <sz val="9"/>
            <color indexed="81"/>
            <rFont val="Tahoma"/>
            <family val="2"/>
            <charset val="238"/>
          </rPr>
          <t xml:space="preserve">
  Ide tartozik:
- a közutak, hidak, alagutak üzemeltetésével, fenntartásával összefüggő feladatok ellátása.</t>
        </r>
      </text>
    </comment>
    <comment ref="AI4" authorId="0" shapeId="0">
      <text>
        <r>
          <rPr>
            <b/>
            <sz val="9"/>
            <color indexed="81"/>
            <rFont val="Tahoma"/>
            <family val="2"/>
            <charset val="238"/>
          </rPr>
          <t>jegyzono:</t>
        </r>
        <r>
          <rPr>
            <sz val="9"/>
            <color indexed="81"/>
            <rFont val="Tahoma"/>
            <family val="2"/>
            <charset val="238"/>
          </rPr>
          <t xml:space="preserve">
  Ide tartozik:
- a nem veszélyes hulladék lerakásával, illetve égetésével (olyan üzemben, amely megfelel a nem
veszélyes hulladékok égetésére előírt normáknak és követelményeknek), valamint a mezőgazdasági hulladék kémiai vagy biológiai redukciójával és hasonló kezelési tevékenységek végzésével, komposztálással, ártalmatlanításával összefüggő feladatok ellátása.</t>
        </r>
      </text>
    </comment>
    <comment ref="AK4" authorId="0" shapeId="0">
      <text>
        <r>
          <rPr>
            <b/>
            <sz val="9"/>
            <color indexed="81"/>
            <rFont val="Tahoma"/>
            <family val="2"/>
            <charset val="238"/>
          </rPr>
          <t>jegyzono:</t>
        </r>
        <r>
          <rPr>
            <sz val="9"/>
            <color indexed="81"/>
            <rFont val="Tahoma"/>
            <family val="2"/>
            <charset val="238"/>
          </rPr>
          <t xml:space="preserve">
  Ide tartozik:
- települési közvilágítás kiépítésével, fenntartásával, üzemeltetésével összefüggő feladatok ellátása.</t>
        </r>
      </text>
    </comment>
    <comment ref="AL4" authorId="0" shapeId="0">
      <text>
        <r>
          <rPr>
            <b/>
            <sz val="9"/>
            <color indexed="81"/>
            <rFont val="Tahoma"/>
            <family val="2"/>
            <charset val="238"/>
          </rPr>
          <t>jegyzono:</t>
        </r>
        <r>
          <rPr>
            <sz val="9"/>
            <color indexed="81"/>
            <rFont val="Tahoma"/>
            <family val="2"/>
            <charset val="238"/>
          </rPr>
          <t xml:space="preserve">
  Ide tartozik:
- a város- és községgazdálkodás más funkcióba nem sorolható, egyéb feladataival összefüggő
feladatok ellátása.</t>
        </r>
      </text>
    </comment>
    <comment ref="AM4" authorId="0" shapeId="0">
      <text>
        <r>
          <rPr>
            <b/>
            <sz val="9"/>
            <color indexed="81"/>
            <rFont val="Tahoma"/>
            <family val="2"/>
            <charset val="238"/>
          </rPr>
          <t>jegyzono:</t>
        </r>
        <r>
          <rPr>
            <sz val="9"/>
            <color indexed="81"/>
            <rFont val="Tahoma"/>
            <family val="2"/>
            <charset val="238"/>
          </rPr>
          <t xml:space="preserve">
  Ide tartozik:
- a beteg vizsgálatával, egészségi állapotának észlelésével és ellenőrzésével, rendszeres,
alkalomszerű és azonnali sürgősségi beavatkozások elvégzésével, gyógyszer és gyógyászati segédeszköz rendelésével, valamint járóbeteg-szakellátásba vagy fekvőbeteg-gyógyintézetbe történő beutalásával összefüggő feladatok ellátása.
</t>
        </r>
      </text>
    </comment>
    <comment ref="AO4" authorId="0" shapeId="0">
      <text>
        <r>
          <rPr>
            <b/>
            <sz val="9"/>
            <color indexed="81"/>
            <rFont val="Tahoma"/>
            <family val="2"/>
            <charset val="238"/>
          </rPr>
          <t>jegyzono:</t>
        </r>
        <r>
          <rPr>
            <sz val="9"/>
            <color indexed="81"/>
            <rFont val="Tahoma"/>
            <family val="2"/>
            <charset val="238"/>
          </rPr>
          <t xml:space="preserve">
  Ide tartozik:
- az egészségügyi alapellátás körében megszervezett fogorvosi alapellátással összefüggő feladatok ellátása.</t>
        </r>
      </text>
    </comment>
    <comment ref="AP4" authorId="0" shapeId="0">
      <text>
        <r>
          <rPr>
            <b/>
            <sz val="9"/>
            <color indexed="81"/>
            <rFont val="Tahoma"/>
            <family val="2"/>
            <charset val="238"/>
          </rPr>
          <t>jegyzono:</t>
        </r>
        <r>
          <rPr>
            <sz val="9"/>
            <color indexed="81"/>
            <rFont val="Tahoma"/>
            <family val="2"/>
            <charset val="238"/>
          </rPr>
          <t xml:space="preserve">
  Ide tartozik:
- a gyermekvállalás optimális körülményeinek elősegítése céljából az anya fogamzás előtti gondozásával, a genetikai tanácsadással, a termékenységi ciklus alatti gondozással, a családtervezési ismeretek és a fogamzásgátló módszerek megismertetésével, valamint a nők fokozott védelméhez szükséges összetett megelőzési tevékenységgel, egészségvédelemmel, valamint
- az anya és a 0-3 éves gyermek védőnői gondozásával összefüggő feladatok ellátása.</t>
        </r>
      </text>
    </comment>
    <comment ref="AQ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AR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AS4" authorId="0" shapeId="0">
      <text>
        <r>
          <rPr>
            <b/>
            <sz val="9"/>
            <color indexed="81"/>
            <rFont val="Tahoma"/>
            <family val="2"/>
            <charset val="238"/>
          </rPr>
          <t>jegyzono:</t>
        </r>
        <r>
          <rPr>
            <sz val="9"/>
            <color indexed="81"/>
            <rFont val="Tahoma"/>
            <family val="2"/>
            <charset val="238"/>
          </rPr>
          <t xml:space="preserve">
 de tartozik:
- a település környezeti, szellemi, művészeti értékeinek, hagyományainak, helytörténetének, népművészetének, népi iparművészetének, szellemi kulturális örökségének feltárása, megismertetése, a helyi művelődési szokások és értéktárak, a magyar nyelv gondozása, gazdagítása, az egyetemes, a nemzeti, a nemzetiségi és más kisebbségi kultúra értékeinek megismertetése, az ünnepek kultúrájának gondozása.</t>
        </r>
      </text>
    </comment>
    <comment ref="AT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AX4" authorId="0" shapeId="0">
      <text>
        <r>
          <rPr>
            <b/>
            <sz val="9"/>
            <color indexed="81"/>
            <rFont val="Tahoma"/>
            <family val="2"/>
            <charset val="238"/>
          </rPr>
          <t>jegyzono:</t>
        </r>
        <r>
          <rPr>
            <sz val="9"/>
            <color indexed="81"/>
            <rFont val="Tahoma"/>
            <family val="2"/>
            <charset val="238"/>
          </rPr>
          <t xml:space="preserve">
  Ide tartozik:
- a koruk, egészségi állapotuk, fogyatékosságuk, pszichiátriai vagy szenvedélybetegségük, hajléktalanságuk miatt önmaguk, illetve eltartottjaik részére tartósan vagy átmeneti jelleggel étkezés biztosítására nem képes személyeknek nyújtott legalább napi egyszeri meleg étkezésével összefüggő feladatok ellátása, kifizetések teljesítése.
Az e funkcióba sorolt alaptevékenységek pénzügyi számvitel szerinti önköltségét és eredményszemléletű bevételét a 889921 szakfeladaton el kell számolni.
Feladatmutató: ellátottak száma a tárgyévben (fő)</t>
        </r>
      </text>
    </comment>
    <comment ref="AY4" authorId="0" shapeId="0">
      <text>
        <r>
          <rPr>
            <b/>
            <sz val="9"/>
            <color indexed="81"/>
            <rFont val="Tahoma"/>
            <family val="2"/>
            <charset val="238"/>
          </rPr>
          <t>jegyzono:</t>
        </r>
        <r>
          <rPr>
            <sz val="9"/>
            <color indexed="81"/>
            <rFont val="Tahoma"/>
            <family val="2"/>
            <charset val="238"/>
          </rPr>
          <t xml:space="preserve">
  Ide tartozik:
- a más funkcióba nem sorolt, egyéb szociális pénzbeli és természetbeni ellátásokkal, támogatásokkal összefüggő kifizetések teljesítése.
Támogatási típusú funkció, az alapító okiratban alaptevékenységként nem szerepelhet.</t>
        </r>
      </text>
    </comment>
    <comment ref="A7"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és a megyei önkormányzatok részére a működés általános támogatására biztosított előirányzatból származó bevételeket.</t>
        </r>
      </text>
    </comment>
    <comment ref="A8"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egyes köznevelési feladatainak támogatására biztosított előirányzatból származó bevételeket.</t>
        </r>
      </text>
    </comment>
    <comment ref="A9"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szociális, gyermekjóléti és gyermekétkeztetési feladatainak támogatására biztosított előirányzatból származó bevételeket.</t>
        </r>
      </text>
    </comment>
    <comment ref="A11"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kulturális feladatainak támogatására biztosított előirányzatból származó bevételeket.</t>
        </r>
      </text>
    </comment>
    <comment ref="A12"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helyi önkormányzatok, helyi nemzetiségi önkormányzatok, társulások részére működési célra biztosított központosított előirányzatokból származó bevételeket.
</t>
        </r>
        <r>
          <rPr>
            <b/>
            <i/>
            <u/>
            <sz val="9"/>
            <color indexed="81"/>
            <rFont val="Tahoma"/>
            <family val="2"/>
            <charset val="238"/>
          </rPr>
          <t>A rovaton előirányzat nem tervezhető.</t>
        </r>
      </text>
    </comment>
    <comment ref="A13"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meghatározott megyei önkormányzati tartalékból és a tartósan fizetésképtelen helyzetbe került helyi önkormányzatok adósságrendezésére irányuló hitelfelvétel visszterhes kamattámogatására, a pénzügyi gondnok díjára szolgáló előirányzatból származó bevételeket, valamint az Áht. 14. § (3) bekezdése szerinti fejezetében szereplő fejezeti tartalékból a helyi önkormányzatok működőképessége megőrzését szolgáló és más kiegészítő támogatások bevételeit.
</t>
        </r>
        <r>
          <rPr>
            <b/>
            <i/>
            <u/>
            <sz val="9"/>
            <color indexed="81"/>
            <rFont val="Tahoma"/>
            <family val="2"/>
            <charset val="238"/>
          </rPr>
          <t>A rovaton előirányzat nem tervezhető.</t>
        </r>
      </text>
    </comment>
    <comment ref="A14"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kiadás elszámolását követő években visszafizetett összegből származó bevételt,
b) a költségvetési maradványt és a vállalkozási maradványt terhelő befizetési kötelezettség teljesítéséből származó bevételt,
c) a tervezettet meghaladó többletbevétel utáni befizetésből származó bevételt, és
d) az Áht. 47. §-a szerinti befizetési kötelezettség teljesítéséből származó bevételt.</t>
        </r>
      </text>
    </comment>
    <comment ref="A1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 eredeti kötelezett általi megtérítését.</t>
        </r>
      </text>
    </comment>
    <comment ref="A16"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17"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működési célból kapott támogatásokat, kölcsönöket függetlenül attól, hogy azokat terheli-e kamat vagy más költség, díj.
A rovaton elszámolt bevételeket a beszámolóban a II. fejezet 1. pontja szerinti bontásban kell szerepeltetni.</t>
        </r>
      </text>
    </comment>
    <comment ref="A18"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működési célból, ellenérték nélkül, végleges jelleggel kapott bevételeket a központi, irányító szervi támogatás és az Ávr. 34. §-a alapján előirányzat-átcsoportosítással teljesítendő ügyletek kivételével, és
b) az államháztartáson belüli szervezetek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0" authorId="0" shapeId="0">
      <text>
        <r>
          <rPr>
            <b/>
            <sz val="9"/>
            <color indexed="81"/>
            <rFont val="Tahoma"/>
            <family val="2"/>
            <charset val="238"/>
          </rPr>
          <t>jegyzono:</t>
        </r>
        <r>
          <rPr>
            <sz val="9"/>
            <color indexed="81"/>
            <rFont val="Tahoma"/>
            <family val="2"/>
            <charset val="238"/>
          </rPr>
          <t xml:space="preserve">
Ezen a rovaton kell elszámolni
a) a központi költségvetésről szóló törvényben a helyi önkormányzatok, helyi nemzetiségi önkormányzatok, társulások részére felhalmozási célra biztosított központosított előirányzatokból származó bevételeket, és
b) a központi költségvetés Áht. 14. § (3) bekezdése szerinti fejezetéből biztosított vis maior támogatást.
A rovaton előirányzat a Lakossági közműfejlesztés támogatása jogcímen tervezhető.</t>
        </r>
      </text>
    </comment>
    <comment ref="A21"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 eredeti kötelezett általi megtérítését.</t>
        </r>
      </text>
    </comment>
    <comment ref="A2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23"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felhalmozási célból kapott támogatásokat, kölcsönöket függetlenül attól, hogy azokat terheli-e kamat vagy más költség, díj.
A rovaton elszámolt bevételeket a beszámolóban a II. fejezet 1. pontja szerinti bontásban kell szerepeltetni.</t>
        </r>
      </text>
    </comment>
    <comment ref="A2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felhalmozási célból, ellenérték nélkül, végleges jelleggel kapott bevételeket a központi, irányító szervi támogatás és az Ávr. 34. §-a alapján előirányzat-átcsoportosítással teljesítendő ügyletek kivételével, és
b) az államháztartáson belüli szervezetek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7" authorId="0" shapeId="0">
      <text>
        <r>
          <rPr>
            <b/>
            <sz val="9"/>
            <color indexed="81"/>
            <rFont val="Tahoma"/>
            <family val="2"/>
            <charset val="238"/>
          </rPr>
          <t>jegyzono:</t>
        </r>
        <r>
          <rPr>
            <sz val="9"/>
            <color indexed="81"/>
            <rFont val="Tahoma"/>
            <family val="2"/>
            <charset val="238"/>
          </rPr>
          <t xml:space="preserve">
Ezen a rovaton kell elszámolni
a) a személyi jövedelemadót,
b) a magánszemély jogviszonyának megszűnéséhez kapcsolódó egyes jövedelmek különadóját, és
c) a termőföld bérbeadásából származó jövedelem utáni személyi jövedelemadót.
A rovaton elszámolt bevételeket a beszámolóban a fenti bontásban kell szerepeltetni.</t>
        </r>
      </text>
    </comment>
    <comment ref="A28" authorId="0" shapeId="0">
      <text>
        <r>
          <rPr>
            <b/>
            <sz val="9"/>
            <color indexed="81"/>
            <rFont val="Tahoma"/>
            <family val="2"/>
            <charset val="238"/>
          </rPr>
          <t>jegyzono:</t>
        </r>
        <r>
          <rPr>
            <sz val="9"/>
            <color indexed="81"/>
            <rFont val="Tahoma"/>
            <family val="2"/>
            <charset val="238"/>
          </rPr>
          <t xml:space="preserve">
Ezen a rovaton kell elszámolni
a) a társasági adót,
b) a társas vállalkozások különadóját,
c) a hitelintézetek és pénzügyi vállalkozások különadóját,
d) a hitelintézeti járadékot,
e) a pénzügyi szervezetek különadóját,
f) az energiaellátók jövedelemadóját,
g) a kisvállalati adót, és
h) a kisadózó vállalkozások tételes adóját.
A rovaton elszámolt bevételeket a beszámolóban a fenti bontásban kell szerepeltetni.</t>
        </r>
      </text>
    </comment>
    <comment ref="A29"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nyugdíjjárulékot és az egészségbiztosítási járulékot, ide értve a megállapodás alapján fizetők járulékait is,
c) a korkedvezmény-biztosítási járulékot,
d) az egészségbiztosítási és munkaerőpiaci járulékot,
e) az egészségügyi szolgáltatási járulékot,
f) az egyszerűsített közteherviselési hozzájárulást,
g) a biztosítotti nyugdíjjárulékot, egészségbiztosítási járulékot,
h) a megállapodás alapján fizetők járulékait, és
i) a munkáltatói táppénz hozzájárulást.
A rovaton elszámolt bevételeket a beszámolóban a fenti bontásban kell szerepeltetni.</t>
        </r>
      </text>
    </comment>
    <comment ref="A30" authorId="0" shapeId="0">
      <text>
        <r>
          <rPr>
            <b/>
            <sz val="9"/>
            <color indexed="81"/>
            <rFont val="Tahoma"/>
            <family val="2"/>
            <charset val="238"/>
          </rPr>
          <t>jegyzono:</t>
        </r>
        <r>
          <rPr>
            <sz val="9"/>
            <color indexed="81"/>
            <rFont val="Tahoma"/>
            <family val="2"/>
            <charset val="238"/>
          </rPr>
          <t xml:space="preserve">
Ezen a rovaton kell elszámolni
a) a szakképzési hozzájárulást,
b) a rehabilitációs hozzájárulást,
c) az egészségügyi hozzájárulást, és
d) az egyszerűsített foglalkoztatás utáni közterheket.
A rovaton elszámolt bevételeket a beszámolóban a fenti bontásban kell szerepeltetni.</t>
        </r>
      </text>
    </comment>
    <comment ref="A31" authorId="0" shapeId="0">
      <text>
        <r>
          <rPr>
            <b/>
            <sz val="9"/>
            <color indexed="81"/>
            <rFont val="Tahoma"/>
            <family val="2"/>
            <charset val="238"/>
          </rPr>
          <t>jegyzono:</t>
        </r>
        <r>
          <rPr>
            <sz val="9"/>
            <color indexed="81"/>
            <rFont val="Tahoma"/>
            <family val="2"/>
            <charset val="238"/>
          </rPr>
          <t xml:space="preserve">
Ezen a rovaton kell elszámolni
a) az építményadót,
b) az épület után fizetett idegenforgalmi adót,
c) a magánszemélyek kommunális adóját,
d) a telekadót,
e) cégautóadót
f) a közművezetékek adóját, és
g) az öröklési és ajándékozási illetéket.
</t>
        </r>
        <r>
          <rPr>
            <b/>
            <i/>
            <u/>
            <sz val="9"/>
            <color indexed="81"/>
            <rFont val="Tahoma"/>
            <family val="2"/>
            <charset val="238"/>
          </rPr>
          <t>A rovaton elszámolt bevételeket a beszámolóban a fenti bontásban kell szerepeltetni.</t>
        </r>
      </text>
    </comment>
    <comment ref="A35" authorId="0" shapeId="0">
      <text>
        <r>
          <rPr>
            <b/>
            <sz val="9"/>
            <color indexed="81"/>
            <rFont val="Tahoma"/>
            <family val="2"/>
            <charset val="238"/>
          </rPr>
          <t>jegyzono:</t>
        </r>
        <r>
          <rPr>
            <sz val="9"/>
            <color indexed="81"/>
            <rFont val="Tahoma"/>
            <family val="2"/>
            <charset val="238"/>
          </rPr>
          <t xml:space="preserve">
Ezen a rovaton kell elszámolni
a) az általános forgalmi adót,
b) a távközlési ágazatot terhelő különadót,
c) a kiskereskedői ágazatot terhelő különadót,
d) az energia ágazatot terhelő különadót,
e) a bank- és biztosítási ágazatot terhelő különadót,
f) a visszterhes vagyonátruházási illetéket,
g) az állandó jelleggel végzett iparűzési tevékenység után fizetett helyi iparűzési adót,
h) az ideiglenes jelleggel végzett tevékenység után fizetett helyi iparűzési adót,
i) az innovációs járulékot,
j) az egyszerűsített vállalkozói adót,
k) a gyógyszer forgalmazási jogosultak befizetéseit [2006. évi XCVIII. tv 36. § (1.) bek.],
l) a gyógyszer nagykereskedést végzők befizetéseit [2006. évi XCVIII. tv 36. § (2) bek.],
m)203 a gyógyszergyártók 10%-os befizetési kötelezettségét,
n) Gyógyszer és gyógyászati segédeszköz ismertetés utáni befizetéseket [2006. évi XCVIII. tv 36. § (4) bek.],
o) a Gyógyszertámogatás többletének sávos kockázatviseléséből származó bevételeket [2006. évi XCVIII. tv 42. §],
p) a népegészségügyi termékadót,
q) a távközlési adót,
r) a pénzügyi tranzakciós illetéket, és
s) a biztosítási adót.
A rovaton elszámolt bevételeket a beszámolóban a fenti bontásban kell szerepeltetni.</t>
        </r>
      </text>
    </comment>
    <comment ref="A38" authorId="0" shapeId="0">
      <text>
        <r>
          <rPr>
            <b/>
            <sz val="9"/>
            <color indexed="81"/>
            <rFont val="Tahoma"/>
            <family val="2"/>
            <charset val="238"/>
          </rPr>
          <t>jegyzono:</t>
        </r>
        <r>
          <rPr>
            <sz val="9"/>
            <color indexed="81"/>
            <rFont val="Tahoma"/>
            <family val="2"/>
            <charset val="238"/>
          </rPr>
          <t xml:space="preserve">
Ezen a rovaton kell elszámolni
a) a jövedéki adót,
b) a regisztrációs adót, és
c) az energiaadót.
A rovaton elszámolt bevételeket a beszámolóban a fenti bontásban kell szerepeltetni.</t>
        </r>
      </text>
    </comment>
    <comment ref="A39" authorId="0" shapeId="0">
      <text>
        <r>
          <rPr>
            <b/>
            <sz val="9"/>
            <color indexed="81"/>
            <rFont val="Tahoma"/>
            <family val="2"/>
            <charset val="238"/>
          </rPr>
          <t>jegyzono:</t>
        </r>
        <r>
          <rPr>
            <sz val="9"/>
            <color indexed="81"/>
            <rFont val="Tahoma"/>
            <family val="2"/>
            <charset val="238"/>
          </rPr>
          <t xml:space="preserve">
Ezen a rovaton a játékadó bevételeit kell elszámolni.</t>
        </r>
      </text>
    </comment>
    <comment ref="A40" authorId="0" shapeId="0">
      <text>
        <r>
          <rPr>
            <b/>
            <sz val="9"/>
            <color indexed="81"/>
            <rFont val="Tahoma"/>
            <family val="2"/>
            <charset val="238"/>
          </rPr>
          <t>jegyzono:</t>
        </r>
        <r>
          <rPr>
            <sz val="9"/>
            <color indexed="81"/>
            <rFont val="Tahoma"/>
            <family val="2"/>
            <charset val="238"/>
          </rPr>
          <t xml:space="preserve">
Ezen a rovaton kell elszámolni
a) a belföldi gépjárművek adójának a központi költségvetést megillető részét,
b) a belföldi gépjárművek adójának a helyi önkormányzatot megillető részét,
c) a külföldi gépjárművek adóját, és
d) a gépjármű túlsúlydíjat.
</t>
        </r>
        <r>
          <rPr>
            <b/>
            <i/>
            <u/>
            <sz val="9"/>
            <color indexed="81"/>
            <rFont val="Tahoma"/>
            <family val="2"/>
            <charset val="238"/>
          </rPr>
          <t>A rovaton elszámolt bevételeket a beszámolóban a fenti bontásban kell szerepeltetni.</t>
        </r>
      </text>
    </comment>
    <comment ref="A44" authorId="0" shapeId="0">
      <text>
        <r>
          <rPr>
            <b/>
            <sz val="9"/>
            <color indexed="81"/>
            <rFont val="Tahoma"/>
            <family val="2"/>
            <charset val="238"/>
          </rPr>
          <t>jegyzono:</t>
        </r>
        <r>
          <rPr>
            <sz val="9"/>
            <color indexed="81"/>
            <rFont val="Tahoma"/>
            <family val="2"/>
            <charset val="238"/>
          </rPr>
          <t xml:space="preserve">
Ezen a rovaton kell elszámolni
a) a kulturális adót,
b) a baleseti adót,
c) a nukleáris létesítmények Központi Nukleáris Pénzügyi Alapba történő kötelező befizetéseit,
d) a környezetterhelési díjat,
e) a környezetvédelmi termékdíjakat,
f) a bérfőzési szeszadót,
g) a szerencsejáték szervezési díjat,
h) a tartózkodás után fizetett idegenforgalmi adót,
i</t>
        </r>
        <r>
          <rPr>
            <b/>
            <i/>
            <u/>
            <sz val="9"/>
            <color indexed="81"/>
            <rFont val="Tahoma"/>
            <family val="2"/>
            <charset val="238"/>
          </rPr>
          <t>) a talajterhelési díjat,</t>
        </r>
        <r>
          <rPr>
            <sz val="9"/>
            <color indexed="81"/>
            <rFont val="Tahoma"/>
            <family val="2"/>
            <charset val="238"/>
          </rPr>
          <t xml:space="preserve">
j) a vízkészletjárulékot,
k) az állami vadászjegyek díjait,
l) az erdővédelmi járulékot,
m) a földvédelmi járulékot,
n) a halászati haszonbérleti díjat,
o) a hulladéklerakási járulékot, és
p) </t>
        </r>
        <r>
          <rPr>
            <b/>
            <u/>
            <sz val="9"/>
            <color indexed="81"/>
            <rFont val="Tahoma"/>
            <family val="2"/>
            <charset val="238"/>
          </rPr>
          <t>a korábbi évek megszűnt adónemei áthúzódó fizetéseiből befolyt bevételeket.</t>
        </r>
        <r>
          <rPr>
            <sz val="9"/>
            <color indexed="81"/>
            <rFont val="Tahoma"/>
            <family val="2"/>
            <charset val="238"/>
          </rPr>
          <t xml:space="preserve">
</t>
        </r>
        <r>
          <rPr>
            <b/>
            <i/>
            <u/>
            <sz val="9"/>
            <color indexed="81"/>
            <rFont val="Tahoma"/>
            <family val="2"/>
            <charset val="238"/>
          </rPr>
          <t xml:space="preserve">
A rovaton elszámolt bevételeket a beszámolóban a fenti bontásban kell szerepeltetni.</t>
        </r>
      </text>
    </comment>
    <comment ref="A47" authorId="0" shapeId="0">
      <text>
        <r>
          <rPr>
            <b/>
            <sz val="9"/>
            <color indexed="81"/>
            <rFont val="Tahoma"/>
            <family val="2"/>
            <charset val="238"/>
          </rPr>
          <t>jegyzono:</t>
        </r>
        <r>
          <rPr>
            <sz val="9"/>
            <color indexed="81"/>
            <rFont val="Tahoma"/>
            <family val="2"/>
            <charset val="238"/>
          </rPr>
          <t xml:space="preserve">
Ezen a rovaton kell elszámolni
a) a cégnyilvántartás bevételeit,
b)</t>
        </r>
        <r>
          <rPr>
            <b/>
            <u/>
            <sz val="9"/>
            <color indexed="81"/>
            <rFont val="Tahoma"/>
            <family val="2"/>
            <charset val="238"/>
          </rPr>
          <t xml:space="preserve"> az eljárási illetékeket,</t>
        </r>
        <r>
          <rPr>
            <sz val="9"/>
            <color indexed="81"/>
            <rFont val="Tahoma"/>
            <family val="2"/>
            <charset val="238"/>
          </rPr>
          <t xml:space="preserve">
c) az igazgatási szolgáltatási díjakat,
d) a felügyeleti díjakat,
e) az ebrendészeti hozzájárulást,
f) a mezőgazdasági termelést érintő időjárási és más természeti kockázatok kezelésről szóló törvény szerinti kárenyhítési hozzájárulást,
g) a környezetvédelmi bírságot,
h) a természetvédelmi bírságot,
i) a műemlékvédelmi bírságot,
j) az építésügyi bírságot,
</t>
        </r>
        <r>
          <rPr>
            <b/>
            <i/>
            <u/>
            <sz val="9"/>
            <color indexed="81"/>
            <rFont val="Tahoma"/>
            <family val="2"/>
            <charset val="238"/>
          </rPr>
          <t>k) a szabálysértési pénz- és helyszíni bírság és a közlekedési szabályszegések után kiszabott közigazgatási bírság helyi önkormányzatot megillető részét,</t>
        </r>
        <r>
          <rPr>
            <sz val="9"/>
            <color indexed="81"/>
            <rFont val="Tahoma"/>
            <family val="2"/>
            <charset val="238"/>
          </rPr>
          <t xml:space="preserve">
l)az</t>
        </r>
        <r>
          <rPr>
            <b/>
            <u/>
            <sz val="9"/>
            <color indexed="81"/>
            <rFont val="Tahoma"/>
            <family val="2"/>
            <charset val="238"/>
          </rPr>
          <t xml:space="preserve"> egyéb bírságokat</t>
        </r>
        <r>
          <rPr>
            <sz val="9"/>
            <color indexed="81"/>
            <rFont val="Tahoma"/>
            <family val="2"/>
            <charset val="238"/>
          </rPr>
          <t xml:space="preserve">, és
m) azokat a bevételeket, amelyek megfizetését közhatalmi tevékenység gyakorlása során kötelező jelleggel kell megfizetni, azonban nem számolhatók el a közhatalmi bevételek más rovatain, így különösen a pénzbüntetést és elkobzást, </t>
        </r>
        <r>
          <rPr>
            <b/>
            <u/>
            <sz val="9"/>
            <color indexed="81"/>
            <rFont val="Tahoma"/>
            <family val="2"/>
            <charset val="238"/>
          </rPr>
          <t>a késedelmi és önellenőrzési pótlékot.</t>
        </r>
        <r>
          <rPr>
            <sz val="9"/>
            <color indexed="81"/>
            <rFont val="Tahoma"/>
            <family val="2"/>
            <charset val="238"/>
          </rPr>
          <t xml:space="preserve">
</t>
        </r>
        <r>
          <rPr>
            <b/>
            <i/>
            <u/>
            <sz val="9"/>
            <color indexed="81"/>
            <rFont val="Tahoma"/>
            <family val="2"/>
            <charset val="238"/>
          </rPr>
          <t>A rovaton elszámolt bevételeket a beszámolóban az a)–l) pont szerinti bontásban kell szerepeltetni.</t>
        </r>
      </text>
    </comment>
    <comment ref="A54" authorId="0" shapeId="0">
      <text>
        <r>
          <rPr>
            <b/>
            <sz val="9"/>
            <color indexed="81"/>
            <rFont val="Tahoma"/>
            <family val="2"/>
            <charset val="238"/>
          </rPr>
          <t>jegyzono:</t>
        </r>
        <r>
          <rPr>
            <sz val="9"/>
            <color indexed="81"/>
            <rFont val="Tahoma"/>
            <family val="2"/>
            <charset val="238"/>
          </rPr>
          <t xml:space="preserve">
Ezen a rovaton kell elszámolni a készletek értékesítésekor kapott eladási árat.</t>
        </r>
      </text>
    </comment>
    <comment ref="A55"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ellenérték fejében nyújtott szolgáltatásokért kapott eladási árat, ha azt nem közvetített szolgáltatásként vagy intézményi ellátási díjként kell elszámolni, ide értve a tárgyi eszközök bérbe adásából származó bevételeket és a díjköteles utak használata ellenében beszedett használati díj, pótdíj, elektronikus útdíj bevételeket is.
A rovaton elszámolt bevételeket a beszámolóban a következő bontásban kell szerepeltetni:
a) ebből: tárgyi eszközök bérbe adásából származó bevétel,
b) ebből: utak használata ellenében beszedett használati díj, pótdíj, elektronikus útdíj.</t>
        </r>
      </text>
    </comment>
    <comment ref="A56"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továbbértékesítése során kapott eladási árat.
A rovaton elszámolt bevételeket a beszámolóban a következő bontásban kell szerepeltetni:
a) ebből: államháztartáson belül.</t>
        </r>
      </text>
    </comment>
    <comment ref="AA56" authorId="1" shapeId="0">
      <text>
        <r>
          <rPr>
            <b/>
            <sz val="9"/>
            <color indexed="81"/>
            <rFont val="Tahoma"/>
            <family val="2"/>
            <charset val="238"/>
          </rPr>
          <t>Anita:</t>
        </r>
        <r>
          <rPr>
            <sz val="9"/>
            <color indexed="81"/>
            <rFont val="Tahoma"/>
            <family val="2"/>
            <charset val="238"/>
          </rPr>
          <t xml:space="preserve">
lakó és nem lakó ing. Bérbeadása
továbbszámlázás</t>
        </r>
      </text>
    </comment>
    <comment ref="A57" authorId="0" shapeId="0">
      <text>
        <r>
          <rPr>
            <b/>
            <sz val="9"/>
            <color indexed="81"/>
            <rFont val="Tahoma"/>
            <family val="2"/>
            <charset val="238"/>
          </rPr>
          <t>jegyzono:</t>
        </r>
        <r>
          <rPr>
            <sz val="9"/>
            <color indexed="81"/>
            <rFont val="Tahoma"/>
            <family val="2"/>
            <charset val="238"/>
          </rPr>
          <t xml:space="preserve">
Ezen a rovaton kell elszámolni
a) a tárgyi eszközök ellenérték fejében történő vagyonkezelésbe, haszonbérbe, használatba, üzemeltetésbe adásából származó bevételeket,
b) a részesedések után kapott osztalékot, ide értve a kamatozó részvények után fizetett kamatot is,
c) a bányajáradékot, és
d) a tulajdonosi jogok időleges átengedéséből származó bevételeket, így különösen a vagyoni értékű jogok bérbe, haszonbérbe adásáért kapott eladási árat és a koncessziós díjakat.
A rovaton elszámolt bevételeket a beszámolóban a következő bontásban kell szerepeltetni:
a) ebből: vadászati jog bérbeadásából származó bevétel,
b) ebből: önkormányzati vagyon üzemeltetéséből, koncesszióból származó bevétel,
c) ebből: önkormányzati vagyon vagyonkezelésbe adásából származó bevétel,
d) ebből: állami többségi tulajdonú vállalkozástól kapott osztalék,
e) ebből: önkormányzati többségi tulajdonú vállalkozástól kapott osztalék,
f) ebből: egyéb részesedések után kapott osztalék.</t>
        </r>
      </text>
    </comment>
    <comment ref="AA57" authorId="1" shapeId="0">
      <text>
        <r>
          <rPr>
            <b/>
            <sz val="9"/>
            <color indexed="81"/>
            <rFont val="Tahoma"/>
            <family val="2"/>
            <charset val="238"/>
          </rPr>
          <t>Anita:</t>
        </r>
        <r>
          <rPr>
            <sz val="9"/>
            <color indexed="81"/>
            <rFont val="Tahoma"/>
            <family val="2"/>
            <charset val="238"/>
          </rPr>
          <t xml:space="preserve">
földbérlet, vadászat, közmű</t>
        </r>
      </text>
    </comment>
    <comment ref="A58" authorId="0" shapeId="0">
      <text>
        <r>
          <rPr>
            <b/>
            <sz val="9"/>
            <color indexed="81"/>
            <rFont val="Tahoma"/>
            <family val="2"/>
            <charset val="238"/>
          </rPr>
          <t>jegyzono:</t>
        </r>
        <r>
          <rPr>
            <sz val="9"/>
            <color indexed="81"/>
            <rFont val="Tahoma"/>
            <family val="2"/>
            <charset val="238"/>
          </rPr>
          <t xml:space="preserve">
Ezen a rovaton kell elszámolni azokat a bevételeket, amelyek az alaptevékenység keretében az ellátottak részére nyújtott szolgáltatások eladási árából, így különösen a nevelőintézeti, bölcsődei, szociális intézeti ellátás, szociális és ellátotti étkeztetés, ápolás, gondozás díjaiból, a tanulók, hallgatók által fizetett költségtérítésekből, díjakból származnak.</t>
        </r>
      </text>
    </comment>
    <comment ref="A59"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termékértékesítés, szolgáltatásnyújtás során kiszámlázott általános forgalmi adót.</t>
        </r>
      </text>
    </comment>
    <comment ref="A60" authorId="0" shapeId="0">
      <text>
        <r>
          <rPr>
            <b/>
            <sz val="9"/>
            <color indexed="81"/>
            <rFont val="Tahoma"/>
            <family val="2"/>
            <charset val="238"/>
          </rPr>
          <t>jegyzono:</t>
        </r>
        <r>
          <rPr>
            <sz val="9"/>
            <color indexed="81"/>
            <rFont val="Tahoma"/>
            <family val="2"/>
            <charset val="238"/>
          </rPr>
          <t xml:space="preserve">
Ezen a rovaton kell elszámolni az adóhatóságtól visszaigényelt általános forgalmi adót.</t>
        </r>
      </text>
    </comment>
    <comment ref="A61"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értékpapírok és a pénzeszközök után kapott kamat összegét,
b) a vásárolt hitelviszonyt megtestesítő értékpapírok beváltásakor a vételár és a könyv szerinti érték közötti nyereségjellegű különbözetet,
c) a befektetési jegyek nettó eszközértéke és névértéke közötti különbözet összegében kapott eredményszemléletű bevétel összegét, függetlenül attól, hogy az kamatból, osztalékból vagy árfolyamnyereségből származik, továbbá eladáskor, beváltáskor a nettó eszközérték és a könyv szerinti érték különbözetében realizált eredményszemléletű bevételt, valamint a kockázatitőkealap-jegyek után kapott eredményszemléletű bevétel összegét,
d) az adott kölcsön, visszatérítendő támogatás, a váltókövetelések, a hosszú lejáratú betétetek, és a pénzeszközök után kapott kamatot – ide értve a Stabilitási tv. 3. § (1) bekezdés e) pontja szerinti ügyletek esetén a vásárolt eszköz viszonteladásakor a vételárat meghaladóan befolyt viszonteladási összeget is –, a késedelmi kamat kivételével,
e) a valódi penziós ügyletek és az óvadéki repóügyletek esetén az eszköz vételára és viszonteladási ára közötti különbözetet a viszonteladás megtörténtekor, valamint a kölcsönbe adott értékpapír után járó kölcsönzési díj összegében elszámolt kamatbevételt,
f) a lezárt kamatfedezeti ügyletek (határidős, opciós, swap és azonnali ügyletek) nyereségét, és
g) pénzügyi lízing esetén a lízingdíjban lévő kapott kamat összegét.
A rovaton elszámolt bevételeket a beszámolóban a következő bontásban kell szerepeltetni:
a) ebből: államháztartáson belül,
b) ebből: befektetési jegyek kamatbevételei,
c) ebből: fedezeti ügyletek kamatbevételei.</t>
        </r>
      </text>
    </comment>
    <comment ref="A62" authorId="0" shapeId="0">
      <text>
        <r>
          <rPr>
            <b/>
            <sz val="9"/>
            <color indexed="81"/>
            <rFont val="Tahoma"/>
            <family val="2"/>
            <charset val="238"/>
          </rPr>
          <t>jegyzono:</t>
        </r>
        <r>
          <rPr>
            <sz val="9"/>
            <color indexed="81"/>
            <rFont val="Tahoma"/>
            <family val="2"/>
            <charset val="238"/>
          </rPr>
          <t xml:space="preserve">
Ezen a rovaton kell elszámolni
a) a befektetett pénzügyi eszközök vagy az értékpapírok között kimutatott részesedések értékesítésekor a könyv szerinti érték és az eladási ár közötti nyereségjellegű különbözetet,
b) a vásárolt hitelviszonyt megtestesítő értékpapírok értékesítésekor a könyv szerinti érték és az eladási ár közötti nyereségjellegű különbözetet,
c) a hitelviszonyt megtestesítő kamatozó értékpapírok kibocsátásakor a névérték és a kapott eladási ár közötti nyereségjellegű különbözetet,
d) a vásárolt követelések könyv szerinti értékét meghaladó összegben befolyt bevételt, valamint a követelés értékesítésekor a könyv szerinti érték és az eladási ár közötti nyereségjellegű különbözetet,
e) év közben a valutakészletek, illetve a devizaszámlán lévő deviza forintra történő átváltásakor realizált árfolyamnyereséget,
f) a külföldi pénzértékre szóló követeléshez kapcsolódó realizált árfolyamnyereséget,
A rovaton elszámolt bevételeket a beszámolóban a következő bontásban kell szerepeltetni:
a) részesedések értékesítéséhez kapcsolódó realizált nyereség,
b) hitelviszonyt megtestesítő értékpapírok értékesítési nyeresége,
c) hitelviszonyt megtestesítő értékpapírok kibocsátási nyeresége,
d) valuta és deviza eszközök realizált árfolyamnyeresége.</t>
        </r>
      </text>
    </comment>
    <comment ref="A64"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működési jellegű bevételeket, így különösen
a) a Kincstárnál az általa vezetett fizetési számlák után felszámított díjakat, ide értve a rendelkezésre tartási díjat is,
b) a visszafizetési kötelezettség mellett működési célból nyújtott támogatások, kölcsönök, és a vállalt kezességek, garanciák díjait,
c) az Európai Unió költségvetéséből teljesített költség-visszatérítéseket, így különösen a Tanács üléseire kiutazó delegációk utazási költségeinek visszatérítését, a vámbeszedési költségek megtérítését, a cukorágazati hozzájárulás beszedési költségének megtérítését, valamint az uniós támogatások utólagos megtérítését,
d) a közbeszerzésről szóló törvény szerinti ajánlati biztosítékot, pályázati díjat,
e) a nyelvvizsga kötelezettségi biztosítékot,
f) az adók módjára behajtandó köztartozás végrehajtási költségének visszatérült összegét, önrevízió végzését,
g) a foglalkoztatottak, ellátottak, biztosítók által fizetett kártérítéseket,
h) a szerződés megerősítésével, a szerződésszegéssel kapcsolatos bevételeket (például foglaló, kötbér, jótállás, szavatosság, késedelmi kamat, a késedelmes vagy elmaradt teljesítés miatti kártérítés), az ilyen jogcímeken kifizetett és később visszakapott bevételeket, a szerződésen kívüli károkozásért, személyiségi, dologi vagy más jog megsértéséért, jogalap nélküli gazdagodásért kapott összegeket, a biztosítási bevételeket,
i) az eredeti követelést engedményezőnél (eladónál) az átruházott (engedményezett) követelésért kapott ellenértéket,
j)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és
k) a személyi juttatások, a munkaadókat terhelő járulékok és szociális hozzájárulási adó és a dologi kiadásoknak a kiadás elszámolását követő években történő visszatérítéseit, a pénztártöbblet.
A rovaton elszámolt bevételeket a beszámolóban a következő bontásban kell szerepeltetni:
a) ebből: biztosító által fizetett kártérítés,
b) ebből: a szerződésben vállalt kötelezettségek elmulasztásához kapcsolódó bevételek, káreseményekkel kapcsolatosan kapott bevételek, biztosítási bevételek, visszakapott óvadék (kaució), bánatpénz,
c) ebből: költségek visszatérítései.</t>
        </r>
      </text>
    </comment>
    <comment ref="A66" authorId="0" shapeId="0">
      <text>
        <r>
          <rPr>
            <b/>
            <sz val="9"/>
            <color indexed="81"/>
            <rFont val="Tahoma"/>
            <family val="2"/>
            <charset val="238"/>
          </rPr>
          <t>jegyzono:</t>
        </r>
        <r>
          <rPr>
            <sz val="9"/>
            <color indexed="81"/>
            <rFont val="Tahoma"/>
            <family val="2"/>
            <charset val="238"/>
          </rPr>
          <t xml:space="preserve">
Ezen a rovaton kell elszámolni az immateriális javak értékesítéskor kapott eladási árat.
A rovaton elszámolt bevételeket a beszámolóban a következő bontásban kell szerepeltetni:
a) ebből: kiotói egységek és kibocsátási egységek eladásából befolyt eladási ár.</t>
        </r>
      </text>
    </comment>
    <comment ref="A67"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értékesítésekor kapott eladási árat.
A rovaton elszámolt bevételeket a beszámolóban a következő bontásban kell szerepeltetni:
b) ebből: termőföld-eladás bevételei.</t>
        </r>
      </text>
    </comment>
    <comment ref="A68" authorId="0" shapeId="0">
      <text>
        <r>
          <rPr>
            <b/>
            <sz val="9"/>
            <color indexed="81"/>
            <rFont val="Tahoma"/>
            <family val="2"/>
            <charset val="238"/>
          </rPr>
          <t>jegyzono:</t>
        </r>
        <r>
          <rPr>
            <sz val="9"/>
            <color indexed="81"/>
            <rFont val="Tahoma"/>
            <family val="2"/>
            <charset val="238"/>
          </rPr>
          <t xml:space="preserve">
Ezen a rovaton kell elszámolni a gépek, berendezések és felszerelések, a járművek és a tenyészállatok értékesítésekor kapott eladási árat.</t>
        </r>
      </text>
    </comment>
    <comment ref="A69"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értékesítésekor kapott eladási árat, legfeljebb a részesedés a könyv szerinti értékéig.
A rovaton elszámolt bevételeket a beszámolóban a következő bontásban kell szerepeltetni:
a) ebből: privatizációból származó bevétel.</t>
        </r>
      </text>
    </comment>
    <comment ref="A70" authorId="0" shapeId="0">
      <text>
        <r>
          <rPr>
            <b/>
            <sz val="9"/>
            <color indexed="81"/>
            <rFont val="Tahoma"/>
            <family val="2"/>
            <charset val="238"/>
          </rPr>
          <t>jegyzono:</t>
        </r>
        <r>
          <rPr>
            <sz val="9"/>
            <color indexed="81"/>
            <rFont val="Tahoma"/>
            <family val="2"/>
            <charset val="238"/>
          </rPr>
          <t xml:space="preserve">
Ezen a rovaton kell elszámolni a meglévő részesedéshez – függetlenül attól, hogy azt a befektetett vagy a forgóeszközök között mutatják ki – kapcsolódó tőkekivonásból, tőkeleszállításból származó bevételt.</t>
        </r>
      </text>
    </comment>
    <comment ref="A72"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 eredeti kötelezett általi megtérítését.</t>
        </r>
      </text>
    </comment>
    <comment ref="A73"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4" authorId="0" shapeId="0">
      <text>
        <r>
          <rPr>
            <b/>
            <sz val="9"/>
            <color indexed="81"/>
            <rFont val="Tahoma"/>
            <family val="2"/>
            <charset val="238"/>
          </rPr>
          <t>jegyzono:</t>
        </r>
        <r>
          <rPr>
            <sz val="9"/>
            <color indexed="81"/>
            <rFont val="Tahoma"/>
            <family val="2"/>
            <charset val="238"/>
          </rPr>
          <t xml:space="preserve">
Ezen a rovaton kell elszámolni
a)211 az államháztartáson kívüli szervezetektől, személyektől működési célból, ellenérték nélkül kapott bevételeket, és
b) az ellátottak pénzbeli juttatásaiként folyósított ellátások és az államháztartáson kívüli szervezetek, személyek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76"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 eredeti kötelezett általi megtérítését.</t>
        </r>
      </text>
    </comment>
    <comment ref="A77"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8"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szervezetektől, személyektől felhalmozási célból, ellenérték nélkül kapott bevételeket, és
b) az államháztartáson kívüli szervezetek, személyek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82"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felvételéből befolyó bevételeket.
A rovaton elszámolt bevételeket a beszámolóban a következő bontásban kell szerepeltetni:
a) ebből: pénzügyi vállalkozás.</t>
        </r>
      </text>
    </comment>
    <comment ref="A83"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felvételéből befolyó bevételeket.</t>
        </r>
      </text>
    </comment>
    <comment ref="A84"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belföldről felvett hitelek, kölcsönök felvételéből befolyó bevételeket a likviditási célú hitelek, kölcsönök kivételével, és
b) a Stabilitási tv. 3. § (1) bekezdés e) pontja szerinti ügyletek keretében az eszközök átadásakor kapott eladási árat.
A rovaton elszámolt kiadásokat a beszámolóban a következő bontásban kell szerepeltetni:
a) ebből: pénzügyi vállalkozás.</t>
        </r>
      </text>
    </comment>
    <comment ref="A86"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kárpótlási jegyeket és a befektetési jegyeket is - beváltásakor kapott, kamatot nem tartalmazó összeget, eladásukkor azok eladási árát a könyv szerinti értékig.
A rovaton elszámolt bevételeket a beszámolóban a következő bontásban kell szerepeltetni:
a) ebből: befektetési jegyek,
b) ebből: kárpótlási jegyek.</t>
        </r>
      </text>
    </comment>
    <comment ref="A87"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kibocsátásakor kapott eladási árat, hitelviszonyt megtestesítő kamatozó értékpapírok esetén azok névértékéig.</t>
        </r>
      </text>
    </comment>
    <comment ref="A88"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vásárolt hitelviszonyt megtestesítő értékpapírok beváltásakor kapott, kamatot nem tartalmazó összeget, eladásukkor azok eladási árát a könyv szerinti értékig.</t>
        </r>
      </text>
    </comment>
    <comment ref="A89"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hitelviszonyt megtestesítő értékpapírok kibocsátásakor kapott eladási árat azok névértékéig.</t>
        </r>
      </text>
    </comment>
    <comment ref="A91" authorId="0" shapeId="0">
      <text>
        <r>
          <rPr>
            <b/>
            <sz val="9"/>
            <color indexed="81"/>
            <rFont val="Tahoma"/>
            <family val="2"/>
            <charset val="238"/>
          </rPr>
          <t>jegyzono:</t>
        </r>
        <r>
          <rPr>
            <sz val="9"/>
            <color indexed="81"/>
            <rFont val="Tahoma"/>
            <family val="2"/>
            <charset val="238"/>
          </rPr>
          <t xml:space="preserve">
Ezen a rovaton kell elszámolni az előző év költségvetési maradványának a kiadások teljesítésére történő felhasználását.</t>
        </r>
      </text>
    </comment>
    <comment ref="A96" authorId="0" shapeId="0">
      <text>
        <r>
          <rPr>
            <b/>
            <sz val="9"/>
            <color indexed="81"/>
            <rFont val="Tahoma"/>
            <family val="2"/>
            <charset val="238"/>
          </rPr>
          <t>jegyzono:</t>
        </r>
        <r>
          <rPr>
            <sz val="9"/>
            <color indexed="81"/>
            <rFont val="Tahoma"/>
            <family val="2"/>
            <charset val="238"/>
          </rPr>
          <t xml:space="preserve">
Ezen a rovaton kell elszámolni az előző év vállalkozási maradványának a kiadások teljesítésére történő felhasználását.</t>
        </r>
      </text>
    </comment>
    <comment ref="A97"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 biztosított megelőlegezéseket.</t>
        </r>
      </text>
    </comment>
    <comment ref="AB97" authorId="1" shapeId="0">
      <text>
        <r>
          <rPr>
            <b/>
            <sz val="9"/>
            <color indexed="81"/>
            <rFont val="Tahoma"/>
            <family val="2"/>
            <charset val="238"/>
          </rPr>
          <t>Anita:</t>
        </r>
        <r>
          <rPr>
            <sz val="9"/>
            <color indexed="81"/>
            <rFont val="Tahoma"/>
            <family val="2"/>
            <charset val="238"/>
          </rPr>
          <t xml:space="preserve">
0. havi finanszírozás</t>
        </r>
      </text>
    </comment>
    <comment ref="A98"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befolyó törlesztését.</t>
        </r>
      </text>
    </comment>
    <comment ref="A99" authorId="0" shapeId="0">
      <text>
        <r>
          <rPr>
            <b/>
            <sz val="9"/>
            <color indexed="81"/>
            <rFont val="Tahoma"/>
            <family val="2"/>
            <charset val="238"/>
          </rPr>
          <t>jegyzono:</t>
        </r>
        <r>
          <rPr>
            <sz val="9"/>
            <color indexed="81"/>
            <rFont val="Tahoma"/>
            <family val="2"/>
            <charset val="238"/>
          </rPr>
          <t xml:space="preserve">
Ezen a rovaton kell elszámolni az Áht. 73. § (1) bekezdés a) pont ae) pontja szerinti központi, irányító szervi támogatás, valamint a központi kezelésű előirányzatok kiadásai finanszírozására szolgáló központi pénzellátás beérkezését.</t>
        </r>
      </text>
    </comment>
    <comment ref="A100" authorId="0" shapeId="0">
      <text>
        <r>
          <rPr>
            <b/>
            <sz val="9"/>
            <color indexed="81"/>
            <rFont val="Tahoma"/>
            <family val="2"/>
            <charset val="238"/>
          </rPr>
          <t>jegyzono:</t>
        </r>
        <r>
          <rPr>
            <sz val="9"/>
            <color indexed="81"/>
            <rFont val="Tahoma"/>
            <family val="2"/>
            <charset val="238"/>
          </rPr>
          <t xml:space="preserve">
Ezen a rovaton kell elszámolni a betétek megszüntetését.</t>
        </r>
      </text>
    </comment>
    <comment ref="A101"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bevételeit.
A rovaton elszámolt bevételeket a beszámolóban a következő bontásban kell szerepeltetni:
a) ebből: tulajdonosi kölcsönök visszatérülése.</t>
        </r>
      </text>
    </comment>
    <comment ref="A103"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beváltásakor kapott, kamatot nem tartalmazó összeget, eladásukkor azok eladási árát a könyv szerinti értékig.</t>
        </r>
      </text>
    </comment>
    <comment ref="A104"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tartós hitelviszonyt megtestesítő értékpapírok beváltásakor kapott, kamatot nem tartalmazó összeget, eladásukkor azok eladási árát a könyv szerinti értékig.</t>
        </r>
      </text>
    </comment>
    <comment ref="A105"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kibocsátásakor kapott eladási árat azok névértékéig.</t>
        </r>
      </text>
    </comment>
    <comment ref="A106"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felvételéből befolyó bevételeket.
A rovaton elszámolt bevételeket a beszámolóban a következő bontásban kell szerepeltetni:
a) ebből: nemzetközi fejlesztési szervezetek,
b) ebből: más kormányok,
c) ebből: külföldi pénzintézetek.
B83. Adóssághoz nem kapcsolódó származékos ügyletek bevételei
Ezen a rovaton kell elszámolni a származékos ügyletek hitelek, kölcsönök, értékpapírok értékében ki nem mutatott és a kamatok között el nem számolt bevételeit, így
a) a lezárt nem kamatfedezeti célú, egyéb fedezeti ügyletek (határidős, opciós, swap és azonnali ügyletek) nyereségét,
b) a nem fedezeti célú határidős, opciós ügyletek és swap ügyletek határidős része esetén az ügylet zárása (lejárata, ellenügylet kötése, lejárat előtti megszüntetése) időpontjában érvényes árfolyam és a kötési (határidős) árfolyam közötti nyereségjellegű különbözetet, és
c) a kiírt opcióért kapott opciós díjat.</t>
        </r>
      </text>
    </comment>
    <comment ref="A126" authorId="0" shapeId="0">
      <text>
        <r>
          <rPr>
            <b/>
            <sz val="9"/>
            <color indexed="81"/>
            <rFont val="Tahoma"/>
            <family val="2"/>
            <charset val="238"/>
          </rPr>
          <t>jegyzono:</t>
        </r>
        <r>
          <rPr>
            <sz val="9"/>
            <color indexed="81"/>
            <rFont val="Tahoma"/>
            <family val="2"/>
            <charset val="238"/>
          </rPr>
          <t xml:space="preserve">
Ezen a rovaton kell elszámolni
a) a köztisztviselők, kormánytisztviselők, közalkalmazottak, fegyveres szervek hivatásos állományú tagjai, a Magyar Honvédség hivatásos és szerződéses állományú tagjai, a bírák, az ügyészek, az igazságügyi és az ügyészségi alkalmazottak – besorolási osztály, fizetési fokozat szerint megállapított, kötelező illetménykiegészítésekkel, a közalkalmazottak jogállásáról szóló törvény szerinti kereset-kiegészítéssel, a kötelező és feltételtől függő, adható pótlékokkal (például felzárkóztatási, kollégiumi, összevont osztályban oktatók pótlékai, közművelődési, közgyűjteményi dolgozók pótléka) növelt – illetményét,
b) az állami vezető, a kormánybiztos, miniszterelnöki biztos, miniszteri biztos, valamint a költségvetési szerv választott tisztségviselőnek nem minősülő, az a) pontba nem tartozó vezetőjének illetményét,
c) egyszerűsített foglalkoztatás alá tartozó munkavállalók kivételével a munka törvénykönyve alapján teljes vagy részmunkaidőben foglalkoztatottak bérét,
d) a közfoglalkoztatásban résztvevők bérét,
e) a munkavégzésre kötelezett tartalékállományban lévők illetményét,
f) az ösztöndíjas foglalkoztatottakat megillető díjat, és
g) a különleges foglalkoztatási állományban résztvevők díjazását
[az a)–g) pontban nevesítettek a továbbiakban együtt: foglalkoztatottak].</t>
        </r>
      </text>
    </comment>
    <comment ref="A127" authorId="0" shapeId="0">
      <text>
        <r>
          <rPr>
            <b/>
            <sz val="9"/>
            <color indexed="81"/>
            <rFont val="Tahoma"/>
            <family val="2"/>
            <charset val="238"/>
          </rPr>
          <t>jegyzono:</t>
        </r>
        <r>
          <rPr>
            <sz val="9"/>
            <color indexed="81"/>
            <rFont val="Tahoma"/>
            <family val="2"/>
            <charset val="238"/>
          </rPr>
          <t xml:space="preserve">
Ezen a rovaton kell elszámolni az előre nem meghatározott követelményekhez kapcsolódóan a foglalkoztatottaknak megállapított normatív jutalmakat.</t>
        </r>
      </text>
    </comment>
    <comment ref="A128" authorId="0" shapeId="0">
      <text>
        <r>
          <rPr>
            <b/>
            <sz val="9"/>
            <color indexed="81"/>
            <rFont val="Tahoma"/>
            <family val="2"/>
            <charset val="238"/>
          </rPr>
          <t>jegyzono:</t>
        </r>
        <r>
          <rPr>
            <sz val="9"/>
            <color indexed="81"/>
            <rFont val="Tahoma"/>
            <family val="2"/>
            <charset val="238"/>
          </rPr>
          <t xml:space="preserve">
Ezen a rovaton kell elszámolni a teljesítményösztönzés, személyi ösztönzés céljából a foglalkoztatottaknak megállapított jutalmat, prémiumot, céljuttatást, továbbá minden más hasonló személyi ösztönzési jellegű kifizetést, függetlenül annak elnevezésétől.</t>
        </r>
      </text>
    </comment>
    <comment ref="A129" authorId="0" shapeId="0">
      <text>
        <r>
          <rPr>
            <b/>
            <sz val="9"/>
            <color indexed="81"/>
            <rFont val="Tahoma"/>
            <family val="2"/>
            <charset val="238"/>
          </rPr>
          <t>jegyzono:</t>
        </r>
        <r>
          <rPr>
            <sz val="9"/>
            <color indexed="81"/>
            <rFont val="Tahoma"/>
            <family val="2"/>
            <charset val="238"/>
          </rPr>
          <t xml:space="preserve">
Ezen a rovaton kell elszámolni
a) a helyettesítés, illetve helyettesítésre szóló megbízás címen folyósítandó juttatásokat,
b) a készenléti és ügyeleti díj összegét,
c) a túlóradíjakat, és
d) a fegyveres szervek hivatásos állományú tagját a túlszolgálatért megillető díjazást.</t>
        </r>
      </text>
    </comment>
    <comment ref="A130"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végkielégítést.</t>
        </r>
      </text>
    </comment>
    <comment ref="A131"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jubileumi jutalmakat és a munkaviszony elismerésére szolgáló – például hűségjutalom – jutalmakat.</t>
        </r>
      </text>
    </comment>
    <comment ref="A132" authorId="0" shapeId="0">
      <text>
        <r>
          <rPr>
            <b/>
            <sz val="9"/>
            <color indexed="81"/>
            <rFont val="Tahoma"/>
            <family val="2"/>
            <charset val="238"/>
          </rPr>
          <t>jegyzono:</t>
        </r>
        <r>
          <rPr>
            <sz val="9"/>
            <color indexed="81"/>
            <rFont val="Tahoma"/>
            <family val="2"/>
            <charset val="238"/>
          </rPr>
          <t xml:space="preserve">
Ezen a rovaton kell elszámolni a foglalkoztatottak részére juttatott, a személyi jövedelemadóról szóló törvény szerinti béren kívüli juttatásokat, ide értve azt az esetet is, ha azok megfelelnek a béren kívüli juttatás feltételeinek, de a személyi jövedelemadóról szóló törvényben meghatározott értékhatárt meghaladják.</t>
        </r>
      </text>
    </comment>
    <comment ref="R132" authorId="1" shapeId="0">
      <text>
        <r>
          <rPr>
            <b/>
            <sz val="9"/>
            <color indexed="81"/>
            <rFont val="Tahoma"/>
            <family val="2"/>
            <charset val="238"/>
          </rPr>
          <t>Anita:</t>
        </r>
        <r>
          <rPr>
            <sz val="9"/>
            <color indexed="81"/>
            <rFont val="Tahoma"/>
            <family val="2"/>
            <charset val="238"/>
          </rPr>
          <t xml:space="preserve">
Cafetéria + 1e számlavezetési ktgtérítés</t>
        </r>
      </text>
    </comment>
    <comment ref="A133"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ruházati költségtérítéseket.</t>
        </r>
      </text>
    </comment>
    <comment ref="A134" authorId="0" shapeId="0">
      <text>
        <r>
          <rPr>
            <b/>
            <sz val="9"/>
            <color indexed="81"/>
            <rFont val="Tahoma"/>
            <family val="2"/>
            <charset val="238"/>
          </rPr>
          <t>jegyzono:</t>
        </r>
        <r>
          <rPr>
            <sz val="9"/>
            <color indexed="81"/>
            <rFont val="Tahoma"/>
            <family val="2"/>
            <charset val="238"/>
          </rPr>
          <t xml:space="preserve">
Ezen a rovaton kell elszámolni a munkába járással kapcsolatos személygépkocsi használat után fizetendő költségtérítést, továbbá a foglalkoztatottaknak megállapított más utazási költségtérítéseket.</t>
        </r>
      </text>
    </comment>
    <comment ref="A135"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más rovaton nem elszámolható költségtérítéseket.</t>
        </r>
      </text>
    </comment>
    <comment ref="A136"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lakhatási, rezsiköltség, albérleti díj hozzájárulásokat.</t>
        </r>
      </text>
    </comment>
    <comment ref="A137" authorId="0" shapeId="0">
      <text>
        <r>
          <rPr>
            <b/>
            <sz val="9"/>
            <color indexed="81"/>
            <rFont val="Tahoma"/>
            <family val="2"/>
            <charset val="238"/>
          </rPr>
          <t>jegyzono:</t>
        </r>
        <r>
          <rPr>
            <sz val="9"/>
            <color indexed="81"/>
            <rFont val="Tahoma"/>
            <family val="2"/>
            <charset val="238"/>
          </rPr>
          <t xml:space="preserve">
Ezen a rovaton kell elszámolni a foglalkoztatottaknak szociális alapon megállapított eseti szociális támogatásokat, segélyeket.</t>
        </r>
      </text>
    </comment>
    <comment ref="A138" authorId="0" shapeId="0">
      <text>
        <r>
          <rPr>
            <b/>
            <sz val="9"/>
            <color indexed="81"/>
            <rFont val="Tahoma"/>
            <family val="2"/>
            <charset val="238"/>
          </rPr>
          <t>jegyzono:</t>
        </r>
        <r>
          <rPr>
            <sz val="9"/>
            <color indexed="81"/>
            <rFont val="Tahoma"/>
            <family val="2"/>
            <charset val="238"/>
          </rPr>
          <t xml:space="preserve">
Ezen a rovaton kell elszámolni
a) a munkáltató által a foglalkoztatottaknak teljesített, más rovaton nem elszámolható olyan juttatásokat, amelyek után a foglalkoztatottnak a személyi jövedelemadóról szóló törvény alapján az összevont adóalapba tartozó bevétele keletkezik függetlenül attól, hogy a foglalkoztatott a jövedelme kiszámításakor a bevétellel szemben jogosult-e levonásra,
b) a munkáltató által a foglalkoztatottaknak teljesített, más rovaton nem elszámolható olyan kifizetéseket, amelyek után a foglalkoztatottnak a személyi jövedelemadóról szóló törvény alapján adómentes bevétele keletkezik, és
c) a munkáltató által a foglalkoztatottakkal kapcsolatban kötött biztosítások díját.
A rovaton elszámolt kiadásokat a beszámolóban a következő bontásban kell szerepeltetni:
a) ebből: biztosítási díjak.</t>
        </r>
      </text>
    </comment>
    <comment ref="A140" authorId="0" shapeId="0">
      <text>
        <r>
          <rPr>
            <b/>
            <sz val="9"/>
            <color indexed="81"/>
            <rFont val="Tahoma"/>
            <family val="2"/>
            <charset val="238"/>
          </rPr>
          <t>jegyzono:</t>
        </r>
        <r>
          <rPr>
            <sz val="9"/>
            <color indexed="81"/>
            <rFont val="Tahoma"/>
            <family val="2"/>
            <charset val="238"/>
          </rPr>
          <t xml:space="preserve">
Ezen a rovaton kell elszámolni a köztársasági elnök, az Országgyűlés elnöke, az Alkotmánybíróság elnöke és tagja, a Kúria elnöke, a Költségvetési Tanács elnöke, a legfőbb ügyész, az alapvető jogok biztosa és helyettesei, az Állami Számvevőszék elnöke és alelnöke, az országgyűlési képviselő, a polgármester, főpolgármester, a helyi önkormányzati képviselő, megyei közgyűlés tagja, az alpolgármester, a főpolgármester-helyettes, a megyei közgyűlés elnöke és alelnöke, továbbá a Független Rendészeti Panasztestület tagjai számára fizetett, a K11. Foglalkoztatottak személyi juttatásai rovatainak megfelelő tartalmú juttatásokat, tiszteletdíjakat.</t>
        </r>
      </text>
    </comment>
    <comment ref="A141" authorId="0" shapeId="0">
      <text>
        <r>
          <rPr>
            <b/>
            <sz val="9"/>
            <color indexed="81"/>
            <rFont val="Tahoma"/>
            <family val="2"/>
            <charset val="238"/>
          </rPr>
          <t>jegyzono:</t>
        </r>
        <r>
          <rPr>
            <sz val="9"/>
            <color indexed="81"/>
            <rFont val="Tahoma"/>
            <family val="2"/>
            <charset val="238"/>
          </rPr>
          <t xml:space="preserve">
Ezen a rovaton kell elszámolni a munkavégzésre irányuló egyéb jogviszony keretében nem saját foglalkoztatottnak fizetett díjazásokat.</t>
        </r>
      </text>
    </comment>
    <comment ref="R141" authorId="1" shapeId="0">
      <text>
        <r>
          <rPr>
            <b/>
            <sz val="9"/>
            <color indexed="81"/>
            <rFont val="Tahoma"/>
            <family val="2"/>
            <charset val="238"/>
          </rPr>
          <t>Anita:</t>
        </r>
        <r>
          <rPr>
            <sz val="9"/>
            <color indexed="81"/>
            <rFont val="Tahoma"/>
            <family val="2"/>
            <charset val="238"/>
          </rPr>
          <t xml:space="preserve">
külsős tagok</t>
        </r>
      </text>
    </comment>
    <comment ref="A142" authorId="0" shapeId="0">
      <text>
        <r>
          <rPr>
            <b/>
            <sz val="9"/>
            <color indexed="81"/>
            <rFont val="Tahoma"/>
            <family val="2"/>
            <charset val="238"/>
          </rPr>
          <t>jegyzono:</t>
        </r>
        <r>
          <rPr>
            <sz val="9"/>
            <color indexed="81"/>
            <rFont val="Tahoma"/>
            <family val="2"/>
            <charset val="238"/>
          </rPr>
          <t xml:space="preserve">
Ezen a rovaton kell elszámolni
a) a prémiumévek programban résztvevők juttatásait,
b)164 az egyszerűsített foglalkoztatás alá tartozó munkavállalók részére megállapított juttatásokat, ide értve a juttatásaik után a foglalkoztatót terhelő közterheket is,
c) a Bolyai János Kutatási Ösztöndíjat, az MTA doktori címmel rendelkezők tiszteletdíját, az akadémikusok és a Magyar Művészeti Akadémia tagjai tiszteletdíját,
d) a nem foglalkoztatottaknak adományozott kitüntetésekkel, díjakkal, elismerésekkel járó pénzjutalmat,
e)165 az önkéntes tartalékos szolgálatot teljesítők, a katonai és rendvédelmi tanintézeteknél tisztképzésben és tiszthelyettes képzésben részesülők, a honvéd kollégiumok, gimnáziumok és szakközépiskolák növendékeinek, valamint a rendészeti szakközépiskolák hallgatói állományának juttatásait,
f) a személyi jövedelemadóról szóló törvény szerinti reprezentáció és üzleti ajándék kiadásait, ide értve azt az esetet is, ha azok megfelelnek a reprezentáció, üzleti ajándék feltételeinek, de a személyi jövedelemadóról szóló törvényben meghatározott értékhatárt meghaladják, és
g) mindazon a K11. Foglalkoztatottak személyi juttatásai rovatainak megfelelő tartalmú juttatásokat, amelyeket nem foglalkoztatottnak és nem választott tisztségviselőnek fizetnek, így különösen az ítélkezésben közreműködők – kirendelt védő, szakértő, ülnök – díjazását, a fogvatartottak díjazását és egyéb költségtérítését, a munkaterápiában résztvevő betegek díjazását, a nevelőszülőkhöz kihelyezett gyermeket ellátók és azokkal foglalkozók díját, a házi szociális gondozók díját, a jogsegélyszolgálat, a lelki-segély szolgálat díját, és a diákok, hallgatók demonstrátori díját.</t>
        </r>
      </text>
    </comment>
    <comment ref="R142" authorId="1" shapeId="0">
      <text>
        <r>
          <rPr>
            <b/>
            <sz val="9"/>
            <color indexed="81"/>
            <rFont val="Tahoma"/>
            <family val="2"/>
            <charset val="238"/>
          </rPr>
          <t>Anita:</t>
        </r>
        <r>
          <rPr>
            <sz val="9"/>
            <color indexed="81"/>
            <rFont val="Tahoma"/>
            <family val="2"/>
            <charset val="238"/>
          </rPr>
          <t xml:space="preserve">
repi
</t>
        </r>
      </text>
    </comment>
    <comment ref="A143"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rehabilitációs hozzájárulást,
c) a korkedvezmény-biztosítási járulékot,
d) az egészségügyi hozzájárulást,
e) a táppénz hozzájárulást,
f) a munkaadót a foglalkoztatottak részére történő kifizetésekkel kapcsolatban terhelő más járulék jellegű kötelezettségeket, és
g) a munkáltatót terhelő személyi jövedelemadót.
A rovaton elszámolt kiadásokat a beszámolóban a fenti bontásban kell szerepeltetni.
</t>
        </r>
      </text>
    </comment>
    <comment ref="A146" authorId="0" shapeId="0">
      <text>
        <r>
          <rPr>
            <b/>
            <sz val="9"/>
            <color indexed="81"/>
            <rFont val="Tahoma"/>
            <family val="2"/>
            <charset val="238"/>
          </rPr>
          <t>jegyzono:</t>
        </r>
        <r>
          <rPr>
            <sz val="9"/>
            <color indexed="81"/>
            <rFont val="Tahoma"/>
            <family val="2"/>
            <charset val="238"/>
          </rPr>
          <t xml:space="preserve">
Ezen a rovaton kell elszámolni
a) a gyógyszerek, gyógyszernek nem minősülő gyógyhatású készítmények, tápszerek, vér- és vérkészítmények, a gyógyászati diagnosztikai segédanyagok beszerzése után fizetett vételárat,
b) a gyógyszer alapanyagként használt vegyszerek, valamint a szakmai - termelési, oktatási, kutatási - felhasználású vegyszerek beszerzése után fizetett vételárat,
c) a tevékenységét segítő és a napi, rendszeres tájékoztatást szolgáló, papír alapú eszközök - így különösen könyvek, közlönyök, jogi információk, napilapok, folyóiratok - beszerzése, előfizetése után fizetett vételárat,
d) a 12. § (7) bekezdése szerinti egyéb készletek vételárát, és
e) az olyan informatikai eszközök, elektronikus könyvek, egyéb információhordozók beszerzése után fizetett vételárat, amelyek a tevékenységet legfeljebb egy évig szolgálják.</t>
        </r>
      </text>
    </comment>
    <comment ref="R146" authorId="1" shapeId="0">
      <text>
        <r>
          <rPr>
            <b/>
            <sz val="9"/>
            <color indexed="81"/>
            <rFont val="Tahoma"/>
            <family val="2"/>
            <charset val="238"/>
          </rPr>
          <t>Anita:</t>
        </r>
        <r>
          <rPr>
            <sz val="9"/>
            <color indexed="81"/>
            <rFont val="Tahoma"/>
            <family val="2"/>
            <charset val="238"/>
          </rPr>
          <t xml:space="preserve">
100e szakmai könyv
számítástechn. Dolgok
</t>
        </r>
      </text>
    </comment>
    <comment ref="A147" authorId="0" shapeId="0">
      <text>
        <r>
          <rPr>
            <b/>
            <sz val="9"/>
            <color indexed="81"/>
            <rFont val="Tahoma"/>
            <family val="2"/>
            <charset val="238"/>
          </rPr>
          <t>jegyzono:</t>
        </r>
        <r>
          <rPr>
            <sz val="9"/>
            <color indexed="81"/>
            <rFont val="Tahoma"/>
            <family val="2"/>
            <charset val="238"/>
          </rPr>
          <t xml:space="preserve">
Ezen a rovaton kell elszámolni
a) az élelmiszerek, élelmezési nyersanyagok beszerzése után fizetett vételárat,
b) az irodai papír és a nyomtatványok beszerzése után fizetett vételárat, továbbá minden, irodai célt szolgáló anyag – így különösen irattartó, tűzőgép, irodai kapcsok, naptár, ceruza, toll, radír, ragasztó, lyukasztó – beszerzése után fizetett vételárat,
c) a nyomtatási, sokszorosítási feladatokkal összefüggő anyagok – így különösen festék, festékpatron – beszerzése után fizetett vételárat,
d) a tüzelőanyagok, folyékony és gáznemű energiahordozók, járművekhez hajtó- és kenőanyagok beszerzése után fizetett vételárat,
e) a fogvatartottak, ellátottak ruházata, valamint a ruházati költségtérítésnél nem szerepeltethető munka- és védőruha beszerzése után fizetett vételárat, és
f)168 mindazon anyagok beszerzése után fizetett vételárat, amelyek nem számolhatók el szakmai anyag beszerzéseként.</t>
        </r>
      </text>
    </comment>
    <comment ref="M147" authorId="1" shapeId="0">
      <text>
        <r>
          <rPr>
            <b/>
            <sz val="9"/>
            <color indexed="81"/>
            <rFont val="Tahoma"/>
            <family val="2"/>
            <charset val="238"/>
          </rPr>
          <t>Anita:</t>
        </r>
        <r>
          <rPr>
            <sz val="9"/>
            <color indexed="81"/>
            <rFont val="Tahoma"/>
            <family val="2"/>
            <charset val="238"/>
          </rPr>
          <t xml:space="preserve">
irodaszer, nyomtatópatron, tisztítószerek
üzemeltetési anyagok
munkaruha</t>
        </r>
      </text>
    </comment>
    <comment ref="R147" authorId="1" shapeId="0">
      <text>
        <r>
          <rPr>
            <b/>
            <sz val="9"/>
            <color indexed="81"/>
            <rFont val="Tahoma"/>
            <family val="2"/>
            <charset val="238"/>
          </rPr>
          <t>Anita:</t>
        </r>
        <r>
          <rPr>
            <sz val="9"/>
            <color indexed="81"/>
            <rFont val="Tahoma"/>
            <family val="2"/>
            <charset val="238"/>
          </rPr>
          <t xml:space="preserve">
500e irodaszer
350e hajtó és kenőanyag
200e nyomtatást segítő anyagok
1250e egyéb üzemeltetési anyagok</t>
        </r>
      </text>
    </comment>
    <comment ref="A148" authorId="0" shapeId="0">
      <text>
        <r>
          <rPr>
            <b/>
            <sz val="9"/>
            <color indexed="81"/>
            <rFont val="Tahoma"/>
            <family val="2"/>
            <charset val="238"/>
          </rPr>
          <t>jegyzono:</t>
        </r>
        <r>
          <rPr>
            <sz val="9"/>
            <color indexed="81"/>
            <rFont val="Tahoma"/>
            <family val="2"/>
            <charset val="238"/>
          </rPr>
          <t xml:space="preserve">
Ezen a rovaton kell elszámolni a vásárolt áruk és betétdíjas göngyölegek vételárát.</t>
        </r>
      </text>
    </comment>
    <comment ref="A150" authorId="0" shapeId="0">
      <text>
        <r>
          <rPr>
            <b/>
            <sz val="9"/>
            <color indexed="81"/>
            <rFont val="Tahoma"/>
            <family val="2"/>
            <charset val="238"/>
          </rPr>
          <t>jegyzono:</t>
        </r>
        <r>
          <rPr>
            <sz val="9"/>
            <color indexed="81"/>
            <rFont val="Tahoma"/>
            <family val="2"/>
            <charset val="238"/>
          </rPr>
          <t xml:space="preserve">
Ezen a rovaton kell elszámolni
a) a számítógépes rendszer tervezésére, az erre vonatkozó tanácsadásra, számítógéprendszer, illetve adatfeldolgozó berendezések kiépítésére, helyszíni irányítására, üzemeltetésére – ide értve a számítógépek üzembe helyezését, szoftverek telepítését is, ha azok nem részei azok vételárának –, valamint az ezeket segítő tevékenységekre irányuló szolgáltatás után fizetett vételárat,
b)169 a számítógépes programozásra, így különösen adatbázisok készítésére, szoftverek írására, meglévő alkalmazások módosítására és konfigurálására, ezek tesztelésére irányuló szolgáltatás után fizetett vételárat,
c) az informatikai eszközök, pénzkiadó automaták (ATM), nem mechanikus működésű bolti kártyaleolvasó (POS) terminálok kölcsönzése, bérlete, lízingelése, javítása, karbantartása vételárát, díját,
d) a szoftverek kölcsönzésének, bérletének, lízingelésének vételárát, a felsőoktatási és a köznevelési intézmények jogtiszta szoftver licenc biztosításával összefüggésben kifizetett összegeket,
e) az adatrögzítésre, adatfeldolgozásra, web-hosztingra irányuló szolgáltatás után fizetett vételárat,
f) a világhálón megjelenő oldalak, internetes portálok tervezésére, elkészítésére, működtetésére irányuló szolgáltatás után fizetett vételárat,
g) a számítógépek között megvalósuló adatátviteli célú távközlési kapcsolatok díjait, és
h) a számítógépes oktatásra irányuló szolgáltatás után fizetett vételárat.</t>
        </r>
      </text>
    </comment>
    <comment ref="R150" authorId="1" shapeId="0">
      <text>
        <r>
          <rPr>
            <b/>
            <sz val="9"/>
            <color indexed="81"/>
            <rFont val="Tahoma"/>
            <family val="2"/>
            <charset val="238"/>
          </rPr>
          <t>Anita:</t>
        </r>
        <r>
          <rPr>
            <sz val="9"/>
            <color indexed="81"/>
            <rFont val="Tahoma"/>
            <family val="2"/>
            <charset val="238"/>
          </rPr>
          <t xml:space="preserve">
rendszerfelügyelet
szoftverdíjak
</t>
        </r>
      </text>
    </comment>
    <comment ref="A151" authorId="0" shapeId="0">
      <text>
        <r>
          <rPr>
            <b/>
            <sz val="9"/>
            <color indexed="81"/>
            <rFont val="Tahoma"/>
            <family val="2"/>
            <charset val="238"/>
          </rPr>
          <t>jegyzono:</t>
        </r>
        <r>
          <rPr>
            <sz val="9"/>
            <color indexed="81"/>
            <rFont val="Tahoma"/>
            <family val="2"/>
            <charset val="238"/>
          </rPr>
          <t xml:space="preserve">
Ezen a rovaton kell elszámolni a nem számítógépek között megvalósuló, nem adatátviteli célú távközlési – így különösen telefon, telefax, telex, mobil – díjakat, mobil telefonokhoz vásárolt kártyák vételárát, továbbá a műsorvételi, műsorközlési jogdíjak kiadásait.</t>
        </r>
      </text>
    </comment>
    <comment ref="R151" authorId="1" shapeId="0">
      <text>
        <r>
          <rPr>
            <b/>
            <sz val="9"/>
            <color indexed="81"/>
            <rFont val="Tahoma"/>
            <family val="2"/>
            <charset val="238"/>
          </rPr>
          <t>Anita:</t>
        </r>
        <r>
          <rPr>
            <sz val="9"/>
            <color indexed="81"/>
            <rFont val="Tahoma"/>
            <family val="2"/>
            <charset val="238"/>
          </rPr>
          <t xml:space="preserve">
telefon, alközpont
</t>
        </r>
      </text>
    </comment>
    <comment ref="A153"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R153" authorId="1" shapeId="0">
      <text>
        <r>
          <rPr>
            <b/>
            <sz val="9"/>
            <color indexed="81"/>
            <rFont val="Tahoma"/>
            <family val="2"/>
            <charset val="238"/>
          </rPr>
          <t>Anita:</t>
        </r>
        <r>
          <rPr>
            <sz val="9"/>
            <color indexed="81"/>
            <rFont val="Tahoma"/>
            <family val="2"/>
            <charset val="238"/>
          </rPr>
          <t xml:space="preserve">
600 villany
400 gáz
200 víz
</t>
        </r>
      </text>
    </comment>
    <comment ref="A154"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A155" authorId="0" shapeId="0">
      <text>
        <r>
          <rPr>
            <b/>
            <sz val="9"/>
            <color indexed="81"/>
            <rFont val="Tahoma"/>
            <family val="2"/>
            <charset val="238"/>
          </rPr>
          <t>jegyzono:</t>
        </r>
        <r>
          <rPr>
            <sz val="9"/>
            <color indexed="81"/>
            <rFont val="Tahoma"/>
            <family val="2"/>
            <charset val="238"/>
          </rPr>
          <t xml:space="preserve">
Ezen a rovaton kell elszámolni az informatikai eszközök kivételével a bérelt, operatív lízing keretében használt immateriális javak, tárgyi eszközök bérleti és lízingdíjait, valamint a közszféra és a magánszféra együttműködésén (PPP) alapuló szerződéses konstrukció keretében megvalósuló létesítmény igénybevétele miatt fizetett szolgáltatási díjat – ide értve a szolgáltatási díj részét képező egyéb költségeket (fűtés, világítás, takarítás stb.) is.
A rovaton elszámolt kiadásokat a beszámolóban a következő bontásban kell szerepeltetni:
a) ebből: a közszféra és a magánszféra együttműködésén (PPP) alapuló szerződéses konstrukció.</t>
        </r>
      </text>
    </comment>
    <comment ref="R155" authorId="1" shapeId="0">
      <text>
        <r>
          <rPr>
            <b/>
            <sz val="9"/>
            <color indexed="81"/>
            <rFont val="Tahoma"/>
            <family val="2"/>
            <charset val="238"/>
          </rPr>
          <t>Anita:</t>
        </r>
        <r>
          <rPr>
            <sz val="9"/>
            <color indexed="81"/>
            <rFont val="Tahoma"/>
            <family val="2"/>
            <charset val="238"/>
          </rPr>
          <t xml:space="preserve">
fénymásoló</t>
        </r>
      </text>
    </comment>
    <comment ref="A156" authorId="0" shapeId="0">
      <text>
        <r>
          <rPr>
            <b/>
            <sz val="9"/>
            <color indexed="81"/>
            <rFont val="Tahoma"/>
            <family val="2"/>
            <charset val="238"/>
          </rPr>
          <t>jegyzono:</t>
        </r>
        <r>
          <rPr>
            <sz val="9"/>
            <color indexed="81"/>
            <rFont val="Tahoma"/>
            <family val="2"/>
            <charset val="238"/>
          </rPr>
          <t xml:space="preserve">
Ezen a rovaton kell elszámolni – az informatikai eszközök kivételével – a tárgyi eszközök, készletek idegen kivitelezővel végeztetett karbantartásáért és kisjavításáért fizetett vételárat.</t>
        </r>
      </text>
    </comment>
    <comment ref="M156" authorId="1" shapeId="0">
      <text>
        <r>
          <rPr>
            <b/>
            <sz val="9"/>
            <color indexed="81"/>
            <rFont val="Tahoma"/>
            <family val="2"/>
            <charset val="238"/>
          </rPr>
          <t>Anita:</t>
        </r>
        <r>
          <rPr>
            <sz val="9"/>
            <color indexed="81"/>
            <rFont val="Tahoma"/>
            <family val="2"/>
            <charset val="238"/>
          </rPr>
          <t xml:space="preserve">
gyepesítés, betonozás, nyári karbantart, parketta, lapozás
egyéb</t>
        </r>
      </text>
    </comment>
    <comment ref="R156" authorId="1" shapeId="0">
      <text>
        <r>
          <rPr>
            <b/>
            <sz val="9"/>
            <color indexed="81"/>
            <rFont val="Tahoma"/>
            <family val="2"/>
            <charset val="238"/>
          </rPr>
          <t>Anita:</t>
        </r>
        <r>
          <rPr>
            <sz val="9"/>
            <color indexed="81"/>
            <rFont val="Tahoma"/>
            <family val="2"/>
            <charset val="238"/>
          </rPr>
          <t xml:space="preserve">
parkettacsiszolás + festés 1200e
300e autók karbantart</t>
        </r>
      </text>
    </comment>
    <comment ref="A157"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beszerzése után fizetett vételárat.
A rovaton elszámolt kiadásokat a beszámolóban a következő bontásban kell szerepeltetni:
a) ebből: államháztartáson belül.</t>
        </r>
      </text>
    </comment>
    <comment ref="A158" authorId="0" shapeId="0">
      <text>
        <r>
          <rPr>
            <b/>
            <sz val="9"/>
            <color indexed="81"/>
            <rFont val="Tahoma"/>
            <family val="2"/>
            <charset val="238"/>
          </rPr>
          <t>jegyzono:</t>
        </r>
        <r>
          <rPr>
            <sz val="9"/>
            <color indexed="81"/>
            <rFont val="Tahoma"/>
            <family val="2"/>
            <charset val="238"/>
          </rPr>
          <t xml:space="preserve">
Ezen a rovaton kell elszámolni
a) azokat az egyébként jellemzően az államháztartás által kibocsátott komplex szolgáltatások – így különösen egészségügyi, oktatási (az informatikai oktatás kivételével), szociális, útüzemeltetési, környezetvédelmi szolgáltatások – vételárát, amelyeket államháztartáson kívüli szervezetek, személyek teljesítenek, és
b) más szellemi jellegű tevékenység szolgáltatásvásárlással történő ellátása miatt fizetett vételárakat, így különösen a tervezői, tanácsadói, ügyvédi, jogi segítői, fordító-, közjegyzői, közbeszerzési irodai díjakat.</t>
        </r>
      </text>
    </comment>
    <comment ref="M158" authorId="1" shapeId="0">
      <text>
        <r>
          <rPr>
            <b/>
            <sz val="9"/>
            <color indexed="81"/>
            <rFont val="Tahoma"/>
            <family val="2"/>
            <charset val="238"/>
          </rPr>
          <t>Anita:</t>
        </r>
        <r>
          <rPr>
            <sz val="9"/>
            <color indexed="81"/>
            <rFont val="Tahoma"/>
            <family val="2"/>
            <charset val="238"/>
          </rPr>
          <t xml:space="preserve">
gyermekműsor, továbbképzés, rágcsálóirt.
Udvari játékok bevizsg.</t>
        </r>
      </text>
    </comment>
    <comment ref="R158" authorId="1" shapeId="0">
      <text>
        <r>
          <rPr>
            <b/>
            <sz val="9"/>
            <color indexed="81"/>
            <rFont val="Tahoma"/>
            <family val="2"/>
            <charset val="238"/>
          </rPr>
          <t>Anita:</t>
        </r>
        <r>
          <rPr>
            <sz val="9"/>
            <color indexed="81"/>
            <rFont val="Tahoma"/>
            <family val="2"/>
            <charset val="238"/>
          </rPr>
          <t xml:space="preserve">
NKE normatíva hozzáj.
Továbbképzések
</t>
        </r>
      </text>
    </comment>
    <comment ref="A159"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szolgáltatások vételárát, így különösen a raktározás, csomagolás, postai levél, csomag, távirat, postafiókbérlet, szállítás, bizományi tevékenység, takarítás, mosás és vegytisztítás, kéményseprés, rovarirtás vételárát, a pénzügyi, befektetési, biztosítóintézeti szolgáltatásokkal összefüggésben felmerülő díjakat, jutalékokat és más kiadásokat - ide értve a Kincstár által felszámított díjakat is -, ha azokat nem a személyi juttatások között kell megjeleníteni.</t>
        </r>
      </text>
    </comment>
    <comment ref="M159" authorId="1" shapeId="0">
      <text>
        <r>
          <rPr>
            <b/>
            <sz val="9"/>
            <color indexed="81"/>
            <rFont val="Tahoma"/>
            <family val="2"/>
            <charset val="238"/>
          </rPr>
          <t>Anita:</t>
        </r>
        <r>
          <rPr>
            <sz val="9"/>
            <color indexed="81"/>
            <rFont val="Tahoma"/>
            <family val="2"/>
            <charset val="238"/>
          </rPr>
          <t xml:space="preserve">
bankköltség, posta, kazán ellenőrzés</t>
        </r>
      </text>
    </comment>
    <comment ref="R159" authorId="1" shapeId="0">
      <text>
        <r>
          <rPr>
            <b/>
            <sz val="9"/>
            <color indexed="81"/>
            <rFont val="Tahoma"/>
            <family val="2"/>
            <charset val="238"/>
          </rPr>
          <t>Anita:</t>
        </r>
        <r>
          <rPr>
            <sz val="9"/>
            <color indexed="81"/>
            <rFont val="Tahoma"/>
            <family val="2"/>
            <charset val="238"/>
          </rPr>
          <t xml:space="preserve">
posta 500e
biztosítás 300e
egyéb szolg 400e
vegytisztítás 30e
más egyéb alközpont 230e</t>
        </r>
      </text>
    </comment>
    <comment ref="A161" authorId="0" shapeId="0">
      <text>
        <r>
          <rPr>
            <b/>
            <sz val="9"/>
            <color indexed="81"/>
            <rFont val="Tahoma"/>
            <family val="2"/>
            <charset val="238"/>
          </rPr>
          <t>jegyzono:</t>
        </r>
        <r>
          <rPr>
            <sz val="9"/>
            <color indexed="81"/>
            <rFont val="Tahoma"/>
            <family val="2"/>
            <charset val="238"/>
          </rPr>
          <t xml:space="preserve">
Ezen a rovaton kell elszámolni
a) a foglalkoztatottak és a választott tisztségviselők belföldi és külföldi kiküldetéseivel kapcsolatos valamennyi, a személyi juttatások között nem elszámolható kiadást, így különösen az utazási- és szállásköltségeket, az elszámolható élelmezési és egyéb (például poggyászmegőrzés, telefon) kiadásokat, a saját személygépkocsi igénybevételével kapcsolatos költségtérítést,
b) a tartós külszolgálathoz kapcsolódó kiadásokat (például külszolgálatra rendelt ingóságainak szállítási költségei), és
c) a foglalkoztatottakon és a választott tisztségviselőkön kívüli harmadik személyek utazásai költségeinek – így különösen sportolók, tudományos szakemberek hazai vagy nemzetközi rendezvényekre történő utazása – átvállalását vagy megtérítését, ha arra nem a harmadik személy részére biztosított támogatás kifizetésével kerül sor.</t>
        </r>
      </text>
    </comment>
    <comment ref="A162" authorId="0" shapeId="0">
      <text>
        <r>
          <rPr>
            <b/>
            <sz val="9"/>
            <color indexed="81"/>
            <rFont val="Tahoma"/>
            <family val="2"/>
            <charset val="238"/>
          </rPr>
          <t>jegyzono:</t>
        </r>
        <r>
          <rPr>
            <sz val="9"/>
            <color indexed="81"/>
            <rFont val="Tahoma"/>
            <family val="2"/>
            <charset val="238"/>
          </rPr>
          <t xml:space="preserve">
Ezen a rovaton kell elszámolni a tevékenységet bemutató, népszerűsítő, és egyéb ismeretterjesztő célokat szolgáló reklám, marketing, propaganda, hirdetés, valamint a közvélemény-kutatások, médiafigyelési és médiaelemzési szolgáltatások beszerzése után fizetett vételárat.</t>
        </r>
      </text>
    </comment>
    <comment ref="A164" authorId="0" shapeId="0">
      <text>
        <r>
          <rPr>
            <b/>
            <sz val="9"/>
            <color indexed="81"/>
            <rFont val="Tahoma"/>
            <family val="2"/>
            <charset val="238"/>
          </rPr>
          <t>jegyzono:</t>
        </r>
        <r>
          <rPr>
            <sz val="9"/>
            <color indexed="81"/>
            <rFont val="Tahoma"/>
            <family val="2"/>
            <charset val="238"/>
          </rPr>
          <t xml:space="preserve">
Ezen a rovaton kell elszámolni a dologi kiadások és - a K1107. Béren kívüli juttatások, K1113. Foglalkoztatottak egyéb személyi juttatásai, K123. Egyéb külső személyi juttatások rovatok esetén - a személyi juttatások teljesítése során a termék, szolgáltatás beszerzőjére áthárított előzetesen felszámított általános forgalmi adót.</t>
        </r>
      </text>
    </comment>
    <comment ref="A165" authorId="0" shapeId="0">
      <text>
        <r>
          <rPr>
            <b/>
            <sz val="9"/>
            <color indexed="81"/>
            <rFont val="Tahoma"/>
            <family val="2"/>
            <charset val="238"/>
          </rPr>
          <t>jegyzono:</t>
        </r>
        <r>
          <rPr>
            <sz val="9"/>
            <color indexed="81"/>
            <rFont val="Tahoma"/>
            <family val="2"/>
            <charset val="238"/>
          </rPr>
          <t xml:space="preserve">
Ezen a rovaton kell elszámolni a termékek értékesítése, szolgáltatások nyújtása után az egyenes vagy fordított adózás szabályai szerint – a levonható általános forgalmi adót is figyelembe véve – megállapított általános forgalmi adó fizetési kötelezettséget.</t>
        </r>
      </text>
    </comment>
    <comment ref="A166"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 vásárlásakor a vételáron kívüli felhalmozott kamat összegét,
b) a felvett hitelek, kapott kölcsönök, visszatérítendő támogatások, hitelviszonyt megtestesítő kamatozó értékpapírok kibocsátásból fennálló tartozások és az azokhoz kapcsolódó fedezeti ügyletek, a váltótartozások után fizetett kamatot, ide értve a Stabilitási tv. 3. § (1) bekezdés e) pontja szerinti ügyletek eladási és visszavásárlási ára különbözetét és a kölcsönbe vett értékpapír után fizetendő kölcsönzési díj összegében elszámolt kamatkiadást,
c) a lezárt kamatfedezeti ügyletek (határidős, opciós, swap és azonnali ügyletek) veszteségét,
d) a pénzügyi lízing a keretében beszerzett eszközök után a lízingszerződésben kikötött tőkerészen felül teljesített törlesztéseket, és
e) a Kincstár által vezetett fizetési számlákon tartott pénzeszközök után fizetett kamatokat.
A rovaton elszámolt kiadásokat a beszámolóban a következő bontásban kell szerepeltetni:
a) ebből: államháztartáson belül,
b) ebből: fedezeti ügyletek kamatkiadásai.</t>
        </r>
      </text>
    </comment>
    <comment ref="A167" authorId="0" shapeId="0">
      <text>
        <r>
          <rPr>
            <b/>
            <sz val="9"/>
            <color indexed="81"/>
            <rFont val="Tahoma"/>
            <family val="2"/>
            <charset val="238"/>
          </rPr>
          <t>jegyzono:</t>
        </r>
        <r>
          <rPr>
            <sz val="9"/>
            <color indexed="81"/>
            <rFont val="Tahoma"/>
            <family val="2"/>
            <charset val="238"/>
          </rPr>
          <t xml:space="preserve">
Ezen a rovaton kell elszámolni
a) év közben a valutakészletek, illetve a devizaszámlán lévő deviza forintra történő átváltása során realizált árfolyamveszteséget,
b) a névérték felett vásárolt hitelviszonyt megtestesítő kamatozó értékpapír névértéke és vételára közötti különbözetet,
c) a névérték felett visszavásárolt hitelviszonyt megtestesítő kamatozó értékpapír névértéke és vételára közötti különbözetet, és
d) a külföldi pénzértékre szóló kötelezettséghez kapcsolódó realizált árfolyamveszteséget.
A rovaton elszámolt kiadásokat a beszámolóban a következő bontásban kell szerepeltetni:
a) ebből: valuta, deviza eszközök realizált árfolyamvesztesége,
b) ebből: hitelviszonyt megtestesítő értékpapírok árfolyamkülönbözete,
c) ebből: deviza kötelezettségek realizált árfolyamvesztesége.</t>
        </r>
      </text>
    </comment>
    <comment ref="A168" authorId="0" shapeId="0">
      <text>
        <r>
          <rPr>
            <b/>
            <sz val="9"/>
            <color indexed="81"/>
            <rFont val="Tahoma"/>
            <family val="2"/>
            <charset val="238"/>
          </rPr>
          <t>jegyzono:</t>
        </r>
        <r>
          <rPr>
            <sz val="9"/>
            <color indexed="81"/>
            <rFont val="Tahoma"/>
            <family val="2"/>
            <charset val="238"/>
          </rPr>
          <t xml:space="preserve">
Ezen a rovaton kell elszámolni
a) a behajthatatlan adott előlegeket,
b) a működési bevételek között elszámolt bevételek bármely okból, a bevétel elszámolását követő években történő visszafizetését,
c)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d) a tevékenység ellátással kapcsolatban felmerülő adó-, vám-, illeték és más adójellegű befizetések, hozzájárulások teljesítését, ha azokat nem más rovaton kell elszámolni,
e) a tevékenység ellátással kapcsolatban felmerülő kötelező jellegű díjakat, így különösen a díjköteles utak használata ellenében fizetett használati díjat, pótdíjat, elektronikus útdíjat, a járművek műszaki vizsgáztatásának díját, a zöldkártya hatósági díját, a közbeszerzési díjat, a közbeszerzésről szóló törvényben előírt ajánlati biztosítékot, és
f)172 a más rovaton nem szerepeltethető dologi jellegű kiadásokat, így különösen a szerződés megerősítésével, a szerződésszegéssel kapcsolatos kiadásokat (például foglaló, kötbér, jótállás, szavatosság, késedelmi kamat, a késedelmes vagy elmaradt teljesítés miatti kártérítés), a szerződésen kívüli károkozásért, személyiségi, dologi vagy más jog megsértéséért, jogalap nélküli gazdagodásért fizetett összegeket a K43. Pénzbeli kárpótlások, kártérítések rovaton elszámolandó kiadások kivételével, az adóhatóság által kiszabott szankciókat, a fizetett késedelmi és önellenőrzési pótlékokat, bírságokat, a perköltséget, a követelések vásárlására fordított kiadásokat, az OEP felé megtérített kiadásokat.</t>
        </r>
      </text>
    </comment>
    <comment ref="M168" authorId="1" shapeId="0">
      <text>
        <r>
          <rPr>
            <b/>
            <sz val="9"/>
            <color indexed="81"/>
            <rFont val="Tahoma"/>
            <family val="2"/>
            <charset val="238"/>
          </rPr>
          <t>Anita:</t>
        </r>
        <r>
          <rPr>
            <sz val="9"/>
            <color indexed="81"/>
            <rFont val="Tahoma"/>
            <family val="2"/>
            <charset val="238"/>
          </rPr>
          <t xml:space="preserve">
Bankköltség
ZÖHE tagdíj 5000</t>
        </r>
      </text>
    </comment>
    <comment ref="R168" authorId="1" shapeId="0">
      <text>
        <r>
          <rPr>
            <b/>
            <sz val="9"/>
            <color indexed="81"/>
            <rFont val="Tahoma"/>
            <family val="2"/>
            <charset val="238"/>
          </rPr>
          <t>Anita:</t>
        </r>
        <r>
          <rPr>
            <sz val="9"/>
            <color indexed="81"/>
            <rFont val="Tahoma"/>
            <family val="2"/>
            <charset val="238"/>
          </rPr>
          <t xml:space="preserve">
Nissan műszaki</t>
        </r>
      </text>
    </comment>
    <comment ref="A170" authorId="0" shapeId="0">
      <text>
        <r>
          <rPr>
            <b/>
            <sz val="9"/>
            <color indexed="81"/>
            <rFont val="Tahoma"/>
            <family val="2"/>
            <charset val="238"/>
          </rPr>
          <t>jegyzono:</t>
        </r>
        <r>
          <rPr>
            <sz val="9"/>
            <color indexed="81"/>
            <rFont val="Tahoma"/>
            <family val="2"/>
            <charset val="238"/>
          </rPr>
          <t xml:space="preserve">
Ezen a rovaton kell elszámolni
a) a Nyugdíjbiztosítási Alapból folyósított nyugellátásokat, és
b) az Egészségbiztosítási Alapból folyósított egészségbiztosítás pénzbeli ellátásait.</t>
        </r>
      </text>
    </comment>
    <comment ref="A171" authorId="0" shapeId="0">
      <text>
        <r>
          <rPr>
            <b/>
            <sz val="9"/>
            <color indexed="81"/>
            <rFont val="Tahoma"/>
            <family val="2"/>
            <charset val="238"/>
          </rPr>
          <t>jegyzono:</t>
        </r>
        <r>
          <rPr>
            <sz val="9"/>
            <color indexed="81"/>
            <rFont val="Tahoma"/>
            <family val="2"/>
            <charset val="238"/>
          </rPr>
          <t xml:space="preserve">
Ezen a rovaton kell elszámolni
a) a családi pótlékot,
b) az anyasági támogatást,
c) a gyermekgondozási segélyt,
d) a gyermeknevelési támogatást,
e) a gyermekek születésével kapcsolatos szabadság megtérítését,
f) az életkezdési támogatást,
g) az otthonteremtési támogatást,
h)173
i) a gyermektartásdíj megelőlegezését,
j) a GYES-en és GYED-en lévők hallgatói hitelének célzott támogatását,
k)174
l)175
m) az óvodáztatási támogatást [Gyvt. 20/C. §],
n)176
o)177 az egyéb pénzbeli és természetbeni gyermekvédelmi támogatásokat.
p)178
A rovaton elszámolt kiadásokat a beszámolóban a fenti bontásban kell szerepeltetni.</t>
        </r>
      </text>
    </comment>
    <comment ref="A172" authorId="0" shapeId="0">
      <text>
        <r>
          <rPr>
            <b/>
            <sz val="9"/>
            <color indexed="81"/>
            <rFont val="Tahoma"/>
            <family val="2"/>
            <charset val="238"/>
          </rPr>
          <t>jegyzono:</t>
        </r>
        <r>
          <rPr>
            <sz val="9"/>
            <color indexed="81"/>
            <rFont val="Tahoma"/>
            <family val="2"/>
            <charset val="238"/>
          </rPr>
          <t xml:space="preserve">
Ezen a rovaton kell elszámolni az állam által szerződésen kívül okozott károkért nemzetközi szerződés, jogszabály, vagy bírósági ítélet alapján egyszeri vagy tartós jelleggel pénzben folyósított kárpótlásokat, kártalanításokat, kártérítéseket a K511. Egyéb működési célú támogatások államháztartáson kívülre rovaton elszámolandó kiadások kivételével.</t>
        </r>
      </text>
    </comment>
    <comment ref="A173" authorId="0" shapeId="0">
      <text>
        <r>
          <rPr>
            <b/>
            <sz val="9"/>
            <color indexed="81"/>
            <rFont val="Tahoma"/>
            <family val="2"/>
            <charset val="238"/>
          </rPr>
          <t>jegyzono:</t>
        </r>
        <r>
          <rPr>
            <sz val="9"/>
            <color indexed="81"/>
            <rFont val="Tahoma"/>
            <family val="2"/>
            <charset val="238"/>
          </rPr>
          <t xml:space="preserve">
Ezen a rovaton kell elszámolni
a)180 az ápolási díjat,
b) a fogyatékossági támogatást és a vakok személyi járadékát,
c)181
d) a mozgáskorlátozottak szerzési és átalakítási támogatását,
e) a megváltozott munkaképességűek, illetve egészségkárosodottak kereset-kiegészítését,
f) a kormányhivatalok által folyósított közgyógyellátást [Szoctv. 50. § (1) és (2) bek.],
g)182 a cukorbetegek támogatását, és
h)183
i)184
j) a helyi megállapítású közgyógyellátását [Szoctv. 50. § (3) bek.].
A rovaton elszámolt kiadásokat a beszámolóban a fenti bontásban kell szerepeltetni.</t>
        </r>
      </text>
    </comment>
    <comment ref="A174" authorId="0" shapeId="0">
      <text>
        <r>
          <rPr>
            <b/>
            <sz val="9"/>
            <color indexed="81"/>
            <rFont val="Tahoma"/>
            <family val="2"/>
            <charset val="238"/>
          </rPr>
          <t>jegyzono:</t>
        </r>
        <r>
          <rPr>
            <sz val="9"/>
            <color indexed="81"/>
            <rFont val="Tahoma"/>
            <family val="2"/>
            <charset val="238"/>
          </rPr>
          <t xml:space="preserve">
Ezen a rovaton kell elszámolni
a) a Nemzeti Foglalkoztatási Alapból folyósított passzív, ellátási típusú támogatásokat, így különösen az álláskeresési járadékot, a nyugdíj előtti álláskeresési segélyt, valamint az ellátások megállapításával kapcsolatos útiköltség-térítést,
b) a korhatár előtti ellátást és a fegyveres testületek volt tagjai szolgálati járandóságát,
c) a munkáltatói befizetésből finanszírozott korengedményes nyugdíjat,
d) az átmeneti bányászjáradékot,
e) a szénjárandóság pénzbeli megváltását,
f) a mecseki bányászatban munkát végzők bányászati kereset-kiegészítését,
g) a mezőgazdasági járadékot,
h) a foglalkoztatást helyettesítő támogatást [Szoctv. 35. § (1) bek.], és
i) a polgármesterek korhatár előtti ellátását.
A rovaton elszámolt kiadásokat a beszámolóban a fenti bontásban kell szerepeltetni.</t>
        </r>
      </text>
    </comment>
    <comment ref="A175" authorId="0" shapeId="0">
      <text>
        <r>
          <rPr>
            <b/>
            <sz val="9"/>
            <color indexed="81"/>
            <rFont val="Tahoma"/>
            <family val="2"/>
            <charset val="238"/>
          </rPr>
          <t>jegyzono:</t>
        </r>
        <r>
          <rPr>
            <sz val="9"/>
            <color indexed="81"/>
            <rFont val="Tahoma"/>
            <family val="2"/>
            <charset val="238"/>
          </rPr>
          <t xml:space="preserve">
Ezen a rovaton kell elszámolni
a) a hozzájárulást a lakossági energiaköltségekhez,
b) a lakbértámogatást,
c) a lakásfenntartási támogatást [Szoctv. 38. § (1) bek. a) és b) pontok],
d) az adósságcsökkentési támogatást [Szoctv. 55/A. § 1. bek. b) pont],
e) a természetben nyújtott lakásfenntartási támogatást [Szoctv. 47. § (1) bek. b) pont], és
f) az adósságkezelési szolgáltatás keretében gáz- vagy áramfogyasztást mérő készülék biztosítását [Szoctv. 55/A. § (3) bek.].
A rovaton elszámolt kiadásokat a beszámolóban a fenti bontásban kell szerepeltetni.</t>
        </r>
      </text>
    </comment>
    <comment ref="A176" authorId="0" shapeId="0">
      <text>
        <r>
          <rPr>
            <b/>
            <sz val="9"/>
            <color indexed="81"/>
            <rFont val="Tahoma"/>
            <family val="2"/>
            <charset val="238"/>
          </rPr>
          <t>jegyzono:</t>
        </r>
        <r>
          <rPr>
            <sz val="9"/>
            <color indexed="81"/>
            <rFont val="Tahoma"/>
            <family val="2"/>
            <charset val="238"/>
          </rPr>
          <t xml:space="preserve">
Ezen a rovaton kell elszámolni
a) a jelenlegi és volt állami gondozottaknak folyósított rendszeres és rendkívüli pénzbeli juttatásokat – így különösen a zsebpénzt, a volt állami gondozottak önálló életkezdési támogatását –, valamint a számukra szervezett programok (tanulmányi kirándulások, kulturális programok stb.) kiadásait,
b) a középfokú köznevelési, valamint a gyermek- és ifjúságvédelem különböző intézményeiben, továbbá a felsőoktatási intézményekben a tanulók, hallgatók részére szociális rászorultsági alapon folyósított rendszeres és rendkívüli pénzbeli juttatásokat,
c) a felnőttoktatásban résztvevők részére folyósítható valamennyi pénzbeli juttatást, és
d) az ellátottaknak és a volt foglalkoztatottaknak, azok hozzátartozóinak nyújtott, máshova nem sorolható pénzbeli juttatásokat, valamint a részükre adott ajándékok – például könyv, vásárlási utalvány – kiadásait.
A rovaton elszámolt kiadásokat a beszámolóban a következő bontásban kell szerepeltetni:
a) ebből: állami gondozottak pénzbeli juttatásai,
b) ebből: oktatásban részt vevők pénzbeli juttatásai.</t>
        </r>
      </text>
    </comment>
    <comment ref="A177" authorId="0" shapeId="0">
      <text>
        <r>
          <rPr>
            <b/>
            <sz val="9"/>
            <color indexed="81"/>
            <rFont val="Tahoma"/>
            <family val="2"/>
            <charset val="238"/>
          </rPr>
          <t>jegyzono:</t>
        </r>
        <r>
          <rPr>
            <sz val="9"/>
            <color indexed="81"/>
            <rFont val="Tahoma"/>
            <family val="2"/>
            <charset val="238"/>
          </rPr>
          <t xml:space="preserve">
Ezen a rovaton kell elszámolni
a)185 az időskorúak járadékát,
b)186
c)187 a volt közjogi méltóságok részére folyósított ellátásokat,
d) a szociális alapon nyújtott jövedelempótló és jövedelemkiegészítő támogatásokat,
e)188 a művészeti, sportolói ellátásokat,
f) a központi költségvetésből folyósított más jövedelem- vagy nyugdíj-kiegészítés jellegű ellátásokat, támogatásokat, és
g) a szociális igazgatásról és szociális ellátásokról szóló törvény, valamint a gyermekek védelméről és a gyámügyi igazgatásról szóló törvény alapján a helyi önkormányzat által folyósított ellátásokat, illetve a pénzbeli ellátás helyett természetben – így különösen lakásfenntartási támogatás, átmeneti segély, temetési segély, köztemetés, közgyógyellátás, ingyenes védőoltás – ellátásokat.
A rovaton elszámolt kiadásokat a beszámolóban a következő bontásban kell szerepeltetni:
a) ebből: házastársi pótlék,
b) ebből: Hadigondozottak Közalapítványát terhelő hadigondozotti ellátások,
c) ebből: tudományos fokozattal rendelkezők nyugdíj-kiegészítése,
d) ebből: nemzeti gondozotti ellátások,
e) ebből: nemzeti helytállásért pótlék,
f) ebből: egyes nyugdíjjogi hátrányok enyhítése miatti (közszolgálati idő után járó) nyugdíj-kiegészítés,
g) ebből: egyes, tartós időtartamú szabadságelvonást elszenvedettek részére járó juttatás,
h) ebből: a Nemzet Színésze címet viselő színészek havi életjáradéka, művészeti nyugdíjsegélyek, balettművészeti életjáradék,
i) ebből: az elhunyt akadémikusok hozzátartozóinak folyósított özvegyi- és árvaellátás,
j) ebből: Nemzet Sportolója címmel járó járadék, olimpiai járadék, idős sportolók szociális támogatása,
k) ebből: életjáradék termőföldért,
l) ebből: Bevándorlási és Állampolgársági Hivatal által folyósított ellátások,
m) ebből: szépkorúak jubileumi juttatása,
n) ebből: időskorúak járadéka [Szoctv. 32/B. § (1) bek.],
o) ebből: rendszeres szociális segély [Szoctv. 37. § (1) bek. a)–d) pontok],
p) ebből: átmeneti segély [Szoctv. 45. §],
q) ebből: temetési segély [Szoctv. 46. §],
r) ebből: egyéb, az önkormányzat rendeletében megállapított juttatás,
s) ebből: természetben nyújtott rendszeres szociális segély [Szoctv. 47. § (1) bek. a) pont],
t) ebből: átmeneti segély [Szoctv. 47. § (1) bek. c) pont],
u) ebből: temetési segély [Szoctv. 47. § (1) bek. d) pont],
v) ebből: köztemetés [Szoctv. 48. §],
w) ebből: rászorultságtól függő normatív kedvezmények [Gyvt. 151. § (5) bek.],
x) ebből: önkormányzat által saját hatáskörben (nem szociális és gyermekvédelmi előírások alapján) adott pénzügyi ellátás,
y) ebből: önkormányzat által saját hatáskörben (nem szociális és gyermekvédelmi előírások alapján) adott természetbeni ellátás.</t>
        </r>
      </text>
    </comment>
    <comment ref="A179" authorId="0" shapeId="0">
      <text>
        <r>
          <rPr>
            <b/>
            <sz val="9"/>
            <color indexed="81"/>
            <rFont val="Tahoma"/>
            <family val="2"/>
            <charset val="238"/>
          </rPr>
          <t>jegyzono:</t>
        </r>
        <r>
          <rPr>
            <sz val="9"/>
            <color indexed="81"/>
            <rFont val="Tahoma"/>
            <family val="2"/>
            <charset val="238"/>
          </rPr>
          <t xml:space="preserve">
Ezen a rovaton kell elszámolni
a) a nemzetközi szervezetekben történő részvétel után fizetendő tagsági díjakat, a tagállami kötelező és önkéntes hozzájárulásokat, és
b) az Európai Uniós költségvetésébe fizetett tagállami hozzájárulásokat, az Európai Fejlesztési Alapba fizetendő összegeket, és az uniós támogatások szabálytalan felhasználása miatti visszafizetési kötelezettségeket.
A rovaton elszámolt kiadásokat a beszámolóban a következő bontásban kell szerepeltetni:
a) ebből: Európai Unió.</t>
        </r>
      </text>
    </comment>
    <comment ref="A180"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bevétel elszámolását követő években visszafizetett összeget,
b) a költségvetési maradványt és a vállalkozási maradványt terhelő befizetési kötelezettséget,
c) a tervezettet meghaladó többletbevétel után teljesítendő befizetést, és
d) az Áht. 47. §-a szerinti befizetési kötelezettséget.
A rovaton eredeti előirányzat nem tervezhető az Áht. 47. § (2) bekezdésében foglaltak kivételével.</t>
        </r>
      </text>
    </comment>
    <comment ref="A181"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kifizetéseket.</t>
        </r>
      </text>
    </comment>
    <comment ref="A18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támogatásokat, kölcsönöket függetlenül attól, hogy azt terheli-e kamat vagy más költség, díj.
A rovaton elszámolt kiadásokat a beszámolóban a II. fejezet 1. pontja szerinti bontásban kell szerepeltetni.</t>
        </r>
      </text>
    </comment>
    <comment ref="A183"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működési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18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működési célból végleges jelleggel nyújtott támogatásokat és más ellenérték nélküli kifizetéseket, a központi, irányító szervi támogatás és az Ávr. 34. §-a alapján előirányzat-átcsoportosítással teljesítendő ügyletek kivételével, és
b) a működési célú támogatások államháztartáson belülről bevételként végleges jelleggel kapott támogatások és más ellenérték nélküli kifizetések bármely okból a bevétel elszámolását követő években történő visszafizetését a K502. Elvonások és befizetések rovaton elszámolandó kiadások kivételével.
A rovaton elszámolt kiadásokat a beszámolóban a II. fejezet 1. pontja szerinti bontásban kell szerepeltetni.</t>
        </r>
      </text>
    </comment>
    <comment ref="A18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186"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támogatásokat, kölcsönöket függetlenül attól, hogy azt terheli-e kamat vagy más költség, díj.
A rovaton elszámolt kiadásokat a beszámolóban a II. fejezet 2. pontja szerinti bontásban kell szerepeltetni.</t>
        </r>
      </text>
    </comment>
    <comment ref="A187"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célja, hogy egyes meghatározott termékek vagy szolgáltatások fogyasztói árában kedvezményt biztosítsanak, így különösen a gyógyszer és gyógyászati segédeszköz támogatásokat a gyógyfürdő és egyéb gyógyászati támogatásokat és a szociálpolitikai menetdíj-támogatásokat.</t>
        </r>
      </text>
    </comment>
    <comment ref="A188"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meghatározott rendeltetéssel felvett hitelek kamatfizetési terheinek enyhítését szolgálják, így különösen a lakástámogatásokat, a mezőgazdasági hitelek kamattámogatását, a Széchenyi Hitelprogramok konstrukciói és a hallgatói hitelrendszer keretében nyújtott kamattámogatásokat, a kötött segélyhitelekhez kapcsolódó kamattámogatást.</t>
        </r>
      </text>
    </comment>
    <comment ref="A190"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 személyek számára a K509. Árkiegészítések, ártámogatások és a K510. Kamattámogatások rovatokba nem besorolható, működési célból végleges jelleggel nyújtott támogatásokat és más ellenérték nélküli kifizetéseket, ide értve a közcélú felajánlásokat, adományokat, a segélyeket, az agrár és a bűncselekmények áldozatainak fizetett kárenyhítéseket, valamint a bevett egyházaknak átadásra nem került ingatlanok utáni járadékot is, és
b) az államháztartáson kívüli szervezetektől, személyektől működési célú átvett pénzeszközként kapott bevételek bármely okból a bevétel elszámolását követő években történő visszafizetését.
A rovaton elszámolt kiadásokat a beszámolóban a II. fejezet 2. pontja szerinti bontásban kell szerepeltetni.</t>
        </r>
      </text>
    </comment>
    <comment ref="A191" authorId="0" shapeId="0">
      <text>
        <r>
          <rPr>
            <b/>
            <sz val="9"/>
            <color indexed="81"/>
            <rFont val="Tahoma"/>
            <family val="2"/>
            <charset val="238"/>
          </rPr>
          <t>jegyzono:</t>
        </r>
        <r>
          <rPr>
            <sz val="9"/>
            <color indexed="81"/>
            <rFont val="Tahoma"/>
            <family val="2"/>
            <charset val="238"/>
          </rPr>
          <t xml:space="preserve">
Ezen a rovaton kell elszámolni az Áht. 15. § (3) bekezdése, 21. §-a és 23. § (3) bekezdése szerinti tartalékokat, valamint az Egészségbiztosítási Alap esetén a természetbeni ellátások céltartalékát.</t>
        </r>
      </text>
    </comment>
    <comment ref="A195" authorId="0" shapeId="0">
      <text>
        <r>
          <rPr>
            <b/>
            <sz val="9"/>
            <color indexed="81"/>
            <rFont val="Tahoma"/>
            <family val="2"/>
            <charset val="238"/>
          </rPr>
          <t>jegyzono:</t>
        </r>
        <r>
          <rPr>
            <sz val="9"/>
            <color indexed="81"/>
            <rFont val="Tahoma"/>
            <family val="2"/>
            <charset val="238"/>
          </rPr>
          <t xml:space="preserve">
Ezen a rovaton kell elszámolni az immateriális javak vételárát.</t>
        </r>
      </text>
    </comment>
    <comment ref="A196"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bekerülési értékébe beszámító kiadásokat.
A rovaton elszámolt kiadásokat a beszámolóban a következő bontásban kell szerepeltetni:
a) ebből: termőföld-vásárlás kiadásai.</t>
        </r>
      </text>
    </comment>
    <comment ref="A197" authorId="0" shapeId="0">
      <text>
        <r>
          <rPr>
            <b/>
            <sz val="9"/>
            <color indexed="81"/>
            <rFont val="Tahoma"/>
            <family val="2"/>
            <charset val="238"/>
          </rPr>
          <t>jegyzono:</t>
        </r>
        <r>
          <rPr>
            <sz val="9"/>
            <color indexed="81"/>
            <rFont val="Tahoma"/>
            <family val="2"/>
            <charset val="238"/>
          </rPr>
          <t xml:space="preserve">
Ezen a rovaton kell elszámolni a befektetett eszköznek minősülő informatikai eszközök, nem mechanikus működésű bolti kártyaleolvasó (POS) terminálok bekerülési értékébe beszámító kiadásokat.</t>
        </r>
      </text>
    </comment>
    <comment ref="A198"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bekerülési értékébe beszámító kiadásokat.</t>
        </r>
      </text>
    </comment>
    <comment ref="A199"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bekerülési értékébe beszámító kiadásokat vásárlás, alapítás esetén.</t>
        </r>
      </text>
    </comment>
    <comment ref="A200" authorId="0" shapeId="0">
      <text>
        <r>
          <rPr>
            <b/>
            <sz val="9"/>
            <color indexed="81"/>
            <rFont val="Tahoma"/>
            <family val="2"/>
            <charset val="238"/>
          </rPr>
          <t>jegyzono:</t>
        </r>
        <r>
          <rPr>
            <sz val="9"/>
            <color indexed="81"/>
            <rFont val="Tahoma"/>
            <family val="2"/>
            <charset val="238"/>
          </rPr>
          <t xml:space="preserve">
Ezen a rovaton kell elszámolni a korábban megszerzett részesedéshez – függetlenül attól, hogy azt a befektetett vagy a forgóeszközök között mutatják ki – kapcsolódó tőkeemelést, ha a tőkeemelés pénzeszköz átadásával jár.</t>
        </r>
      </text>
    </comment>
    <comment ref="A201"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3"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4"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5"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értékét növelő felújítások kiadásait.</t>
        </r>
      </text>
    </comment>
    <comment ref="A206" authorId="0" shapeId="0">
      <text>
        <r>
          <rPr>
            <b/>
            <sz val="9"/>
            <color indexed="81"/>
            <rFont val="Tahoma"/>
            <family val="2"/>
            <charset val="238"/>
          </rPr>
          <t>jegyzono:</t>
        </r>
        <r>
          <rPr>
            <sz val="9"/>
            <color indexed="81"/>
            <rFont val="Tahoma"/>
            <family val="2"/>
            <charset val="238"/>
          </rPr>
          <t xml:space="preserve">
Ezen a rovaton kell elszámolni a felújítások teljesítése során a termék, szolgáltatás beszerzőjére áthárított előzetesen felszámított általános forgalmi adót.</t>
        </r>
      </text>
    </comment>
    <comment ref="A208"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kifizetéseket.</t>
        </r>
      </text>
    </comment>
    <comment ref="A209"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támogatásokat, kölcsönöket függetlenül attól, hogy azt terheli-e kamat vagy más költség, díj.
A rovaton elszámolt kiadásokat a beszámolóban a II. fejezet 1. pontja szerinti bontásban kell szerepeltetni.</t>
        </r>
      </text>
    </comment>
    <comment ref="A210"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felhalmozási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211"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felhalmozási célból végleges jelleggel nyújtott támogatásokat és más ellenérték nélküli kifizetéseket, a központi, irányító szervi támogatás és az Ávr. 34. §-a alapján előirányzat-átcsoportosítással teljesítendő ügyletek kivételével, és
b) a felhalmozási célú támogatások államháztartáson belülről bevételként végleges jelleggel kapott támogatások és más ellenérték nélküli kifizetések, valamint a felhalmozási bevételek – államháztartáson belüli – bármely okból a bevétel elszámolását követő években történő visszafizetését.
A rovaton elszámolt kiadásokat a beszámolóban a II. fejezet 1. pontja szerinti bontásban kell szerepeltetni.</t>
        </r>
      </text>
    </comment>
    <comment ref="A212"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213"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támogatásokat, kölcsönöket függetlenül attól, hogy azt terheli-e kamat vagy más költség, díj.
A rovaton elszámolt kiadásokat a beszámolóban a II. fejezet 2. pontja szerinti bontásban kell szerepeltetni.</t>
        </r>
      </text>
    </comment>
    <comment ref="A214" authorId="0" shapeId="0">
      <text>
        <r>
          <rPr>
            <b/>
            <sz val="9"/>
            <color indexed="81"/>
            <rFont val="Tahoma"/>
            <family val="2"/>
            <charset val="238"/>
          </rPr>
          <t>jegyzono:</t>
        </r>
        <r>
          <rPr>
            <sz val="9"/>
            <color indexed="81"/>
            <rFont val="Tahoma"/>
            <family val="2"/>
            <charset val="238"/>
          </rPr>
          <t xml:space="preserve">
Ezen a rovaton kell elszámolni a foglalkoztatottak lakásépítésének, lakásvásárlásának munkáltatói támogatására végleges jelleggel juttatott támogatásokat, valamint a helyi önkormányzatok helyi lakásépítési és vásárlási támogatását a kamattámogatások kivételével.</t>
        </r>
      </text>
    </comment>
    <comment ref="A215" authorId="0" shapeId="0">
      <text>
        <r>
          <rPr>
            <b/>
            <sz val="9"/>
            <color indexed="81"/>
            <rFont val="Tahoma"/>
            <family val="2"/>
            <charset val="238"/>
          </rPr>
          <t>jegyzono:</t>
        </r>
        <r>
          <rPr>
            <sz val="9"/>
            <color indexed="81"/>
            <rFont val="Tahoma"/>
            <family val="2"/>
            <charset val="238"/>
          </rPr>
          <t xml:space="preserve">
Ezen a rovaton kell elszámolni
a) a lakástámogatások kivételével az államháztartáson kívüli szervezetek, személyek számára felhalmozási célból végleges jelleggel nyújtott támogatásokat, és
b) a felhalmozási célú átvett pénzeszközként kapott támogatások és a felhalmozási bevételek – államháztartáson kívüli – bármely okból a bevétel elszámolását követő években történő visszafizetését.
A rovaton elszámolt kiadásokat a beszámolóban a II. fejezet 2. pontja szerinti bontásban kell szerepeltetni.</t>
        </r>
      </text>
    </comment>
    <comment ref="A219"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tőketörlesztését az azokhoz kapcsolódó fedezeti ügyletek lezárásával együtt (kivéve a kamatfedezeti ügyleteket).
A rovaton elszámolt kiadásokat a beszámolóban a következő bontásban kell szerepeltetni:
a) ebből: pénzügyi vállalkozás,
b) ebből: fedezeti ügyletek nettó kiadásai.</t>
        </r>
      </text>
    </comment>
    <comment ref="A220"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tőketörlesztését.</t>
        </r>
      </text>
    </comment>
    <comment ref="A221"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felvett hitelek, kölcsönök tőketörlesztését a likviditási célú hitelek, kölcsönök kivételével az azokhoz kapcsolódó fedezeti ügyletek lezárásával együtt (kivéve a kamatfedezeti ügyleteket), és
b) a Stabilitási tv. 3. § (1) bekezdés e) pontja szerinti ügyletek keretében az eszközök visszavásárlásáért fizetett visszavásárlási árat a korábban kapott eladási ár mértékéig.
A rovaton elszámolt kiadásokat a beszámolóban a következő bontásban kell szerepeltetni:
a) ebből: pénzügyi vállalkozás,
b) ebből: fedezeti ügyletek nettó kiadásai.</t>
        </r>
      </text>
    </comment>
    <comment ref="A223"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befektetési jegyeket és a kárpótlási jegyeket is – vételárát.
A rovaton elszámolt kiadásokat a beszámolóban a következő bontásban kell szerepeltetni:
a) ebből: befektetési jegyek,
b) ebből: kárpótlási jegyek.</t>
        </r>
      </text>
    </comment>
    <comment ref="A224"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
b) ebből: befektetési jegyek,
c) ebből: kárpótlási jegyek.</t>
        </r>
      </text>
    </comment>
    <comment ref="A225"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vásárolt hitelviszonyt megtestesítő értékpapírok vételárát.</t>
        </r>
      </text>
    </comment>
    <comment ref="A226"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27"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folyósítását.</t>
        </r>
      </text>
    </comment>
    <comment ref="A228"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visszafizetésével kapcsolatban felmerülő kiadásokat.</t>
        </r>
      </text>
    </comment>
    <comment ref="A229" authorId="0" shapeId="0">
      <text>
        <r>
          <rPr>
            <b/>
            <sz val="9"/>
            <color indexed="81"/>
            <rFont val="Tahoma"/>
            <family val="2"/>
            <charset val="238"/>
          </rPr>
          <t>jegyzono:</t>
        </r>
        <r>
          <rPr>
            <sz val="9"/>
            <color indexed="81"/>
            <rFont val="Tahoma"/>
            <family val="2"/>
            <charset val="238"/>
          </rPr>
          <t xml:space="preserve">
Ezen a rovaton kell elszámolni az Áht. 73. § (1) bekezdés ae) pontja szerinti központi, irányító szervi támogatás, valamint a központi kezelésű előirányzatok kiadásai finanszírozására szolgáló központi pénzellátás folyósítását.</t>
        </r>
      </text>
    </comment>
    <comment ref="A230" authorId="0" shapeId="0">
      <text>
        <r>
          <rPr>
            <b/>
            <sz val="9"/>
            <color indexed="81"/>
            <rFont val="Tahoma"/>
            <family val="2"/>
            <charset val="238"/>
          </rPr>
          <t>jegyzono:</t>
        </r>
        <r>
          <rPr>
            <sz val="9"/>
            <color indexed="81"/>
            <rFont val="Tahoma"/>
            <family val="2"/>
            <charset val="238"/>
          </rPr>
          <t xml:space="preserve">
Ezen a rovaton kell elszámolni a szabad pénzeszközök betétként való elhelyezését.</t>
        </r>
      </text>
    </comment>
    <comment ref="A231" authorId="0" shapeId="0">
      <text>
        <r>
          <rPr>
            <b/>
            <sz val="9"/>
            <color indexed="81"/>
            <rFont val="Tahoma"/>
            <family val="2"/>
            <charset val="238"/>
          </rPr>
          <t>jegyzono:</t>
        </r>
        <r>
          <rPr>
            <sz val="9"/>
            <color indexed="81"/>
            <rFont val="Tahoma"/>
            <family val="2"/>
            <charset val="238"/>
          </rPr>
          <t xml:space="preserve">
Ezen a rovaton kell elszámolni a pénzügyi lízing keretében beszerzett eszközök lízingszerződésben kikötött tőkerésze törlesztését.</t>
        </r>
      </text>
    </comment>
    <comment ref="A232"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kiadásait.</t>
        </r>
      </text>
    </comment>
    <comment ref="A234"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vételárát.</t>
        </r>
      </text>
    </comment>
    <comment ref="A235"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vásárolt hitelviszonyt megtestesítő értékpapírok vételárát.</t>
        </r>
      </text>
    </comment>
    <comment ref="A236"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37"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tőketörlesztését az azokhoz kapcsolódó fedezeti ügyletek lezárásával együtt (kivéve a kamatfedezeti ügyleteket).
A rovaton elszámolt kiadásokat a beszámolóban a következő bontásban kell szerepeltetni:
a) ebből: nemzetközi fejlesztési szervezetek,
b) ebből: más kormányok,
c) ebből: külföldi pénzintézetek,
d) ebből: fedezeti ügyletek nettó kiadásai.</t>
        </r>
      </text>
    </comment>
    <comment ref="A238" authorId="0" shapeId="0">
      <text>
        <r>
          <rPr>
            <b/>
            <sz val="9"/>
            <color indexed="81"/>
            <rFont val="Tahoma"/>
            <family val="2"/>
            <charset val="238"/>
          </rPr>
          <t>jegyzono:</t>
        </r>
        <r>
          <rPr>
            <sz val="9"/>
            <color indexed="81"/>
            <rFont val="Tahoma"/>
            <family val="2"/>
            <charset val="238"/>
          </rPr>
          <t xml:space="preserve">
Ezen a rovaton kell elszámolni a származékos ügyletek hitelek, kölcsönök, értékpapírok értékében ki nem mutatott és a kamatok között el nem számolt kiadásait, így
a) a lezárt nem kamatfedezeti célú, egyéb fedezeti ügyletek (határidős, opciós, swap és azonnali ügyletek) veszteségét,
b) a nem fedezeti célú határidős, opciós ügyletek és swap ügyletek határidős része esetén az ügylet zárása (lejárata, ellenügylet kötése, lejárat előtti megszüntetése) időpontjában érvényes árfolyam és a kötési (határidős) árfolyam közötti veszteségjellegű különbözetet, és
c) a kiírt opcióért fizetett opciós díjat.</t>
        </r>
      </text>
    </comment>
  </commentList>
</comments>
</file>

<file path=xl/comments4.xml><?xml version="1.0" encoding="utf-8"?>
<comments xmlns="http://schemas.openxmlformats.org/spreadsheetml/2006/main">
  <authors>
    <author>jegyzono</author>
  </authors>
  <commentList>
    <comment ref="C3" authorId="0" shapeId="0">
      <text>
        <r>
          <rPr>
            <b/>
            <sz val="9"/>
            <color indexed="81"/>
            <rFont val="Tahoma"/>
            <family val="2"/>
            <charset val="238"/>
          </rPr>
          <t>jegyzono:</t>
        </r>
        <r>
          <rPr>
            <sz val="9"/>
            <color indexed="81"/>
            <rFont val="Tahoma"/>
            <family val="2"/>
            <charset val="238"/>
          </rPr>
          <t xml:space="preserve">
régi szakfeladat: 910123
</t>
        </r>
      </text>
    </comment>
    <comment ref="G3" authorId="0" shapeId="0">
      <text>
        <r>
          <rPr>
            <b/>
            <sz val="9"/>
            <color indexed="81"/>
            <rFont val="Tahoma"/>
            <family val="2"/>
            <charset val="238"/>
          </rPr>
          <t>jegyzono:</t>
        </r>
        <r>
          <rPr>
            <sz val="9"/>
            <color indexed="81"/>
            <rFont val="Tahoma"/>
            <family val="2"/>
            <charset val="238"/>
          </rPr>
          <t xml:space="preserve">
régi szakfeladat: 890505</t>
        </r>
      </text>
    </comment>
    <comment ref="M3" authorId="0" shapeId="0">
      <text>
        <r>
          <rPr>
            <b/>
            <sz val="9"/>
            <color indexed="81"/>
            <rFont val="Tahoma"/>
            <family val="2"/>
            <charset val="238"/>
          </rPr>
          <t>jegyzono:</t>
        </r>
        <r>
          <rPr>
            <sz val="9"/>
            <color indexed="81"/>
            <rFont val="Tahoma"/>
            <family val="2"/>
            <charset val="238"/>
          </rPr>
          <t xml:space="preserve">
régi szakfeladat: 851011</t>
        </r>
      </text>
    </comment>
    <comment ref="P3" authorId="0" shapeId="0">
      <text>
        <r>
          <rPr>
            <b/>
            <sz val="9"/>
            <color indexed="81"/>
            <rFont val="Tahoma"/>
            <family val="2"/>
            <charset val="238"/>
          </rPr>
          <t>jegyzono:</t>
        </r>
        <r>
          <rPr>
            <sz val="9"/>
            <color indexed="81"/>
            <rFont val="Tahoma"/>
            <family val="2"/>
            <charset val="238"/>
          </rPr>
          <t xml:space="preserve">
régi szakfeladat: 562912</t>
        </r>
      </text>
    </comment>
    <comment ref="R3" authorId="0" shapeId="0">
      <text>
        <r>
          <rPr>
            <b/>
            <sz val="9"/>
            <color indexed="81"/>
            <rFont val="Tahoma"/>
            <family val="2"/>
            <charset val="238"/>
          </rPr>
          <t>jegyzono:</t>
        </r>
        <r>
          <rPr>
            <sz val="9"/>
            <color indexed="81"/>
            <rFont val="Tahoma"/>
            <family val="2"/>
            <charset val="238"/>
          </rPr>
          <t xml:space="preserve">
régi szakfeladat: 841112 és 841126</t>
        </r>
      </text>
    </comment>
    <comment ref="V3" authorId="0" shapeId="0">
      <text>
        <r>
          <rPr>
            <b/>
            <sz val="9"/>
            <color indexed="81"/>
            <rFont val="Tahoma"/>
            <family val="2"/>
            <charset val="238"/>
          </rPr>
          <t>jegyzono:</t>
        </r>
        <r>
          <rPr>
            <sz val="9"/>
            <color indexed="81"/>
            <rFont val="Tahoma"/>
            <family val="2"/>
            <charset val="238"/>
          </rPr>
          <t xml:space="preserve">
régi szakfeladat: 841133
</t>
        </r>
      </text>
    </comment>
    <comment ref="Y3" authorId="0" shapeId="0">
      <text>
        <r>
          <rPr>
            <b/>
            <sz val="9"/>
            <color indexed="81"/>
            <rFont val="Tahoma"/>
            <family val="2"/>
            <charset val="238"/>
          </rPr>
          <t>jegyzono:</t>
        </r>
        <r>
          <rPr>
            <sz val="9"/>
            <color indexed="81"/>
            <rFont val="Tahoma"/>
            <family val="2"/>
            <charset val="238"/>
          </rPr>
          <t xml:space="preserve">
régi sakfeladat: 841126
</t>
        </r>
      </text>
    </comment>
    <comment ref="Z3" authorId="0" shapeId="0">
      <text>
        <r>
          <rPr>
            <b/>
            <sz val="9"/>
            <color indexed="81"/>
            <rFont val="Tahoma"/>
            <family val="2"/>
            <charset val="238"/>
          </rPr>
          <t>jegyzono:</t>
        </r>
        <r>
          <rPr>
            <sz val="9"/>
            <color indexed="81"/>
            <rFont val="Tahoma"/>
            <family val="2"/>
            <charset val="238"/>
          </rPr>
          <t xml:space="preserve">
Régi szakfeladat: 960302</t>
        </r>
      </text>
    </comment>
    <comment ref="AA3" authorId="0" shapeId="0">
      <text>
        <r>
          <rPr>
            <b/>
            <sz val="9"/>
            <color indexed="81"/>
            <rFont val="Tahoma"/>
            <family val="2"/>
            <charset val="238"/>
          </rPr>
          <t>jegyzono:</t>
        </r>
        <r>
          <rPr>
            <sz val="9"/>
            <color indexed="81"/>
            <rFont val="Tahoma"/>
            <family val="2"/>
            <charset val="238"/>
          </rPr>
          <t xml:space="preserve">
régi szakfeladat: 680002
</t>
        </r>
      </text>
    </comment>
    <comment ref="AB3" authorId="0" shapeId="0">
      <text>
        <r>
          <rPr>
            <b/>
            <sz val="9"/>
            <color indexed="81"/>
            <rFont val="Tahoma"/>
            <family val="2"/>
            <charset val="238"/>
          </rPr>
          <t>jegyzono:</t>
        </r>
        <r>
          <rPr>
            <sz val="9"/>
            <color indexed="81"/>
            <rFont val="Tahoma"/>
            <family val="2"/>
            <charset val="238"/>
          </rPr>
          <t xml:space="preserve">
Régi szakfeladat: 841901
</t>
        </r>
      </text>
    </comment>
    <comment ref="AD3" authorId="0" shapeId="0">
      <text>
        <r>
          <rPr>
            <b/>
            <sz val="9"/>
            <color indexed="81"/>
            <rFont val="Tahoma"/>
            <family val="2"/>
            <charset val="238"/>
          </rPr>
          <t>jegyzono:</t>
        </r>
        <r>
          <rPr>
            <sz val="9"/>
            <color indexed="81"/>
            <rFont val="Tahoma"/>
            <family val="2"/>
            <charset val="238"/>
          </rPr>
          <t xml:space="preserve">
régi szakfeladat: 841907
</t>
        </r>
      </text>
    </comment>
    <comment ref="AF3" authorId="0" shapeId="0">
      <text>
        <r>
          <rPr>
            <b/>
            <sz val="9"/>
            <color indexed="81"/>
            <rFont val="Tahoma"/>
            <family val="2"/>
            <charset val="238"/>
          </rPr>
          <t>jegyzono:</t>
        </r>
        <r>
          <rPr>
            <sz val="9"/>
            <color indexed="81"/>
            <rFont val="Tahoma"/>
            <family val="2"/>
            <charset val="238"/>
          </rPr>
          <t xml:space="preserve">
régi szakfeladat: 890441
</t>
        </r>
      </text>
    </comment>
    <comment ref="AH3" authorId="0" shapeId="0">
      <text>
        <r>
          <rPr>
            <b/>
            <sz val="9"/>
            <color indexed="81"/>
            <rFont val="Tahoma"/>
            <family val="2"/>
            <charset val="238"/>
          </rPr>
          <t>jegyzono:</t>
        </r>
        <r>
          <rPr>
            <sz val="9"/>
            <color indexed="81"/>
            <rFont val="Tahoma"/>
            <family val="2"/>
            <charset val="238"/>
          </rPr>
          <t xml:space="preserve">
régi szakfeladat: 522001
</t>
        </r>
      </text>
    </comment>
    <comment ref="AI3" authorId="0" shapeId="0">
      <text>
        <r>
          <rPr>
            <b/>
            <sz val="9"/>
            <color indexed="81"/>
            <rFont val="Tahoma"/>
            <family val="2"/>
            <charset val="238"/>
          </rPr>
          <t>jegyzono:</t>
        </r>
        <r>
          <rPr>
            <sz val="9"/>
            <color indexed="81"/>
            <rFont val="Tahoma"/>
            <family val="2"/>
            <charset val="238"/>
          </rPr>
          <t xml:space="preserve">
régi szakfeladat: 382101</t>
        </r>
      </text>
    </comment>
    <comment ref="AK3" authorId="0" shapeId="0">
      <text>
        <r>
          <rPr>
            <b/>
            <sz val="9"/>
            <color indexed="81"/>
            <rFont val="Tahoma"/>
            <family val="2"/>
            <charset val="238"/>
          </rPr>
          <t>jegyzono:</t>
        </r>
        <r>
          <rPr>
            <sz val="9"/>
            <color indexed="81"/>
            <rFont val="Tahoma"/>
            <family val="2"/>
            <charset val="238"/>
          </rPr>
          <t xml:space="preserve">
régi szakfeladat: 841402
</t>
        </r>
      </text>
    </comment>
    <comment ref="AL3" authorId="0" shapeId="0">
      <text>
        <r>
          <rPr>
            <b/>
            <sz val="9"/>
            <color indexed="81"/>
            <rFont val="Tahoma"/>
            <family val="2"/>
            <charset val="238"/>
          </rPr>
          <t>jegyzono:</t>
        </r>
        <r>
          <rPr>
            <sz val="9"/>
            <color indexed="81"/>
            <rFont val="Tahoma"/>
            <family val="2"/>
            <charset val="238"/>
          </rPr>
          <t xml:space="preserve">
régi szakfeladat: 841403
</t>
        </r>
      </text>
    </comment>
    <comment ref="AM3" authorId="0" shapeId="0">
      <text>
        <r>
          <rPr>
            <b/>
            <sz val="9"/>
            <color indexed="81"/>
            <rFont val="Tahoma"/>
            <family val="2"/>
            <charset val="238"/>
          </rPr>
          <t>jegyzono:</t>
        </r>
        <r>
          <rPr>
            <sz val="9"/>
            <color indexed="81"/>
            <rFont val="Tahoma"/>
            <family val="2"/>
            <charset val="238"/>
          </rPr>
          <t xml:space="preserve">
régi szakfeladat: 862101</t>
        </r>
      </text>
    </comment>
    <comment ref="AO3" authorId="0" shapeId="0">
      <text>
        <r>
          <rPr>
            <b/>
            <sz val="9"/>
            <color indexed="81"/>
            <rFont val="Tahoma"/>
            <family val="2"/>
            <charset val="238"/>
          </rPr>
          <t>jegyzono:</t>
        </r>
        <r>
          <rPr>
            <sz val="9"/>
            <color indexed="81"/>
            <rFont val="Tahoma"/>
            <family val="2"/>
            <charset val="238"/>
          </rPr>
          <t xml:space="preserve">
régi szakfeladat: 862301
</t>
        </r>
      </text>
    </comment>
    <comment ref="AP3" authorId="0" shapeId="0">
      <text>
        <r>
          <rPr>
            <b/>
            <sz val="9"/>
            <color indexed="81"/>
            <rFont val="Tahoma"/>
            <family val="2"/>
            <charset val="238"/>
          </rPr>
          <t>jegyzono:</t>
        </r>
        <r>
          <rPr>
            <sz val="9"/>
            <color indexed="81"/>
            <rFont val="Tahoma"/>
            <family val="2"/>
            <charset val="238"/>
          </rPr>
          <t xml:space="preserve">
régi szakfeladat: 869041
</t>
        </r>
      </text>
    </comment>
    <comment ref="AQ3" authorId="0" shapeId="0">
      <text>
        <r>
          <rPr>
            <b/>
            <sz val="9"/>
            <color indexed="81"/>
            <rFont val="Tahoma"/>
            <family val="2"/>
            <charset val="238"/>
          </rPr>
          <t>jegyzono:</t>
        </r>
        <r>
          <rPr>
            <sz val="9"/>
            <color indexed="81"/>
            <rFont val="Tahoma"/>
            <family val="2"/>
            <charset val="238"/>
          </rPr>
          <t xml:space="preserve">
régi szakfeladat: 931102
</t>
        </r>
      </text>
    </comment>
    <comment ref="AR3" authorId="0" shapeId="0">
      <text>
        <r>
          <rPr>
            <b/>
            <sz val="9"/>
            <color indexed="81"/>
            <rFont val="Tahoma"/>
            <family val="2"/>
            <charset val="238"/>
          </rPr>
          <t>jegyzono:</t>
        </r>
        <r>
          <rPr>
            <sz val="9"/>
            <color indexed="81"/>
            <rFont val="Tahoma"/>
            <family val="2"/>
            <charset val="238"/>
          </rPr>
          <t xml:space="preserve">
régi szakfeladat: 931102
</t>
        </r>
      </text>
    </comment>
    <comment ref="AS3" authorId="0" shapeId="0">
      <text>
        <r>
          <rPr>
            <b/>
            <sz val="9"/>
            <color indexed="81"/>
            <rFont val="Tahoma"/>
            <family val="2"/>
            <charset val="238"/>
          </rPr>
          <t>jegyzono:</t>
        </r>
        <r>
          <rPr>
            <sz val="9"/>
            <color indexed="81"/>
            <rFont val="Tahoma"/>
            <family val="2"/>
            <charset val="238"/>
          </rPr>
          <t xml:space="preserve">
régi szakfeladat: 910502</t>
        </r>
      </text>
    </comment>
    <comment ref="AU3" authorId="0" shapeId="0">
      <text>
        <r>
          <rPr>
            <b/>
            <sz val="9"/>
            <color indexed="81"/>
            <rFont val="Tahoma"/>
            <family val="2"/>
            <charset val="238"/>
          </rPr>
          <t>jegyzono:</t>
        </r>
        <r>
          <rPr>
            <sz val="9"/>
            <color indexed="81"/>
            <rFont val="Tahoma"/>
            <family val="2"/>
            <charset val="238"/>
          </rPr>
          <t xml:space="preserve">
régi szakfeladat: 562912</t>
        </r>
      </text>
    </comment>
    <comment ref="BA3" authorId="0" shapeId="0">
      <text>
        <r>
          <rPr>
            <b/>
            <sz val="9"/>
            <color indexed="81"/>
            <rFont val="Tahoma"/>
            <family val="2"/>
            <charset val="238"/>
          </rPr>
          <t>jegyzono:</t>
        </r>
        <r>
          <rPr>
            <sz val="9"/>
            <color indexed="81"/>
            <rFont val="Tahoma"/>
            <family val="2"/>
            <charset val="238"/>
          </rPr>
          <t xml:space="preserve">
régi szakfeladat: 889921
</t>
        </r>
      </text>
    </comment>
    <comment ref="BB3" authorId="0" shapeId="0">
      <text>
        <r>
          <rPr>
            <b/>
            <sz val="9"/>
            <color indexed="81"/>
            <rFont val="Tahoma"/>
            <family val="2"/>
            <charset val="238"/>
          </rPr>
          <t>jegyzono:</t>
        </r>
        <r>
          <rPr>
            <sz val="9"/>
            <color indexed="81"/>
            <rFont val="Tahoma"/>
            <family val="2"/>
            <charset val="238"/>
          </rPr>
          <t xml:space="preserve">
régi szakfeladat: 882203
</t>
        </r>
      </text>
    </comment>
    <comment ref="C4" authorId="0" shapeId="0">
      <text>
        <r>
          <rPr>
            <b/>
            <sz val="9"/>
            <color indexed="81"/>
            <rFont val="Tahoma"/>
            <family val="2"/>
            <charset val="238"/>
          </rPr>
          <t>jegyzono:</t>
        </r>
        <r>
          <rPr>
            <sz val="9"/>
            <color indexed="81"/>
            <rFont val="Tahoma"/>
            <family val="2"/>
            <charset val="238"/>
          </rPr>
          <t xml:space="preserve">
Ide tartozik:
- a rendelkezésre bocsátással (a könyvtárak gyűjteményének használókhoz való eljuttatása helyben használat, kölcsönzés és könyvtárközi kölcsönzés útján), a könyvtári tájékoztatással (a használóknak szóló információ-szolgáltatás, amelynek speciális feladata az adott könyvtár és a könyvtári rendszer dokumentumairól és szolgáltatásairól való tájékoztatás),
- a megrendelhető könyvtári szolgáltatásokkal (a megyei és nagyobb városi könyvtárak által nyújtott könyvtári szolgáltatások, olyan kistelepülések számára, ahol az önkormányzat nem tart fenn könyvtárat), illetve
- a könyvtárak közönségkapcsolati és egyéb tevékenységével összefüggő feladatok ellátása.</t>
        </r>
      </text>
    </comment>
    <comment ref="G4" authorId="0" shapeId="0">
      <text>
        <r>
          <rPr>
            <b/>
            <sz val="9"/>
            <color indexed="81"/>
            <rFont val="Tahoma"/>
            <family val="2"/>
            <charset val="238"/>
          </rPr>
          <t>jegyzono:</t>
        </r>
        <r>
          <rPr>
            <sz val="9"/>
            <color indexed="81"/>
            <rFont val="Tahoma"/>
            <family val="2"/>
            <charset val="238"/>
          </rPr>
          <t xml:space="preserve">
  Ide tartozik:
- az egyes intézmények helyiségeinek közművelődési célú és egyéb közösségi programokra, rendezvényekre való rendelkezésre bocsátását biztosító tevékenységekkel összefüggő feladatok ellátása.</t>
        </r>
      </text>
    </comment>
    <comment ref="M4" authorId="0" shapeId="0">
      <text>
        <r>
          <rPr>
            <b/>
            <sz val="9"/>
            <color indexed="81"/>
            <rFont val="Tahoma"/>
            <family val="2"/>
            <charset val="238"/>
          </rPr>
          <t>jegyzono:</t>
        </r>
        <r>
          <rPr>
            <sz val="9"/>
            <color indexed="81"/>
            <rFont val="Tahoma"/>
            <family val="2"/>
            <charset val="238"/>
          </rPr>
          <t xml:space="preserve">
Ide tartozik:
- az óvodai nevelés, ellátás (beleértve a sajátos nevelési igényű gyermekek óvodai nevelését ellátását és a nemzetiségi óvodai nevelést, ellátást is) köznevelési törvény szerinti működtetési feladatainak ellátása.</t>
        </r>
      </text>
    </comment>
    <comment ref="P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R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V4" authorId="0" shapeId="0">
      <text>
        <r>
          <rPr>
            <b/>
            <sz val="9"/>
            <color indexed="81"/>
            <rFont val="Tahoma"/>
            <family val="2"/>
            <charset val="238"/>
          </rPr>
          <t>jegyzono:</t>
        </r>
        <r>
          <rPr>
            <sz val="9"/>
            <color indexed="81"/>
            <rFont val="Tahoma"/>
            <family val="2"/>
            <charset val="238"/>
          </rPr>
          <t xml:space="preserve">
  Ide tartozik:
- az adók, vámok, jövedéki adók kiszabásával, ellenőrzésével, beszedésével, behajtásával összefüggő feladatok ellátása központi kormányzati és önkormányzati szinten.
Nem ebbe a funkcióba tartozik:
- az adó-, vám- és jövedéki szabályozás feladatainak ellátása (minisztérium).</t>
        </r>
      </text>
    </comment>
    <comment ref="Y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Z4" authorId="0" shapeId="0">
      <text>
        <r>
          <rPr>
            <b/>
            <sz val="9"/>
            <color indexed="81"/>
            <rFont val="Tahoma"/>
            <family val="2"/>
            <charset val="238"/>
          </rPr>
          <t>jegyzono:</t>
        </r>
        <r>
          <rPr>
            <sz val="9"/>
            <color indexed="81"/>
            <rFont val="Tahoma"/>
            <family val="2"/>
            <charset val="238"/>
          </rPr>
          <t xml:space="preserve">
  Ide tartozik:
- a köztemetők fenntartásával és működtetésével összefüggő feladatok ellátása.</t>
        </r>
      </text>
    </comment>
    <comment ref="AA4" authorId="0" shapeId="0">
      <text>
        <r>
          <rPr>
            <b/>
            <sz val="9"/>
            <color indexed="81"/>
            <rFont val="Tahoma"/>
            <family val="2"/>
            <charset val="238"/>
          </rPr>
          <t>jegyzono:</t>
        </r>
        <r>
          <rPr>
            <sz val="9"/>
            <color indexed="81"/>
            <rFont val="Tahoma"/>
            <family val="2"/>
            <charset val="238"/>
          </rPr>
          <t xml:space="preserve">
Ide tartozik:
- 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
Nem ebbe a funkcióba tartozik:
- a más közfeladat ellátásával összefüggő, annak részét képező vagyongazdálkodási feladatok.</t>
        </r>
      </text>
    </comment>
    <comment ref="AB4" authorId="0" shapeId="0">
      <text>
        <r>
          <rPr>
            <b/>
            <sz val="9"/>
            <color indexed="81"/>
            <rFont val="Tahoma"/>
            <family val="2"/>
            <charset val="238"/>
          </rPr>
          <t>jegyzono:</t>
        </r>
        <r>
          <rPr>
            <sz val="9"/>
            <color indexed="81"/>
            <rFont val="Tahoma"/>
            <family val="2"/>
            <charset val="238"/>
          </rPr>
          <t xml:space="preserve">
  Ide tartozik:
- az önkormányzatok funkcióhoz nem köthető elszámolásai a központi költségvetéssel.
Technikai- pénzforgalmi funkció, alapító okiratban nem szerepeltethető.</t>
        </r>
      </text>
    </comment>
    <comment ref="AD4" authorId="0" shapeId="0">
      <text>
        <r>
          <rPr>
            <b/>
            <sz val="9"/>
            <color indexed="81"/>
            <rFont val="Tahoma"/>
            <family val="2"/>
            <charset val="238"/>
          </rPr>
          <t>jegyzono:</t>
        </r>
        <r>
          <rPr>
            <sz val="9"/>
            <color indexed="81"/>
            <rFont val="Tahoma"/>
            <family val="2"/>
            <charset val="238"/>
          </rPr>
          <t xml:space="preserve">
Ide tartozik:
- a költségvetési maradvány, vállalkozási maradvány igénybevétele, az államháztartás központi alrendszerében a központi támogatás, az önkormányzat alrendszerében az irányító szerv által nyújtott támogatás.
Technikai- pénzforgalmi funkció, alapító okiratban nem szerepeltethető.</t>
        </r>
      </text>
    </comment>
    <comment ref="AF4" authorId="0" shapeId="0">
      <text>
        <r>
          <rPr>
            <b/>
            <sz val="9"/>
            <color indexed="81"/>
            <rFont val="Tahoma"/>
            <family val="2"/>
            <charset val="238"/>
          </rPr>
          <t>jegyzono:</t>
        </r>
        <r>
          <rPr>
            <sz val="9"/>
            <color indexed="81"/>
            <rFont val="Tahoma"/>
            <family val="2"/>
            <charset val="238"/>
          </rPr>
          <t xml:space="preserve">
  Ide tartozik:
- a Start-munka program - Téli közfoglalkoztatás keretében - külön kormányrendelet alapján - szervezett foglalkoztatással összefüggő feladatok ellátása, kifizetések teljesítése.</t>
        </r>
      </text>
    </comment>
    <comment ref="AH4" authorId="0" shapeId="0">
      <text>
        <r>
          <rPr>
            <b/>
            <sz val="9"/>
            <color indexed="81"/>
            <rFont val="Tahoma"/>
            <family val="2"/>
            <charset val="238"/>
          </rPr>
          <t>jegyzono:</t>
        </r>
        <r>
          <rPr>
            <sz val="9"/>
            <color indexed="81"/>
            <rFont val="Tahoma"/>
            <family val="2"/>
            <charset val="238"/>
          </rPr>
          <t xml:space="preserve">
  Ide tartozik:
- a közutak, hidak, alagutak üzemeltetésével, fenntartásával összefüggő feladatok ellátása.</t>
        </r>
      </text>
    </comment>
    <comment ref="AI4" authorId="0" shapeId="0">
      <text>
        <r>
          <rPr>
            <b/>
            <sz val="9"/>
            <color indexed="81"/>
            <rFont val="Tahoma"/>
            <family val="2"/>
            <charset val="238"/>
          </rPr>
          <t>jegyzono:</t>
        </r>
        <r>
          <rPr>
            <sz val="9"/>
            <color indexed="81"/>
            <rFont val="Tahoma"/>
            <family val="2"/>
            <charset val="238"/>
          </rPr>
          <t xml:space="preserve">
  Ide tartozik:
- a nem veszélyes hulladék lerakásával, illetve égetésével (olyan üzemben, amely megfelel a nem
veszélyes hulladékok égetésére előírt normáknak és követelményeknek), valamint a mezőgazdasági hulladék kémiai vagy biológiai redukciójával és hasonló kezelési tevékenységek végzésével, komposztálással, ártalmatlanításával összefüggő feladatok ellátása.</t>
        </r>
      </text>
    </comment>
    <comment ref="AK4" authorId="0" shapeId="0">
      <text>
        <r>
          <rPr>
            <b/>
            <sz val="9"/>
            <color indexed="81"/>
            <rFont val="Tahoma"/>
            <family val="2"/>
            <charset val="238"/>
          </rPr>
          <t>jegyzono:</t>
        </r>
        <r>
          <rPr>
            <sz val="9"/>
            <color indexed="81"/>
            <rFont val="Tahoma"/>
            <family val="2"/>
            <charset val="238"/>
          </rPr>
          <t xml:space="preserve">
  Ide tartozik:
- települési közvilágítás kiépítésével, fenntartásával, üzemeltetésével összefüggő feladatok ellátása.</t>
        </r>
      </text>
    </comment>
    <comment ref="AL4" authorId="0" shapeId="0">
      <text>
        <r>
          <rPr>
            <b/>
            <sz val="9"/>
            <color indexed="81"/>
            <rFont val="Tahoma"/>
            <family val="2"/>
            <charset val="238"/>
          </rPr>
          <t>jegyzono:</t>
        </r>
        <r>
          <rPr>
            <sz val="9"/>
            <color indexed="81"/>
            <rFont val="Tahoma"/>
            <family val="2"/>
            <charset val="238"/>
          </rPr>
          <t xml:space="preserve">
  Ide tartozik:
- a város- és községgazdálkodás más funkcióba nem sorolható, egyéb feladataival összefüggő
feladatok ellátása.</t>
        </r>
      </text>
    </comment>
    <comment ref="AM4" authorId="0" shapeId="0">
      <text>
        <r>
          <rPr>
            <b/>
            <sz val="9"/>
            <color indexed="81"/>
            <rFont val="Tahoma"/>
            <family val="2"/>
            <charset val="238"/>
          </rPr>
          <t>jegyzono:</t>
        </r>
        <r>
          <rPr>
            <sz val="9"/>
            <color indexed="81"/>
            <rFont val="Tahoma"/>
            <family val="2"/>
            <charset val="238"/>
          </rPr>
          <t xml:space="preserve">
  Ide tartozik:
- a beteg vizsgálatával, egészségi állapotának észlelésével és ellenőrzésével, rendszeres,
alkalomszerű és azonnali sürgősségi beavatkozások elvégzésével, gyógyszer és gyógyászati segédeszköz rendelésével, valamint járóbeteg-szakellátásba vagy fekvőbeteg-gyógyintézetbe történő beutalásával összefüggő feladatok ellátása.
</t>
        </r>
      </text>
    </comment>
    <comment ref="AO4" authorId="0" shapeId="0">
      <text>
        <r>
          <rPr>
            <b/>
            <sz val="9"/>
            <color indexed="81"/>
            <rFont val="Tahoma"/>
            <family val="2"/>
            <charset val="238"/>
          </rPr>
          <t>jegyzono:</t>
        </r>
        <r>
          <rPr>
            <sz val="9"/>
            <color indexed="81"/>
            <rFont val="Tahoma"/>
            <family val="2"/>
            <charset val="238"/>
          </rPr>
          <t xml:space="preserve">
  Ide tartozik:
- az egészségügyi alapellátás körében megszervezett fogorvosi alapellátással összefüggő feladatok ellátása.</t>
        </r>
      </text>
    </comment>
    <comment ref="AP4" authorId="0" shapeId="0">
      <text>
        <r>
          <rPr>
            <b/>
            <sz val="9"/>
            <color indexed="81"/>
            <rFont val="Tahoma"/>
            <family val="2"/>
            <charset val="238"/>
          </rPr>
          <t>jegyzono:</t>
        </r>
        <r>
          <rPr>
            <sz val="9"/>
            <color indexed="81"/>
            <rFont val="Tahoma"/>
            <family val="2"/>
            <charset val="238"/>
          </rPr>
          <t xml:space="preserve">
  Ide tartozik:
- a gyermekvállalás optimális körülményeinek elősegítése céljából az anya fogamzás előtti gondozásával, a genetikai tanácsadással, a termékenységi ciklus alatti gondozással, a családtervezési ismeretek és a fogamzásgátló módszerek megismertetésével, valamint a nők fokozott védelméhez szükséges összetett megelőzési tevékenységgel, egészségvédelemmel, valamint
- az anya és a 0-3 éves gyermek védőnői gondozásával összefüggő feladatok ellátása.</t>
        </r>
      </text>
    </comment>
    <comment ref="AQ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AR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AS4" authorId="0" shapeId="0">
      <text>
        <r>
          <rPr>
            <b/>
            <sz val="9"/>
            <color indexed="81"/>
            <rFont val="Tahoma"/>
            <family val="2"/>
            <charset val="238"/>
          </rPr>
          <t>jegyzono:</t>
        </r>
        <r>
          <rPr>
            <sz val="9"/>
            <color indexed="81"/>
            <rFont val="Tahoma"/>
            <family val="2"/>
            <charset val="238"/>
          </rPr>
          <t xml:space="preserve">
 de tartozik:
- a település környezeti, szellemi, művészeti értékeinek, hagyományainak, helytörténetének, népművészetének, népi iparművészetének, szellemi kulturális örökségének feltárása, megismertetése, a helyi művelődési szokások és értéktárak, a magyar nyelv gondozása, gazdagítása, az egyetemes, a nemzeti, a nemzetiségi és más kisebbségi kultúra értékeinek megismertetése, az ünnepek kultúrájának gondozása.</t>
        </r>
      </text>
    </comment>
    <comment ref="AU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BA4" authorId="0" shapeId="0">
      <text>
        <r>
          <rPr>
            <b/>
            <sz val="9"/>
            <color indexed="81"/>
            <rFont val="Tahoma"/>
            <family val="2"/>
            <charset val="238"/>
          </rPr>
          <t>jegyzono:</t>
        </r>
        <r>
          <rPr>
            <sz val="9"/>
            <color indexed="81"/>
            <rFont val="Tahoma"/>
            <family val="2"/>
            <charset val="238"/>
          </rPr>
          <t xml:space="preserve">
  Ide tartozik:
- a koruk, egészségi állapotuk, fogyatékosságuk, pszichiátriai vagy szenvedélybetegségük, hajléktalanságuk miatt önmaguk, illetve eltartottjaik részére tartósan vagy átmeneti jelleggel étkezés biztosítására nem képes személyeknek nyújtott legalább napi egyszeri meleg étkezésével összefüggő feladatok ellátása, kifizetések teljesítése.
Az e funkcióba sorolt alaptevékenységek pénzügyi számvitel szerinti önköltségét és eredményszemléletű bevételét a 889921 szakfeladaton el kell számolni.
Feladatmutató: ellátottak száma a tárgyévben (fő)</t>
        </r>
      </text>
    </comment>
    <comment ref="BB4" authorId="0" shapeId="0">
      <text>
        <r>
          <rPr>
            <b/>
            <sz val="9"/>
            <color indexed="81"/>
            <rFont val="Tahoma"/>
            <family val="2"/>
            <charset val="238"/>
          </rPr>
          <t>jegyzono:</t>
        </r>
        <r>
          <rPr>
            <sz val="9"/>
            <color indexed="81"/>
            <rFont val="Tahoma"/>
            <family val="2"/>
            <charset val="238"/>
          </rPr>
          <t xml:space="preserve">
  Ide tartozik:
- a más funkcióba nem sorolt, egyéb szociális pénzbeli és természetbeni ellátásokkal, támogatásokkal összefüggő kifizetések teljesítése.
Támogatási típusú funkció, az alapító okiratban alaptevékenységként nem szerepelhet.</t>
        </r>
      </text>
    </comment>
    <comment ref="A7"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és a megyei önkormányzatok részére a működés általános támogatására biztosított előirányzatból származó bevételeket.</t>
        </r>
      </text>
    </comment>
    <comment ref="A8"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egyes köznevelési feladatainak támogatására biztosított előirányzatból származó bevételeket.</t>
        </r>
      </text>
    </comment>
    <comment ref="A9"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szociális, gyermekjóléti és gyermekétkeztetési feladatainak támogatására biztosított előirányzatból származó bevételeket.</t>
        </r>
      </text>
    </comment>
    <comment ref="A11"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kulturális feladatainak támogatására biztosított előirányzatból származó bevételeket.</t>
        </r>
      </text>
    </comment>
    <comment ref="A12"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helyi önkormányzatok, helyi nemzetiségi önkormányzatok, társulások részére működési célra biztosított központosított előirányzatokból származó bevételeket.
</t>
        </r>
        <r>
          <rPr>
            <b/>
            <i/>
            <u/>
            <sz val="9"/>
            <color indexed="81"/>
            <rFont val="Tahoma"/>
            <family val="2"/>
            <charset val="238"/>
          </rPr>
          <t>A rovaton előirányzat nem tervezhető.</t>
        </r>
      </text>
    </comment>
    <comment ref="A13"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meghatározott megyei önkormányzati tartalékból és a tartósan fizetésképtelen helyzetbe került helyi önkormányzatok adósságrendezésére irányuló hitelfelvétel visszterhes kamattámogatására, a pénzügyi gondnok díjára szolgáló előirányzatból származó bevételeket, valamint az Áht. 14. § (3) bekezdése szerinti fejezetében szereplő fejezeti tartalékból a helyi önkormányzatok működőképessége megőrzését szolgáló és más kiegészítő támogatások bevételeit.
</t>
        </r>
        <r>
          <rPr>
            <b/>
            <i/>
            <u/>
            <sz val="9"/>
            <color indexed="81"/>
            <rFont val="Tahoma"/>
            <family val="2"/>
            <charset val="238"/>
          </rPr>
          <t>A rovaton előirányzat nem tervezhető.</t>
        </r>
      </text>
    </comment>
    <comment ref="A14"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kiadás elszámolását követő években visszafizetett összegből származó bevételt,
b) a költségvetési maradványt és a vállalkozási maradványt terhelő befizetési kötelezettség teljesítéséből származó bevételt,
c) a tervezettet meghaladó többletbevétel utáni befizetésből származó bevételt, és
d) az Áht. 47. §-a szerinti befizetési kötelezettség teljesítéséből származó bevételt.</t>
        </r>
      </text>
    </comment>
    <comment ref="A1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 eredeti kötelezett általi megtérítését.</t>
        </r>
      </text>
    </comment>
    <comment ref="A16"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17"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működési célból kapott támogatásokat, kölcsönöket függetlenül attól, hogy azokat terheli-e kamat vagy más költség, díj.
A rovaton elszámolt bevételeket a beszámolóban a II. fejezet 1. pontja szerinti bontásban kell szerepeltetni.</t>
        </r>
      </text>
    </comment>
    <comment ref="A18"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működési célból, ellenérték nélkül, végleges jelleggel kapott bevételeket a központi, irányító szervi támogatás és az Ávr. 34. §-a alapján előirányzat-átcsoportosítással teljesítendő ügyletek kivételével, és
b) az államháztartáson belüli szervezetek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0" authorId="0" shapeId="0">
      <text>
        <r>
          <rPr>
            <b/>
            <sz val="9"/>
            <color indexed="81"/>
            <rFont val="Tahoma"/>
            <family val="2"/>
            <charset val="238"/>
          </rPr>
          <t>jegyzono:</t>
        </r>
        <r>
          <rPr>
            <sz val="9"/>
            <color indexed="81"/>
            <rFont val="Tahoma"/>
            <family val="2"/>
            <charset val="238"/>
          </rPr>
          <t xml:space="preserve">
Ezen a rovaton kell elszámolni
a) a központi költségvetésről szóló törvényben a helyi önkormányzatok, helyi nemzetiségi önkormányzatok, társulások részére felhalmozási célra biztosított központosított előirányzatokból származó bevételeket, és
b) a központi költségvetés Áht. 14. § (3) bekezdése szerinti fejezetéből biztosított vis maior támogatást.
A rovaton előirányzat a Lakossági közműfejlesztés támogatása jogcímen tervezhető.</t>
        </r>
      </text>
    </comment>
    <comment ref="A21"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 eredeti kötelezett általi megtérítését.</t>
        </r>
      </text>
    </comment>
    <comment ref="A2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23"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felhalmozási célból kapott támogatásokat, kölcsönöket függetlenül attól, hogy azokat terheli-e kamat vagy más költség, díj.
A rovaton elszámolt bevételeket a beszámolóban a II. fejezet 1. pontja szerinti bontásban kell szerepeltetni.</t>
        </r>
      </text>
    </comment>
    <comment ref="A2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felhalmozási célból, ellenérték nélkül, végleges jelleggel kapott bevételeket a központi, irányító szervi támogatás és az Ávr. 34. §-a alapján előirányzat-átcsoportosítással teljesítendő ügyletek kivételével, és
b) az államháztartáson belüli szervezetek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7" authorId="0" shapeId="0">
      <text>
        <r>
          <rPr>
            <b/>
            <sz val="9"/>
            <color indexed="81"/>
            <rFont val="Tahoma"/>
            <family val="2"/>
            <charset val="238"/>
          </rPr>
          <t>jegyzono:</t>
        </r>
        <r>
          <rPr>
            <sz val="9"/>
            <color indexed="81"/>
            <rFont val="Tahoma"/>
            <family val="2"/>
            <charset val="238"/>
          </rPr>
          <t xml:space="preserve">
Ezen a rovaton kell elszámolni
a) a személyi jövedelemadót,
b) a magánszemély jogviszonyának megszűnéséhez kapcsolódó egyes jövedelmek különadóját, és
c) a termőföld bérbeadásából származó jövedelem utáni személyi jövedelemadót.
A rovaton elszámolt bevételeket a beszámolóban a fenti bontásban kell szerepeltetni.</t>
        </r>
      </text>
    </comment>
    <comment ref="A28" authorId="0" shapeId="0">
      <text>
        <r>
          <rPr>
            <b/>
            <sz val="9"/>
            <color indexed="81"/>
            <rFont val="Tahoma"/>
            <family val="2"/>
            <charset val="238"/>
          </rPr>
          <t>jegyzono:</t>
        </r>
        <r>
          <rPr>
            <sz val="9"/>
            <color indexed="81"/>
            <rFont val="Tahoma"/>
            <family val="2"/>
            <charset val="238"/>
          </rPr>
          <t xml:space="preserve">
Ezen a rovaton kell elszámolni
a) a társasági adót,
b) a társas vállalkozások különadóját,
c) a hitelintézetek és pénzügyi vállalkozások különadóját,
d) a hitelintézeti járadékot,
e) a pénzügyi szervezetek különadóját,
f) az energiaellátók jövedelemadóját,
g) a kisvállalati adót, és
h) a kisadózó vállalkozások tételes adóját.
A rovaton elszámolt bevételeket a beszámolóban a fenti bontásban kell szerepeltetni.</t>
        </r>
      </text>
    </comment>
    <comment ref="A29"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nyugdíjjárulékot és az egészségbiztosítási járulékot, ide értve a megállapodás alapján fizetők járulékait is,
c) a korkedvezmény-biztosítási járulékot,
d) az egészségbiztosítási és munkaerőpiaci járulékot,
e) az egészségügyi szolgáltatási járulékot,
f) az egyszerűsített közteherviselési hozzájárulást,
g) a biztosítotti nyugdíjjárulékot, egészségbiztosítási járulékot,
h) a megállapodás alapján fizetők járulékait, és
i) a munkáltatói táppénz hozzájárulást.
A rovaton elszámolt bevételeket a beszámolóban a fenti bontásban kell szerepeltetni.</t>
        </r>
      </text>
    </comment>
    <comment ref="A30" authorId="0" shapeId="0">
      <text>
        <r>
          <rPr>
            <b/>
            <sz val="9"/>
            <color indexed="81"/>
            <rFont val="Tahoma"/>
            <family val="2"/>
            <charset val="238"/>
          </rPr>
          <t>jegyzono:</t>
        </r>
        <r>
          <rPr>
            <sz val="9"/>
            <color indexed="81"/>
            <rFont val="Tahoma"/>
            <family val="2"/>
            <charset val="238"/>
          </rPr>
          <t xml:space="preserve">
Ezen a rovaton kell elszámolni
a) a szakképzési hozzájárulást,
b) a rehabilitációs hozzájárulást,
c) az egészségügyi hozzájárulást, és
d) az egyszerűsített foglalkoztatás utáni közterheket.
A rovaton elszámolt bevételeket a beszámolóban a fenti bontásban kell szerepeltetni.</t>
        </r>
      </text>
    </comment>
    <comment ref="A31" authorId="0" shapeId="0">
      <text>
        <r>
          <rPr>
            <b/>
            <sz val="9"/>
            <color indexed="81"/>
            <rFont val="Tahoma"/>
            <family val="2"/>
            <charset val="238"/>
          </rPr>
          <t>jegyzono:</t>
        </r>
        <r>
          <rPr>
            <sz val="9"/>
            <color indexed="81"/>
            <rFont val="Tahoma"/>
            <family val="2"/>
            <charset val="238"/>
          </rPr>
          <t xml:space="preserve">
Ezen a rovaton kell elszámolni
a) az építményadót,
b) az épület után fizetett idegenforgalmi adót,
c) a magánszemélyek kommunális adóját,
d) a telekadót,
e) cégautóadót
f) a közművezetékek adóját, és
g) az öröklési és ajándékozási illetéket.
</t>
        </r>
        <r>
          <rPr>
            <b/>
            <i/>
            <u/>
            <sz val="9"/>
            <color indexed="81"/>
            <rFont val="Tahoma"/>
            <family val="2"/>
            <charset val="238"/>
          </rPr>
          <t>A rovaton elszámolt bevételeket a beszámolóban a fenti bontásban kell szerepeltetni.</t>
        </r>
      </text>
    </comment>
    <comment ref="A35" authorId="0" shapeId="0">
      <text>
        <r>
          <rPr>
            <b/>
            <sz val="9"/>
            <color indexed="81"/>
            <rFont val="Tahoma"/>
            <family val="2"/>
            <charset val="238"/>
          </rPr>
          <t>jegyzono:</t>
        </r>
        <r>
          <rPr>
            <sz val="9"/>
            <color indexed="81"/>
            <rFont val="Tahoma"/>
            <family val="2"/>
            <charset val="238"/>
          </rPr>
          <t xml:space="preserve">
Ezen a rovaton kell elszámolni
a) az általános forgalmi adót,
b) a távközlési ágazatot terhelő különadót,
c) a kiskereskedői ágazatot terhelő különadót,
d) az energia ágazatot terhelő különadót,
e) a bank- és biztosítási ágazatot terhelő különadót,
f) a visszterhes vagyonátruházási illetéket,
g) az állandó jelleggel végzett iparűzési tevékenység után fizetett helyi iparűzési adót,
h) az ideiglenes jelleggel végzett tevékenység után fizetett helyi iparűzési adót,
i) az innovációs járulékot,
j) az egyszerűsített vállalkozói adót,
k) a gyógyszer forgalmazási jogosultak befizetéseit [2006. évi XCVIII. tv 36. § (1.) bek.],
l) a gyógyszer nagykereskedést végzők befizetéseit [2006. évi XCVIII. tv 36. § (2) bek.],
m)203 a gyógyszergyártók 10%-os befizetési kötelezettségét,
n) Gyógyszer és gyógyászati segédeszköz ismertetés utáni befizetéseket [2006. évi XCVIII. tv 36. § (4) bek.],
o) a Gyógyszertámogatás többletének sávos kockázatviseléséből származó bevételeket [2006. évi XCVIII. tv 42. §],
p) a népegészségügyi termékadót,
q) a távközlési adót,
r) a pénzügyi tranzakciós illetéket, és
s) a biztosítási adót.
A rovaton elszámolt bevételeket a beszámolóban a fenti bontásban kell szerepeltetni.</t>
        </r>
      </text>
    </comment>
    <comment ref="A38" authorId="0" shapeId="0">
      <text>
        <r>
          <rPr>
            <b/>
            <sz val="9"/>
            <color indexed="81"/>
            <rFont val="Tahoma"/>
            <family val="2"/>
            <charset val="238"/>
          </rPr>
          <t>jegyzono:</t>
        </r>
        <r>
          <rPr>
            <sz val="9"/>
            <color indexed="81"/>
            <rFont val="Tahoma"/>
            <family val="2"/>
            <charset val="238"/>
          </rPr>
          <t xml:space="preserve">
Ezen a rovaton kell elszámolni
a) a jövedéki adót,
b) a regisztrációs adót, és
c) az energiaadót.
A rovaton elszámolt bevételeket a beszámolóban a fenti bontásban kell szerepeltetni.</t>
        </r>
      </text>
    </comment>
    <comment ref="A39" authorId="0" shapeId="0">
      <text>
        <r>
          <rPr>
            <b/>
            <sz val="9"/>
            <color indexed="81"/>
            <rFont val="Tahoma"/>
            <family val="2"/>
            <charset val="238"/>
          </rPr>
          <t>jegyzono:</t>
        </r>
        <r>
          <rPr>
            <sz val="9"/>
            <color indexed="81"/>
            <rFont val="Tahoma"/>
            <family val="2"/>
            <charset val="238"/>
          </rPr>
          <t xml:space="preserve">
Ezen a rovaton a játékadó bevételeit kell elszámolni.</t>
        </r>
      </text>
    </comment>
    <comment ref="A40" authorId="0" shapeId="0">
      <text>
        <r>
          <rPr>
            <b/>
            <sz val="9"/>
            <color indexed="81"/>
            <rFont val="Tahoma"/>
            <family val="2"/>
            <charset val="238"/>
          </rPr>
          <t>jegyzono:</t>
        </r>
        <r>
          <rPr>
            <sz val="9"/>
            <color indexed="81"/>
            <rFont val="Tahoma"/>
            <family val="2"/>
            <charset val="238"/>
          </rPr>
          <t xml:space="preserve">
Ezen a rovaton kell elszámolni
a) a belföldi gépjárművek adójának a központi költségvetést megillető részét,
b) a belföldi gépjárművek adójának a helyi önkormányzatot megillető részét,
c) a külföldi gépjárművek adóját, és
d) a gépjármű túlsúlydíjat.
</t>
        </r>
        <r>
          <rPr>
            <b/>
            <i/>
            <u/>
            <sz val="9"/>
            <color indexed="81"/>
            <rFont val="Tahoma"/>
            <family val="2"/>
            <charset val="238"/>
          </rPr>
          <t>A rovaton elszámolt bevételeket a beszámolóban a fenti bontásban kell szerepeltetni.</t>
        </r>
      </text>
    </comment>
    <comment ref="A44" authorId="0" shapeId="0">
      <text>
        <r>
          <rPr>
            <b/>
            <sz val="9"/>
            <color indexed="81"/>
            <rFont val="Tahoma"/>
            <family val="2"/>
            <charset val="238"/>
          </rPr>
          <t>jegyzono:</t>
        </r>
        <r>
          <rPr>
            <sz val="9"/>
            <color indexed="81"/>
            <rFont val="Tahoma"/>
            <family val="2"/>
            <charset val="238"/>
          </rPr>
          <t xml:space="preserve">
Ezen a rovaton kell elszámolni
a) a kulturális adót,
b) a baleseti adót,
c) a nukleáris létesítmények Központi Nukleáris Pénzügyi Alapba történő kötelező befizetéseit,
d) a környezetterhelési díjat,
e) a környezetvédelmi termékdíjakat,
f) a bérfőzési szeszadót,
g) a szerencsejáték szervezési díjat,
h) a tartózkodás után fizetett idegenforgalmi adót,
i</t>
        </r>
        <r>
          <rPr>
            <b/>
            <i/>
            <u/>
            <sz val="9"/>
            <color indexed="81"/>
            <rFont val="Tahoma"/>
            <family val="2"/>
            <charset val="238"/>
          </rPr>
          <t>) a talajterhelési díjat,</t>
        </r>
        <r>
          <rPr>
            <sz val="9"/>
            <color indexed="81"/>
            <rFont val="Tahoma"/>
            <family val="2"/>
            <charset val="238"/>
          </rPr>
          <t xml:space="preserve">
j) a vízkészletjárulékot,
k) az állami vadászjegyek díjait,
l) az erdővédelmi járulékot,
m) a földvédelmi járulékot,
n) a halászati haszonbérleti díjat,
o) a hulladéklerakási járulékot, és
p) </t>
        </r>
        <r>
          <rPr>
            <b/>
            <u/>
            <sz val="9"/>
            <color indexed="81"/>
            <rFont val="Tahoma"/>
            <family val="2"/>
            <charset val="238"/>
          </rPr>
          <t>a korábbi évek megszűnt adónemei áthúzódó fizetéseiből befolyt bevételeket.</t>
        </r>
        <r>
          <rPr>
            <sz val="9"/>
            <color indexed="81"/>
            <rFont val="Tahoma"/>
            <family val="2"/>
            <charset val="238"/>
          </rPr>
          <t xml:space="preserve">
</t>
        </r>
        <r>
          <rPr>
            <b/>
            <i/>
            <u/>
            <sz val="9"/>
            <color indexed="81"/>
            <rFont val="Tahoma"/>
            <family val="2"/>
            <charset val="238"/>
          </rPr>
          <t xml:space="preserve">
A rovaton elszámolt bevételeket a beszámolóban a fenti bontásban kell szerepeltetni.</t>
        </r>
      </text>
    </comment>
    <comment ref="A47" authorId="0" shapeId="0">
      <text>
        <r>
          <rPr>
            <b/>
            <sz val="9"/>
            <color indexed="81"/>
            <rFont val="Tahoma"/>
            <family val="2"/>
            <charset val="238"/>
          </rPr>
          <t>jegyzono:</t>
        </r>
        <r>
          <rPr>
            <sz val="9"/>
            <color indexed="81"/>
            <rFont val="Tahoma"/>
            <family val="2"/>
            <charset val="238"/>
          </rPr>
          <t xml:space="preserve">
Ezen a rovaton kell elszámolni
a) a cégnyilvántartás bevételeit,
b)</t>
        </r>
        <r>
          <rPr>
            <b/>
            <u/>
            <sz val="9"/>
            <color indexed="81"/>
            <rFont val="Tahoma"/>
            <family val="2"/>
            <charset val="238"/>
          </rPr>
          <t xml:space="preserve"> az eljárási illetékeket,</t>
        </r>
        <r>
          <rPr>
            <sz val="9"/>
            <color indexed="81"/>
            <rFont val="Tahoma"/>
            <family val="2"/>
            <charset val="238"/>
          </rPr>
          <t xml:space="preserve">
c) az igazgatási szolgáltatási díjakat,
d) a felügyeleti díjakat,
e) az ebrendészeti hozzájárulást,
f) a mezőgazdasági termelést érintő időjárási és más természeti kockázatok kezelésről szóló törvény szerinti kárenyhítési hozzájárulást,
g) a környezetvédelmi bírságot,
h) a természetvédelmi bírságot,
i) a műemlékvédelmi bírságot,
j) az építésügyi bírságot,
</t>
        </r>
        <r>
          <rPr>
            <b/>
            <i/>
            <u/>
            <sz val="9"/>
            <color indexed="81"/>
            <rFont val="Tahoma"/>
            <family val="2"/>
            <charset val="238"/>
          </rPr>
          <t>k) a szabálysértési pénz- és helyszíni bírság és a közlekedési szabályszegések után kiszabott közigazgatási bírság helyi önkormányzatot megillető részét,</t>
        </r>
        <r>
          <rPr>
            <sz val="9"/>
            <color indexed="81"/>
            <rFont val="Tahoma"/>
            <family val="2"/>
            <charset val="238"/>
          </rPr>
          <t xml:space="preserve">
l)az</t>
        </r>
        <r>
          <rPr>
            <b/>
            <u/>
            <sz val="9"/>
            <color indexed="81"/>
            <rFont val="Tahoma"/>
            <family val="2"/>
            <charset val="238"/>
          </rPr>
          <t xml:space="preserve"> egyéb bírságokat</t>
        </r>
        <r>
          <rPr>
            <sz val="9"/>
            <color indexed="81"/>
            <rFont val="Tahoma"/>
            <family val="2"/>
            <charset val="238"/>
          </rPr>
          <t xml:space="preserve">, és
m) azokat a bevételeket, amelyek megfizetését közhatalmi tevékenység gyakorlása során kötelező jelleggel kell megfizetni, azonban nem számolhatók el a közhatalmi bevételek más rovatain, így különösen a pénzbüntetést és elkobzást, </t>
        </r>
        <r>
          <rPr>
            <b/>
            <u/>
            <sz val="9"/>
            <color indexed="81"/>
            <rFont val="Tahoma"/>
            <family val="2"/>
            <charset val="238"/>
          </rPr>
          <t>a késedelmi és önellenőrzési pótlékot.</t>
        </r>
        <r>
          <rPr>
            <sz val="9"/>
            <color indexed="81"/>
            <rFont val="Tahoma"/>
            <family val="2"/>
            <charset val="238"/>
          </rPr>
          <t xml:space="preserve">
</t>
        </r>
        <r>
          <rPr>
            <b/>
            <i/>
            <u/>
            <sz val="9"/>
            <color indexed="81"/>
            <rFont val="Tahoma"/>
            <family val="2"/>
            <charset val="238"/>
          </rPr>
          <t>A rovaton elszámolt bevételeket a beszámolóban az a)–l) pont szerinti bontásban kell szerepeltetni.</t>
        </r>
      </text>
    </comment>
    <comment ref="A55" authorId="0" shapeId="0">
      <text>
        <r>
          <rPr>
            <b/>
            <sz val="9"/>
            <color indexed="81"/>
            <rFont val="Tahoma"/>
            <family val="2"/>
            <charset val="238"/>
          </rPr>
          <t>jegyzono:</t>
        </r>
        <r>
          <rPr>
            <sz val="9"/>
            <color indexed="81"/>
            <rFont val="Tahoma"/>
            <family val="2"/>
            <charset val="238"/>
          </rPr>
          <t xml:space="preserve">
Ezen a rovaton kell elszámolni a készletek értékesítésekor kapott eladási árat.</t>
        </r>
      </text>
    </comment>
    <comment ref="A56"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ellenérték fejében nyújtott szolgáltatásokért kapott eladási árat, ha azt nem közvetített szolgáltatásként vagy intézményi ellátási díjként kell elszámolni, ide értve a tárgyi eszközök bérbe adásából származó bevételeket és a díjköteles utak használata ellenében beszedett használati díj, pótdíj, elektronikus útdíj bevételeket is.
A rovaton elszámolt bevételeket a beszámolóban a következő bontásban kell szerepeltetni:
a) ebből: tárgyi eszközök bérbe adásából származó bevétel,
b) ebből: utak használata ellenében beszedett használati díj, pótdíj, elektronikus útdíj.</t>
        </r>
      </text>
    </comment>
    <comment ref="A57"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továbbértékesítése során kapott eladási árat.
A rovaton elszámolt bevételeket a beszámolóban a következő bontásban kell szerepeltetni:
a) ebből: államháztartáson belül.</t>
        </r>
      </text>
    </comment>
    <comment ref="A58" authorId="0" shapeId="0">
      <text>
        <r>
          <rPr>
            <b/>
            <sz val="9"/>
            <color indexed="81"/>
            <rFont val="Tahoma"/>
            <family val="2"/>
            <charset val="238"/>
          </rPr>
          <t>jegyzono:</t>
        </r>
        <r>
          <rPr>
            <sz val="9"/>
            <color indexed="81"/>
            <rFont val="Tahoma"/>
            <family val="2"/>
            <charset val="238"/>
          </rPr>
          <t xml:space="preserve">
Ezen a rovaton kell elszámolni
a) a tárgyi eszközök ellenérték fejében történő vagyonkezelésbe, haszonbérbe, használatba, üzemeltetésbe adásából származó bevételeket,
b) a részesedések után kapott osztalékot, ide értve a kamatozó részvények után fizetett kamatot is,
c) a bányajáradékot, és
d) a tulajdonosi jogok időleges átengedéséből származó bevételeket, így különösen a vagyoni értékű jogok bérbe, haszonbérbe adásáért kapott eladási árat és a koncessziós díjakat.
A rovaton elszámolt bevételeket a beszámolóban a következő bontásban kell szerepeltetni:
a) ebből: vadászati jog bérbeadásából származó bevétel,
b) ebből: önkormányzati vagyon üzemeltetéséből, koncesszióból származó bevétel,
c) ebből: önkormányzati vagyon vagyonkezelésbe adásából származó bevétel,
d) ebből: állami többségi tulajdonú vállalkozástól kapott osztalék,
e) ebből: önkormányzati többségi tulajdonú vállalkozástól kapott osztalék,
f) ebből: egyéb részesedések után kapott osztalék.</t>
        </r>
      </text>
    </comment>
    <comment ref="A59" authorId="0" shapeId="0">
      <text>
        <r>
          <rPr>
            <b/>
            <sz val="9"/>
            <color indexed="81"/>
            <rFont val="Tahoma"/>
            <family val="2"/>
            <charset val="238"/>
          </rPr>
          <t>jegyzono:</t>
        </r>
        <r>
          <rPr>
            <sz val="9"/>
            <color indexed="81"/>
            <rFont val="Tahoma"/>
            <family val="2"/>
            <charset val="238"/>
          </rPr>
          <t xml:space="preserve">
Ezen a rovaton kell elszámolni azokat a bevételeket, amelyek az alaptevékenység keretében az ellátottak részére nyújtott szolgáltatások eladási árából, így különösen a nevelőintézeti, bölcsődei, szociális intézeti ellátás, szociális és ellátotti étkeztetés, ápolás, gondozás díjaiból, a tanulók, hallgatók által fizetett költségtérítésekből, díjakból származnak.</t>
        </r>
      </text>
    </comment>
    <comment ref="A60"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termékértékesítés, szolgáltatásnyújtás során kiszámlázott általános forgalmi adót.</t>
        </r>
      </text>
    </comment>
    <comment ref="A61" authorId="0" shapeId="0">
      <text>
        <r>
          <rPr>
            <b/>
            <sz val="9"/>
            <color indexed="81"/>
            <rFont val="Tahoma"/>
            <family val="2"/>
            <charset val="238"/>
          </rPr>
          <t>jegyzono:</t>
        </r>
        <r>
          <rPr>
            <sz val="9"/>
            <color indexed="81"/>
            <rFont val="Tahoma"/>
            <family val="2"/>
            <charset val="238"/>
          </rPr>
          <t xml:space="preserve">
Ezen a rovaton kell elszámolni az adóhatóságtól visszaigényelt általános forgalmi adót.</t>
        </r>
      </text>
    </comment>
    <comment ref="A62"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értékpapírok és a pénzeszközök után kapott kamat összegét,
b) a vásárolt hitelviszonyt megtestesítő értékpapírok beváltásakor a vételár és a könyv szerinti érték közötti nyereségjellegű különbözetet,
c) a befektetési jegyek nettó eszközértéke és névértéke közötti különbözet összegében kapott eredményszemléletű bevétel összegét, függetlenül attól, hogy az kamatból, osztalékból vagy árfolyamnyereségből származik, továbbá eladáskor, beváltáskor a nettó eszközérték és a könyv szerinti érték különbözetében realizált eredményszemléletű bevételt, valamint a kockázatitőkealap-jegyek után kapott eredményszemléletű bevétel összegét,
d) az adott kölcsön, visszatérítendő támogatás, a váltókövetelések, a hosszú lejáratú betétetek, és a pénzeszközök után kapott kamatot – ide értve a Stabilitási tv. 3. § (1) bekezdés e) pontja szerinti ügyletek esetén a vásárolt eszköz viszonteladásakor a vételárat meghaladóan befolyt viszonteladási összeget is –, a késedelmi kamat kivételével,
e) a valódi penziós ügyletek és az óvadéki repóügyletek esetén az eszköz vételára és viszonteladási ára közötti különbözetet a viszonteladás megtörténtekor, valamint a kölcsönbe adott értékpapír után járó kölcsönzési díj összegében elszámolt kamatbevételt,
f) a lezárt kamatfedezeti ügyletek (határidős, opciós, swap és azonnali ügyletek) nyereségét, és
g) pénzügyi lízing esetén a lízingdíjban lévő kapott kamat összegét.
A rovaton elszámolt bevételeket a beszámolóban a következő bontásban kell szerepeltetni:
a) ebből: államháztartáson belül,
b) ebből: befektetési jegyek kamatbevételei,
c) ebből: fedezeti ügyletek kamatbevételei.</t>
        </r>
      </text>
    </comment>
    <comment ref="A63" authorId="0" shapeId="0">
      <text>
        <r>
          <rPr>
            <b/>
            <sz val="9"/>
            <color indexed="81"/>
            <rFont val="Tahoma"/>
            <family val="2"/>
            <charset val="238"/>
          </rPr>
          <t>jegyzono:</t>
        </r>
        <r>
          <rPr>
            <sz val="9"/>
            <color indexed="81"/>
            <rFont val="Tahoma"/>
            <family val="2"/>
            <charset val="238"/>
          </rPr>
          <t xml:space="preserve">
Ezen a rovaton kell elszámolni
a) a befektetett pénzügyi eszközök vagy az értékpapírok között kimutatott részesedések értékesítésekor a könyv szerinti érték és az eladási ár közötti nyereségjellegű különbözetet,
b) a vásárolt hitelviszonyt megtestesítő értékpapírok értékesítésekor a könyv szerinti érték és az eladási ár közötti nyereségjellegű különbözetet,
c) a hitelviszonyt megtestesítő kamatozó értékpapírok kibocsátásakor a névérték és a kapott eladási ár közötti nyereségjellegű különbözetet,
d) a vásárolt követelések könyv szerinti értékét meghaladó összegben befolyt bevételt, valamint a követelés értékesítésekor a könyv szerinti érték és az eladási ár közötti nyereségjellegű különbözetet,
e) év közben a valutakészletek, illetve a devizaszámlán lévő deviza forintra történő átváltásakor realizált árfolyamnyereséget,
f) a külföldi pénzértékre szóló követeléshez kapcsolódó realizált árfolyamnyereséget,
A rovaton elszámolt bevételeket a beszámolóban a következő bontásban kell szerepeltetni:
a) részesedések értékesítéséhez kapcsolódó realizált nyereség,
b) hitelviszonyt megtestesítő értékpapírok értékesítési nyeresége,
c) hitelviszonyt megtestesítő értékpapírok kibocsátási nyeresége,
d) valuta és deviza eszközök realizált árfolyamnyeresége.</t>
        </r>
      </text>
    </comment>
    <comment ref="A65"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működési jellegű bevételeket, így különösen
a) a Kincstárnál az általa vezetett fizetési számlák után felszámított díjakat, ide értve a rendelkezésre tartási díjat is,
b) a visszafizetési kötelezettség mellett működési célból nyújtott támogatások, kölcsönök, és a vállalt kezességek, garanciák díjait,
c) az Európai Unió költségvetéséből teljesített költség-visszatérítéseket, így különösen a Tanács üléseire kiutazó delegációk utazási költségeinek visszatérítését, a vámbeszedési költségek megtérítését, a cukorágazati hozzájárulás beszedési költségének megtérítését, valamint az uniós támogatások utólagos megtérítését,
d) a közbeszerzésről szóló törvény szerinti ajánlati biztosítékot, pályázati díjat,
e) a nyelvvizsga kötelezettségi biztosítékot,
f) az adók módjára behajtandó köztartozás végrehajtási költségének visszatérült összegét, önrevízió végzését,
g) a foglalkoztatottak, ellátottak, biztosítók által fizetett kártérítéseket,
h) a szerződés megerősítésével, a szerződésszegéssel kapcsolatos bevételeket (például foglaló, kötbér, jótállás, szavatosság, késedelmi kamat, a késedelmes vagy elmaradt teljesítés miatti kártérítés), az ilyen jogcímeken kifizetett és később visszakapott bevételeket, a szerződésen kívüli károkozásért, személyiségi, dologi vagy más jog megsértéséért, jogalap nélküli gazdagodásért kapott összegeket, a biztosítási bevételeket,
i) az eredeti követelést engedményezőnél (eladónál) az átruházott (engedményezett) követelésért kapott ellenértéket,
j)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és
k) a személyi juttatások, a munkaadókat terhelő járulékok és szociális hozzájárulási adó és a dologi kiadásoknak a kiadás elszámolását követő években történő visszatérítéseit, a pénztártöbblet.
A rovaton elszámolt bevételeket a beszámolóban a következő bontásban kell szerepeltetni:
a) ebből: biztosító által fizetett kártérítés,
b) ebből: a szerződésben vállalt kötelezettségek elmulasztásához kapcsolódó bevételek, káreseményekkel kapcsolatosan kapott bevételek, biztosítási bevételek, visszakapott óvadék (kaució), bánatpénz,
c) ebből: költségek visszatérítései.</t>
        </r>
      </text>
    </comment>
    <comment ref="A67" authorId="0" shapeId="0">
      <text>
        <r>
          <rPr>
            <b/>
            <sz val="9"/>
            <color indexed="81"/>
            <rFont val="Tahoma"/>
            <family val="2"/>
            <charset val="238"/>
          </rPr>
          <t>jegyzono:</t>
        </r>
        <r>
          <rPr>
            <sz val="9"/>
            <color indexed="81"/>
            <rFont val="Tahoma"/>
            <family val="2"/>
            <charset val="238"/>
          </rPr>
          <t xml:space="preserve">
Ezen a rovaton kell elszámolni az immateriális javak értékesítéskor kapott eladási árat.
A rovaton elszámolt bevételeket a beszámolóban a következő bontásban kell szerepeltetni:
a) ebből: kiotói egységek és kibocsátási egységek eladásából befolyt eladási ár.</t>
        </r>
      </text>
    </comment>
    <comment ref="A68"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értékesítésekor kapott eladási árat.
A rovaton elszámolt bevételeket a beszámolóban a következő bontásban kell szerepeltetni:
b) ebből: termőföld-eladás bevételei.</t>
        </r>
      </text>
    </comment>
    <comment ref="A69" authorId="0" shapeId="0">
      <text>
        <r>
          <rPr>
            <b/>
            <sz val="9"/>
            <color indexed="81"/>
            <rFont val="Tahoma"/>
            <family val="2"/>
            <charset val="238"/>
          </rPr>
          <t>jegyzono:</t>
        </r>
        <r>
          <rPr>
            <sz val="9"/>
            <color indexed="81"/>
            <rFont val="Tahoma"/>
            <family val="2"/>
            <charset val="238"/>
          </rPr>
          <t xml:space="preserve">
Ezen a rovaton kell elszámolni a gépek, berendezések és felszerelések, a járművek és a tenyészállatok értékesítésekor kapott eladási árat.</t>
        </r>
      </text>
    </comment>
    <comment ref="A70"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értékesítésekor kapott eladási árat, legfeljebb a részesedés a könyv szerinti értékéig.
A rovaton elszámolt bevételeket a beszámolóban a következő bontásban kell szerepeltetni:
a) ebből: privatizációból származó bevétel.</t>
        </r>
      </text>
    </comment>
    <comment ref="A71" authorId="0" shapeId="0">
      <text>
        <r>
          <rPr>
            <b/>
            <sz val="9"/>
            <color indexed="81"/>
            <rFont val="Tahoma"/>
            <family val="2"/>
            <charset val="238"/>
          </rPr>
          <t>jegyzono:</t>
        </r>
        <r>
          <rPr>
            <sz val="9"/>
            <color indexed="81"/>
            <rFont val="Tahoma"/>
            <family val="2"/>
            <charset val="238"/>
          </rPr>
          <t xml:space="preserve">
Ezen a rovaton kell elszámolni a meglévő részesedéshez – függetlenül attól, hogy azt a befektetett vagy a forgóeszközök között mutatják ki – kapcsolódó tőkekivonásból, tőkeleszállításból származó bevételt.</t>
        </r>
      </text>
    </comment>
    <comment ref="A73"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 eredeti kötelezett általi megtérítését.</t>
        </r>
      </text>
    </comment>
    <comment ref="A74"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5" authorId="0" shapeId="0">
      <text>
        <r>
          <rPr>
            <b/>
            <sz val="9"/>
            <color indexed="81"/>
            <rFont val="Tahoma"/>
            <family val="2"/>
            <charset val="238"/>
          </rPr>
          <t>jegyzono:</t>
        </r>
        <r>
          <rPr>
            <sz val="9"/>
            <color indexed="81"/>
            <rFont val="Tahoma"/>
            <family val="2"/>
            <charset val="238"/>
          </rPr>
          <t xml:space="preserve">
Ezen a rovaton kell elszámolni
a)211 az államháztartáson kívüli szervezetektől, személyektől működési célból, ellenérték nélkül kapott bevételeket, és
b) az ellátottak pénzbeli juttatásaiként folyósított ellátások és az államháztartáson kívüli szervezetek, személyek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78"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 eredeti kötelezett általi megtérítését.</t>
        </r>
      </text>
    </comment>
    <comment ref="A79"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80"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szervezetektől, személyektől felhalmozási célból, ellenérték nélkül kapott bevételeket, és
b) az államháztartáson kívüli szervezetek, személyek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84"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felvételéből befolyó bevételeket.
A rovaton elszámolt bevételeket a beszámolóban a következő bontásban kell szerepeltetni:
a) ebből: pénzügyi vállalkozás.</t>
        </r>
      </text>
    </comment>
    <comment ref="A85"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felvételéből befolyó bevételeket.</t>
        </r>
      </text>
    </comment>
    <comment ref="A86"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belföldről felvett hitelek, kölcsönök felvételéből befolyó bevételeket a likviditási célú hitelek, kölcsönök kivételével, és
b) a Stabilitási tv. 3. § (1) bekezdés e) pontja szerinti ügyletek keretében az eszközök átadásakor kapott eladási árat.
A rovaton elszámolt kiadásokat a beszámolóban a következő bontásban kell szerepeltetni:
a) ebből: pénzügyi vállalkozás.</t>
        </r>
      </text>
    </comment>
    <comment ref="A88"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kárpótlási jegyeket és a befektetési jegyeket is - beváltásakor kapott, kamatot nem tartalmazó összeget, eladásukkor azok eladási árát a könyv szerinti értékig.
A rovaton elszámolt bevételeket a beszámolóban a következő bontásban kell szerepeltetni:
a) ebből: befektetési jegyek,
b) ebből: kárpótlási jegyek.</t>
        </r>
      </text>
    </comment>
    <comment ref="A89"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kibocsátásakor kapott eladási árat, hitelviszonyt megtestesítő kamatozó értékpapírok esetén azok névértékéig.</t>
        </r>
      </text>
    </comment>
    <comment ref="A90"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vásárolt hitelviszonyt megtestesítő értékpapírok beváltásakor kapott, kamatot nem tartalmazó összeget, eladásukkor azok eladási árát a könyv szerinti értékig.</t>
        </r>
      </text>
    </comment>
    <comment ref="A91"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hitelviszonyt megtestesítő értékpapírok kibocsátásakor kapott eladási árat azok névértékéig.</t>
        </r>
      </text>
    </comment>
    <comment ref="A93" authorId="0" shapeId="0">
      <text>
        <r>
          <rPr>
            <b/>
            <sz val="9"/>
            <color indexed="81"/>
            <rFont val="Tahoma"/>
            <family val="2"/>
            <charset val="238"/>
          </rPr>
          <t>jegyzono:</t>
        </r>
        <r>
          <rPr>
            <sz val="9"/>
            <color indexed="81"/>
            <rFont val="Tahoma"/>
            <family val="2"/>
            <charset val="238"/>
          </rPr>
          <t xml:space="preserve">
Ezen a rovaton kell elszámolni az előző év költségvetési maradványának a kiadások teljesítésére történő felhasználását.</t>
        </r>
      </text>
    </comment>
    <comment ref="A98" authorId="0" shapeId="0">
      <text>
        <r>
          <rPr>
            <b/>
            <sz val="9"/>
            <color indexed="81"/>
            <rFont val="Tahoma"/>
            <family val="2"/>
            <charset val="238"/>
          </rPr>
          <t>jegyzono:</t>
        </r>
        <r>
          <rPr>
            <sz val="9"/>
            <color indexed="81"/>
            <rFont val="Tahoma"/>
            <family val="2"/>
            <charset val="238"/>
          </rPr>
          <t xml:space="preserve">
Ezen a rovaton kell elszámolni az előző év vállalkozási maradványának a kiadások teljesítésére történő felhasználását.</t>
        </r>
      </text>
    </comment>
    <comment ref="A99"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 biztosított megelőlegezéseket.</t>
        </r>
      </text>
    </comment>
    <comment ref="A100"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befolyó törlesztését.</t>
        </r>
      </text>
    </comment>
    <comment ref="A101" authorId="0" shapeId="0">
      <text>
        <r>
          <rPr>
            <b/>
            <sz val="9"/>
            <color indexed="81"/>
            <rFont val="Tahoma"/>
            <family val="2"/>
            <charset val="238"/>
          </rPr>
          <t>jegyzono:</t>
        </r>
        <r>
          <rPr>
            <sz val="9"/>
            <color indexed="81"/>
            <rFont val="Tahoma"/>
            <family val="2"/>
            <charset val="238"/>
          </rPr>
          <t xml:space="preserve">
Ezen a rovaton kell elszámolni az Áht. 73. § (1) bekezdés a) pont ae) pontja szerinti központi, irányító szervi támogatás, valamint a központi kezelésű előirányzatok kiadásai finanszírozására szolgáló központi pénzellátás beérkezését.</t>
        </r>
      </text>
    </comment>
    <comment ref="A102" authorId="0" shapeId="0">
      <text>
        <r>
          <rPr>
            <b/>
            <sz val="9"/>
            <color indexed="81"/>
            <rFont val="Tahoma"/>
            <family val="2"/>
            <charset val="238"/>
          </rPr>
          <t>jegyzono:</t>
        </r>
        <r>
          <rPr>
            <sz val="9"/>
            <color indexed="81"/>
            <rFont val="Tahoma"/>
            <family val="2"/>
            <charset val="238"/>
          </rPr>
          <t xml:space="preserve">
Ezen a rovaton kell elszámolni a betétek megszüntetését.</t>
        </r>
      </text>
    </comment>
    <comment ref="A103"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bevételeit.
A rovaton elszámolt bevételeket a beszámolóban a következő bontásban kell szerepeltetni:
a) ebből: tulajdonosi kölcsönök visszatérülése.</t>
        </r>
      </text>
    </comment>
    <comment ref="A105"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beváltásakor kapott, kamatot nem tartalmazó összeget, eladásukkor azok eladási árát a könyv szerinti értékig.</t>
        </r>
      </text>
    </comment>
    <comment ref="A106"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tartós hitelviszonyt megtestesítő értékpapírok beváltásakor kapott, kamatot nem tartalmazó összeget, eladásukkor azok eladási árát a könyv szerinti értékig.</t>
        </r>
      </text>
    </comment>
    <comment ref="A107"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kibocsátásakor kapott eladási árat azok névértékéig.</t>
        </r>
      </text>
    </comment>
    <comment ref="A108"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felvételéből befolyó bevételeket.
A rovaton elszámolt bevételeket a beszámolóban a következő bontásban kell szerepeltetni:
a) ebből: nemzetközi fejlesztési szervezetek,
b) ebből: más kormányok,
c) ebből: külföldi pénzintézetek.
B83. Adóssághoz nem kapcsolódó származékos ügyletek bevételei
Ezen a rovaton kell elszámolni a származékos ügyletek hitelek, kölcsönök, értékpapírok értékében ki nem mutatott és a kamatok között el nem számolt bevételeit, így
a) a lezárt nem kamatfedezeti célú, egyéb fedezeti ügyletek (határidős, opciós, swap és azonnali ügyletek) nyereségét,
b) a nem fedezeti célú határidős, opciós ügyletek és swap ügyletek határidős része esetén az ügylet zárása (lejárata, ellenügylet kötése, lejárat előtti megszüntetése) időpontjában érvényes árfolyam és a kötési (határidős) árfolyam közötti nyereségjellegű különbözetet, és
c) a kiírt opcióért kapott opciós díjat.</t>
        </r>
      </text>
    </comment>
    <comment ref="A128" authorId="0" shapeId="0">
      <text>
        <r>
          <rPr>
            <b/>
            <sz val="9"/>
            <color indexed="81"/>
            <rFont val="Tahoma"/>
            <family val="2"/>
            <charset val="238"/>
          </rPr>
          <t>jegyzono:</t>
        </r>
        <r>
          <rPr>
            <sz val="9"/>
            <color indexed="81"/>
            <rFont val="Tahoma"/>
            <family val="2"/>
            <charset val="238"/>
          </rPr>
          <t xml:space="preserve">
Ezen a rovaton kell elszámolni
a) a köztisztviselők, kormánytisztviselők, közalkalmazottak, fegyveres szervek hivatásos állományú tagjai, a Magyar Honvédség hivatásos és szerződéses állományú tagjai, a bírák, az ügyészek, az igazságügyi és az ügyészségi alkalmazottak – besorolási osztály, fizetési fokozat szerint megállapított, kötelező illetménykiegészítésekkel, a közalkalmazottak jogállásáról szóló törvény szerinti kereset-kiegészítéssel, a kötelező és feltételtől függő, adható pótlékokkal (például felzárkóztatási, kollégiumi, összevont osztályban oktatók pótlékai, közművelődési, közgyűjteményi dolgozók pótléka) növelt – illetményét,
b) az állami vezető, a kormánybiztos, miniszterelnöki biztos, miniszteri biztos, valamint a költségvetési szerv választott tisztségviselőnek nem minősülő, az a) pontba nem tartozó vezetőjének illetményét,
c) egyszerűsített foglalkoztatás alá tartozó munkavállalók kivételével a munka törvénykönyve alapján teljes vagy részmunkaidőben foglalkoztatottak bérét,
d) a közfoglalkoztatásban résztvevők bérét,
e) a munkavégzésre kötelezett tartalékállományban lévők illetményét,
f) az ösztöndíjas foglalkoztatottakat megillető díjat, és
g) a különleges foglalkoztatási állományban résztvevők díjazását
[az a)–g) pontban nevesítettek a továbbiakban együtt: foglalkoztatottak].</t>
        </r>
      </text>
    </comment>
    <comment ref="A129" authorId="0" shapeId="0">
      <text>
        <r>
          <rPr>
            <b/>
            <sz val="9"/>
            <color indexed="81"/>
            <rFont val="Tahoma"/>
            <family val="2"/>
            <charset val="238"/>
          </rPr>
          <t>jegyzono:</t>
        </r>
        <r>
          <rPr>
            <sz val="9"/>
            <color indexed="81"/>
            <rFont val="Tahoma"/>
            <family val="2"/>
            <charset val="238"/>
          </rPr>
          <t xml:space="preserve">
Ezen a rovaton kell elszámolni az előre nem meghatározott követelményekhez kapcsolódóan a foglalkoztatottaknak megállapított normatív jutalmakat.</t>
        </r>
      </text>
    </comment>
    <comment ref="A130" authorId="0" shapeId="0">
      <text>
        <r>
          <rPr>
            <b/>
            <sz val="9"/>
            <color indexed="81"/>
            <rFont val="Tahoma"/>
            <family val="2"/>
            <charset val="238"/>
          </rPr>
          <t>jegyzono:</t>
        </r>
        <r>
          <rPr>
            <sz val="9"/>
            <color indexed="81"/>
            <rFont val="Tahoma"/>
            <family val="2"/>
            <charset val="238"/>
          </rPr>
          <t xml:space="preserve">
Ezen a rovaton kell elszámolni a teljesítményösztönzés, személyi ösztönzés céljából a foglalkoztatottaknak megállapított jutalmat, prémiumot, céljuttatást, továbbá minden más hasonló személyi ösztönzési jellegű kifizetést, függetlenül annak elnevezésétől.</t>
        </r>
      </text>
    </comment>
    <comment ref="A131" authorId="0" shapeId="0">
      <text>
        <r>
          <rPr>
            <b/>
            <sz val="9"/>
            <color indexed="81"/>
            <rFont val="Tahoma"/>
            <family val="2"/>
            <charset val="238"/>
          </rPr>
          <t>jegyzono:</t>
        </r>
        <r>
          <rPr>
            <sz val="9"/>
            <color indexed="81"/>
            <rFont val="Tahoma"/>
            <family val="2"/>
            <charset val="238"/>
          </rPr>
          <t xml:space="preserve">
Ezen a rovaton kell elszámolni
a) a helyettesítés, illetve helyettesítésre szóló megbízás címen folyósítandó juttatásokat,
b) a készenléti és ügyeleti díj összegét,
c) a túlóradíjakat, és
d) a fegyveres szervek hivatásos állományú tagját a túlszolgálatért megillető díjazást.</t>
        </r>
      </text>
    </comment>
    <comment ref="A132"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végkielégítést.</t>
        </r>
      </text>
    </comment>
    <comment ref="A133"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jubileumi jutalmakat és a munkaviszony elismerésére szolgáló – például hűségjutalom – jutalmakat.</t>
        </r>
      </text>
    </comment>
    <comment ref="A134" authorId="0" shapeId="0">
      <text>
        <r>
          <rPr>
            <b/>
            <sz val="9"/>
            <color indexed="81"/>
            <rFont val="Tahoma"/>
            <family val="2"/>
            <charset val="238"/>
          </rPr>
          <t>jegyzono:</t>
        </r>
        <r>
          <rPr>
            <sz val="9"/>
            <color indexed="81"/>
            <rFont val="Tahoma"/>
            <family val="2"/>
            <charset val="238"/>
          </rPr>
          <t xml:space="preserve">
Ezen a rovaton kell elszámolni a foglalkoztatottak részére juttatott, a személyi jövedelemadóról szóló törvény szerinti béren kívüli juttatásokat, ide értve azt az esetet is, ha azok megfelelnek a béren kívüli juttatás feltételeinek, de a személyi jövedelemadóról szóló törvényben meghatározott értékhatárt meghaladják.</t>
        </r>
      </text>
    </comment>
    <comment ref="A135"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ruházati költségtérítéseket.</t>
        </r>
      </text>
    </comment>
    <comment ref="A136" authorId="0" shapeId="0">
      <text>
        <r>
          <rPr>
            <b/>
            <sz val="9"/>
            <color indexed="81"/>
            <rFont val="Tahoma"/>
            <family val="2"/>
            <charset val="238"/>
          </rPr>
          <t>jegyzono:</t>
        </r>
        <r>
          <rPr>
            <sz val="9"/>
            <color indexed="81"/>
            <rFont val="Tahoma"/>
            <family val="2"/>
            <charset val="238"/>
          </rPr>
          <t xml:space="preserve">
Ezen a rovaton kell elszámolni a munkába járással kapcsolatos személygépkocsi használat után fizetendő költségtérítést, továbbá a foglalkoztatottaknak megállapított más utazási költségtérítéseket.</t>
        </r>
      </text>
    </comment>
    <comment ref="A137"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más rovaton nem elszámolható költségtérítéseket.</t>
        </r>
      </text>
    </comment>
    <comment ref="A138"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lakhatási, rezsiköltség, albérleti díj hozzájárulásokat.</t>
        </r>
      </text>
    </comment>
    <comment ref="A139" authorId="0" shapeId="0">
      <text>
        <r>
          <rPr>
            <b/>
            <sz val="9"/>
            <color indexed="81"/>
            <rFont val="Tahoma"/>
            <family val="2"/>
            <charset val="238"/>
          </rPr>
          <t>jegyzono:</t>
        </r>
        <r>
          <rPr>
            <sz val="9"/>
            <color indexed="81"/>
            <rFont val="Tahoma"/>
            <family val="2"/>
            <charset val="238"/>
          </rPr>
          <t xml:space="preserve">
Ezen a rovaton kell elszámolni a foglalkoztatottaknak szociális alapon megállapított eseti szociális támogatásokat, segélyeket.</t>
        </r>
      </text>
    </comment>
    <comment ref="A140" authorId="0" shapeId="0">
      <text>
        <r>
          <rPr>
            <b/>
            <sz val="9"/>
            <color indexed="81"/>
            <rFont val="Tahoma"/>
            <family val="2"/>
            <charset val="238"/>
          </rPr>
          <t>jegyzono:</t>
        </r>
        <r>
          <rPr>
            <sz val="9"/>
            <color indexed="81"/>
            <rFont val="Tahoma"/>
            <family val="2"/>
            <charset val="238"/>
          </rPr>
          <t xml:space="preserve">
Ezen a rovaton kell elszámolni
a) a munkáltató által a foglalkoztatottaknak teljesített, más rovaton nem elszámolható olyan juttatásokat, amelyek után a foglalkoztatottnak a személyi jövedelemadóról szóló törvény alapján az összevont adóalapba tartozó bevétele keletkezik függetlenül attól, hogy a foglalkoztatott a jövedelme kiszámításakor a bevétellel szemben jogosult-e levonásra,
b) a munkáltató által a foglalkoztatottaknak teljesített, más rovaton nem elszámolható olyan kifizetéseket, amelyek után a foglalkoztatottnak a személyi jövedelemadóról szóló törvény alapján adómentes bevétele keletkezik, és
c) a munkáltató által a foglalkoztatottakkal kapcsolatban kötött biztosítások díját.
A rovaton elszámolt kiadásokat a beszámolóban a következő bontásban kell szerepeltetni:
a) ebből: biztosítási díjak.</t>
        </r>
      </text>
    </comment>
    <comment ref="A142" authorId="0" shapeId="0">
      <text>
        <r>
          <rPr>
            <b/>
            <sz val="9"/>
            <color indexed="81"/>
            <rFont val="Tahoma"/>
            <family val="2"/>
            <charset val="238"/>
          </rPr>
          <t>jegyzono:</t>
        </r>
        <r>
          <rPr>
            <sz val="9"/>
            <color indexed="81"/>
            <rFont val="Tahoma"/>
            <family val="2"/>
            <charset val="238"/>
          </rPr>
          <t xml:space="preserve">
Ezen a rovaton kell elszámolni a köztársasági elnök, az Országgyűlés elnöke, az Alkotmánybíróság elnöke és tagja, a Kúria elnöke, a Költségvetési Tanács elnöke, a legfőbb ügyész, az alapvető jogok biztosa és helyettesei, az Állami Számvevőszék elnöke és alelnöke, az országgyűlési képviselő, a polgármester, főpolgármester, a helyi önkormányzati képviselő, megyei közgyűlés tagja, az alpolgármester, a főpolgármester-helyettes, a megyei közgyűlés elnöke és alelnöke, továbbá a Független Rendészeti Panasztestület tagjai számára fizetett, a K11. Foglalkoztatottak személyi juttatásai rovatainak megfelelő tartalmú juttatásokat, tiszteletdíjakat.</t>
        </r>
      </text>
    </comment>
    <comment ref="A143" authorId="0" shapeId="0">
      <text>
        <r>
          <rPr>
            <b/>
            <sz val="9"/>
            <color indexed="81"/>
            <rFont val="Tahoma"/>
            <family val="2"/>
            <charset val="238"/>
          </rPr>
          <t>jegyzono:</t>
        </r>
        <r>
          <rPr>
            <sz val="9"/>
            <color indexed="81"/>
            <rFont val="Tahoma"/>
            <family val="2"/>
            <charset val="238"/>
          </rPr>
          <t xml:space="preserve">
Ezen a rovaton kell elszámolni a munkavégzésre irányuló egyéb jogviszony keretében nem saját foglalkoztatottnak fizetett díjazásokat.</t>
        </r>
      </text>
    </comment>
    <comment ref="A144" authorId="0" shapeId="0">
      <text>
        <r>
          <rPr>
            <b/>
            <sz val="9"/>
            <color indexed="81"/>
            <rFont val="Tahoma"/>
            <family val="2"/>
            <charset val="238"/>
          </rPr>
          <t>jegyzono:</t>
        </r>
        <r>
          <rPr>
            <sz val="9"/>
            <color indexed="81"/>
            <rFont val="Tahoma"/>
            <family val="2"/>
            <charset val="238"/>
          </rPr>
          <t xml:space="preserve">
Ezen a rovaton kell elszámolni
a) a prémiumévek programban résztvevők juttatásait,
b)164 az egyszerűsített foglalkoztatás alá tartozó munkavállalók részére megállapított juttatásokat, ide értve a juttatásaik után a foglalkoztatót terhelő közterheket is,
c) a Bolyai János Kutatási Ösztöndíjat, az MTA doktori címmel rendelkezők tiszteletdíját, az akadémikusok és a Magyar Művészeti Akadémia tagjai tiszteletdíját,
d) a nem foglalkoztatottaknak adományozott kitüntetésekkel, díjakkal, elismerésekkel járó pénzjutalmat,
e)165 az önkéntes tartalékos szolgálatot teljesítők, a katonai és rendvédelmi tanintézeteknél tisztképzésben és tiszthelyettes képzésben részesülők, a honvéd kollégiumok, gimnáziumok és szakközépiskolák növendékeinek, valamint a rendészeti szakközépiskolák hallgatói állományának juttatásait,
f) a személyi jövedelemadóról szóló törvény szerinti reprezentáció és üzleti ajándék kiadásait, ide értve azt az esetet is, ha azok megfelelnek a reprezentáció, üzleti ajándék feltételeinek, de a személyi jövedelemadóról szóló törvényben meghatározott értékhatárt meghaladják, és
g) mindazon a K11. Foglalkoztatottak személyi juttatásai rovatainak megfelelő tartalmú juttatásokat, amelyeket nem foglalkoztatottnak és nem választott tisztségviselőnek fizetnek, így különösen az ítélkezésben közreműködők – kirendelt védő, szakértő, ülnök – díjazását, a fogvatartottak díjazását és egyéb költségtérítését, a munkaterápiában résztvevő betegek díjazását, a nevelőszülőkhöz kihelyezett gyermeket ellátók és azokkal foglalkozók díját, a házi szociális gondozók díját, a jogsegélyszolgálat, a lelki-segély szolgálat díját, és a diákok, hallgatók demonstrátori díját.</t>
        </r>
      </text>
    </comment>
    <comment ref="A145"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rehabilitációs hozzájárulást,
c) a korkedvezmény-biztosítási járulékot,
d) az egészségügyi hozzájárulást,
e) a táppénz hozzájárulást,
f) a munkaadót a foglalkoztatottak részére történő kifizetésekkel kapcsolatban terhelő más járulék jellegű kötelezettségeket, és
g) a munkáltatót terhelő személyi jövedelemadót.
A rovaton elszámolt kiadásokat a beszámolóban a fenti bontásban kell szerepeltetni.
</t>
        </r>
      </text>
    </comment>
    <comment ref="A148" authorId="0" shapeId="0">
      <text>
        <r>
          <rPr>
            <b/>
            <sz val="9"/>
            <color indexed="81"/>
            <rFont val="Tahoma"/>
            <family val="2"/>
            <charset val="238"/>
          </rPr>
          <t>jegyzono:</t>
        </r>
        <r>
          <rPr>
            <sz val="9"/>
            <color indexed="81"/>
            <rFont val="Tahoma"/>
            <family val="2"/>
            <charset val="238"/>
          </rPr>
          <t xml:space="preserve">
Ezen a rovaton kell elszámolni
a) a gyógyszerek, gyógyszernek nem minősülő gyógyhatású készítmények, tápszerek, vér- és vérkészítmények, a gyógyászati diagnosztikai segédanyagok beszerzése után fizetett vételárat,
b) a gyógyszer alapanyagként használt vegyszerek, valamint a szakmai - termelési, oktatási, kutatási - felhasználású vegyszerek beszerzése után fizetett vételárat,
c) a tevékenységét segítő és a napi, rendszeres tájékoztatást szolgáló, papír alapú eszközök - így különösen könyvek, közlönyök, jogi információk, napilapok, folyóiratok - beszerzése, előfizetése után fizetett vételárat,
d) a 12. § (7) bekezdése szerinti egyéb készletek vételárát, és
e) az olyan informatikai eszközök, elektronikus könyvek, egyéb információhordozók beszerzése után fizetett vételárat, amelyek a tevékenységet legfeljebb egy évig szolgálják.</t>
        </r>
      </text>
    </comment>
    <comment ref="A149" authorId="0" shapeId="0">
      <text>
        <r>
          <rPr>
            <b/>
            <sz val="9"/>
            <color indexed="81"/>
            <rFont val="Tahoma"/>
            <family val="2"/>
            <charset val="238"/>
          </rPr>
          <t>jegyzono:</t>
        </r>
        <r>
          <rPr>
            <sz val="9"/>
            <color indexed="81"/>
            <rFont val="Tahoma"/>
            <family val="2"/>
            <charset val="238"/>
          </rPr>
          <t xml:space="preserve">
Ezen a rovaton kell elszámolni
a) az élelmiszerek, élelmezési nyersanyagok beszerzése után fizetett vételárat,
b) az irodai papír és a nyomtatványok beszerzése után fizetett vételárat, továbbá minden, irodai célt szolgáló anyag – így különösen irattartó, tűzőgép, irodai kapcsok, naptár, ceruza, toll, radír, ragasztó, lyukasztó – beszerzése után fizetett vételárat,
c) a nyomtatási, sokszorosítási feladatokkal összefüggő anyagok – így különösen festék, festékpatron – beszerzése után fizetett vételárat,
d) a tüzelőanyagok, folyékony és gáznemű energiahordozók, járművekhez hajtó- és kenőanyagok beszerzése után fizetett vételárat,
e) a fogvatartottak, ellátottak ruházata, valamint a ruházati költségtérítésnél nem szerepeltethető munka- és védőruha beszerzése után fizetett vételárat, és
f)168 mindazon anyagok beszerzése után fizetett vételárat, amelyek nem számolhatók el szakmai anyag beszerzéseként.</t>
        </r>
      </text>
    </comment>
    <comment ref="A150" authorId="0" shapeId="0">
      <text>
        <r>
          <rPr>
            <b/>
            <sz val="9"/>
            <color indexed="81"/>
            <rFont val="Tahoma"/>
            <family val="2"/>
            <charset val="238"/>
          </rPr>
          <t>jegyzono:</t>
        </r>
        <r>
          <rPr>
            <sz val="9"/>
            <color indexed="81"/>
            <rFont val="Tahoma"/>
            <family val="2"/>
            <charset val="238"/>
          </rPr>
          <t xml:space="preserve">
Ezen a rovaton kell elszámolni a vásárolt áruk és betétdíjas göngyölegek vételárát.</t>
        </r>
      </text>
    </comment>
    <comment ref="A152" authorId="0" shapeId="0">
      <text>
        <r>
          <rPr>
            <b/>
            <sz val="9"/>
            <color indexed="81"/>
            <rFont val="Tahoma"/>
            <family val="2"/>
            <charset val="238"/>
          </rPr>
          <t>jegyzono:</t>
        </r>
        <r>
          <rPr>
            <sz val="9"/>
            <color indexed="81"/>
            <rFont val="Tahoma"/>
            <family val="2"/>
            <charset val="238"/>
          </rPr>
          <t xml:space="preserve">
Ezen a rovaton kell elszámolni
a) a számítógépes rendszer tervezésére, az erre vonatkozó tanácsadásra, számítógéprendszer, illetve adatfeldolgozó berendezések kiépítésére, helyszíni irányítására, üzemeltetésére – ide értve a számítógépek üzembe helyezését, szoftverek telepítését is, ha azok nem részei azok vételárának –, valamint az ezeket segítő tevékenységekre irányuló szolgáltatás után fizetett vételárat,
b)169 a számítógépes programozásra, így különösen adatbázisok készítésére, szoftverek írására, meglévő alkalmazások módosítására és konfigurálására, ezek tesztelésére irányuló szolgáltatás után fizetett vételárat,
c) az informatikai eszközök, pénzkiadó automaták (ATM), nem mechanikus működésű bolti kártyaleolvasó (POS) terminálok kölcsönzése, bérlete, lízingelése, javítása, karbantartása vételárát, díját,
d) a szoftverek kölcsönzésének, bérletének, lízingelésének vételárát, a felsőoktatási és a köznevelési intézmények jogtiszta szoftver licenc biztosításával összefüggésben kifizetett összegeket,
e) az adatrögzítésre, adatfeldolgozásra, web-hosztingra irányuló szolgáltatás után fizetett vételárat,
f) a világhálón megjelenő oldalak, internetes portálok tervezésére, elkészítésére, működtetésére irányuló szolgáltatás után fizetett vételárat,
g) a számítógépek között megvalósuló adatátviteli célú távközlési kapcsolatok díjait, és
h) a számítógépes oktatásra irányuló szolgáltatás után fizetett vételárat.</t>
        </r>
      </text>
    </comment>
    <comment ref="A153" authorId="0" shapeId="0">
      <text>
        <r>
          <rPr>
            <b/>
            <sz val="9"/>
            <color indexed="81"/>
            <rFont val="Tahoma"/>
            <family val="2"/>
            <charset val="238"/>
          </rPr>
          <t>jegyzono:</t>
        </r>
        <r>
          <rPr>
            <sz val="9"/>
            <color indexed="81"/>
            <rFont val="Tahoma"/>
            <family val="2"/>
            <charset val="238"/>
          </rPr>
          <t xml:space="preserve">
Ezen a rovaton kell elszámolni a nem számítógépek között megvalósuló, nem adatátviteli célú távközlési – így különösen telefon, telefax, telex, mobil – díjakat, mobil telefonokhoz vásárolt kártyák vételárát, továbbá a műsorvételi, műsorközlési jogdíjak kiadásait.</t>
        </r>
      </text>
    </comment>
    <comment ref="A155"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A156"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A157" authorId="0" shapeId="0">
      <text>
        <r>
          <rPr>
            <b/>
            <sz val="9"/>
            <color indexed="81"/>
            <rFont val="Tahoma"/>
            <family val="2"/>
            <charset val="238"/>
          </rPr>
          <t>jegyzono:</t>
        </r>
        <r>
          <rPr>
            <sz val="9"/>
            <color indexed="81"/>
            <rFont val="Tahoma"/>
            <family val="2"/>
            <charset val="238"/>
          </rPr>
          <t xml:space="preserve">
Ezen a rovaton kell elszámolni az informatikai eszközök kivételével a bérelt, operatív lízing keretében használt immateriális javak, tárgyi eszközök bérleti és lízingdíjait, valamint a közszféra és a magánszféra együttműködésén (PPP) alapuló szerződéses konstrukció keretében megvalósuló létesítmény igénybevétele miatt fizetett szolgáltatási díjat – ide értve a szolgáltatási díj részét képező egyéb költségeket (fűtés, világítás, takarítás stb.) is.
A rovaton elszámolt kiadásokat a beszámolóban a következő bontásban kell szerepeltetni:
a) ebből: a közszféra és a magánszféra együttműködésén (PPP) alapuló szerződéses konstrukció.</t>
        </r>
      </text>
    </comment>
    <comment ref="A158" authorId="0" shapeId="0">
      <text>
        <r>
          <rPr>
            <b/>
            <sz val="9"/>
            <color indexed="81"/>
            <rFont val="Tahoma"/>
            <family val="2"/>
            <charset val="238"/>
          </rPr>
          <t>jegyzono:</t>
        </r>
        <r>
          <rPr>
            <sz val="9"/>
            <color indexed="81"/>
            <rFont val="Tahoma"/>
            <family val="2"/>
            <charset val="238"/>
          </rPr>
          <t xml:space="preserve">
Ezen a rovaton kell elszámolni – az informatikai eszközök kivételével – a tárgyi eszközök, készletek idegen kivitelezővel végeztetett karbantartásáért és kisjavításáért fizetett vételárat.</t>
        </r>
      </text>
    </comment>
    <comment ref="A159"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beszerzése után fizetett vételárat.
A rovaton elszámolt kiadásokat a beszámolóban a következő bontásban kell szerepeltetni:
a) ebből: államháztartáson belül.</t>
        </r>
      </text>
    </comment>
    <comment ref="A160" authorId="0" shapeId="0">
      <text>
        <r>
          <rPr>
            <b/>
            <sz val="9"/>
            <color indexed="81"/>
            <rFont val="Tahoma"/>
            <family val="2"/>
            <charset val="238"/>
          </rPr>
          <t>jegyzono:</t>
        </r>
        <r>
          <rPr>
            <sz val="9"/>
            <color indexed="81"/>
            <rFont val="Tahoma"/>
            <family val="2"/>
            <charset val="238"/>
          </rPr>
          <t xml:space="preserve">
Ezen a rovaton kell elszámolni
a) azokat az egyébként jellemzően az államháztartás által kibocsátott komplex szolgáltatások – így különösen egészségügyi, oktatási (az informatikai oktatás kivételével), szociális, útüzemeltetési, környezetvédelmi szolgáltatások – vételárát, amelyeket államháztartáson kívüli szervezetek, személyek teljesítenek, és
b) más szellemi jellegű tevékenység szolgáltatásvásárlással történő ellátása miatt fizetett vételárakat, így különösen a tervezői, tanácsadói, ügyvédi, jogi segítői, fordító-, közjegyzői, közbeszerzési irodai díjakat.</t>
        </r>
      </text>
    </comment>
    <comment ref="A161"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szolgáltatások vételárát, így különösen a raktározás, csomagolás, postai levél, csomag, távirat, postafiókbérlet, szállítás, bizományi tevékenység, takarítás, mosás és vegytisztítás, kéményseprés, rovarirtás vételárát, a pénzügyi, befektetési, biztosítóintézeti szolgáltatásokkal összefüggésben felmerülő díjakat, jutalékokat és más kiadásokat - ide értve a Kincstár által felszámított díjakat is -, ha azokat nem a személyi juttatások között kell megjeleníteni.</t>
        </r>
      </text>
    </comment>
    <comment ref="A163" authorId="0" shapeId="0">
      <text>
        <r>
          <rPr>
            <b/>
            <sz val="9"/>
            <color indexed="81"/>
            <rFont val="Tahoma"/>
            <family val="2"/>
            <charset val="238"/>
          </rPr>
          <t>jegyzono:</t>
        </r>
        <r>
          <rPr>
            <sz val="9"/>
            <color indexed="81"/>
            <rFont val="Tahoma"/>
            <family val="2"/>
            <charset val="238"/>
          </rPr>
          <t xml:space="preserve">
Ezen a rovaton kell elszámolni
a) a foglalkoztatottak és a választott tisztségviselők belföldi és külföldi kiküldetéseivel kapcsolatos valamennyi, a személyi juttatások között nem elszámolható kiadást, így különösen az utazási- és szállásköltségeket, az elszámolható élelmezési és egyéb (például poggyászmegőrzés, telefon) kiadásokat, a saját személygépkocsi igénybevételével kapcsolatos költségtérítést,
b) a tartós külszolgálathoz kapcsolódó kiadásokat (például külszolgálatra rendelt ingóságainak szállítási költségei), és
c) a foglalkoztatottakon és a választott tisztségviselőkön kívüli harmadik személyek utazásai költségeinek – így különösen sportolók, tudományos szakemberek hazai vagy nemzetközi rendezvényekre történő utazása – átvállalását vagy megtérítését, ha arra nem a harmadik személy részére biztosított támogatás kifizetésével kerül sor.</t>
        </r>
      </text>
    </comment>
    <comment ref="A164" authorId="0" shapeId="0">
      <text>
        <r>
          <rPr>
            <b/>
            <sz val="9"/>
            <color indexed="81"/>
            <rFont val="Tahoma"/>
            <family val="2"/>
            <charset val="238"/>
          </rPr>
          <t>jegyzono:</t>
        </r>
        <r>
          <rPr>
            <sz val="9"/>
            <color indexed="81"/>
            <rFont val="Tahoma"/>
            <family val="2"/>
            <charset val="238"/>
          </rPr>
          <t xml:space="preserve">
Ezen a rovaton kell elszámolni a tevékenységet bemutató, népszerűsítő, és egyéb ismeretterjesztő célokat szolgáló reklám, marketing, propaganda, hirdetés, valamint a közvélemény-kutatások, médiafigyelési és médiaelemzési szolgáltatások beszerzése után fizetett vételárat.</t>
        </r>
      </text>
    </comment>
    <comment ref="A166" authorId="0" shapeId="0">
      <text>
        <r>
          <rPr>
            <b/>
            <sz val="9"/>
            <color indexed="81"/>
            <rFont val="Tahoma"/>
            <family val="2"/>
            <charset val="238"/>
          </rPr>
          <t>jegyzono:</t>
        </r>
        <r>
          <rPr>
            <sz val="9"/>
            <color indexed="81"/>
            <rFont val="Tahoma"/>
            <family val="2"/>
            <charset val="238"/>
          </rPr>
          <t xml:space="preserve">
Ezen a rovaton kell elszámolni a dologi kiadások és - a K1107. Béren kívüli juttatások, K1113. Foglalkoztatottak egyéb személyi juttatásai, K123. Egyéb külső személyi juttatások rovatok esetén - a személyi juttatások teljesítése során a termék, szolgáltatás beszerzőjére áthárított előzetesen felszámított általános forgalmi adót.</t>
        </r>
      </text>
    </comment>
    <comment ref="A167" authorId="0" shapeId="0">
      <text>
        <r>
          <rPr>
            <b/>
            <sz val="9"/>
            <color indexed="81"/>
            <rFont val="Tahoma"/>
            <family val="2"/>
            <charset val="238"/>
          </rPr>
          <t>jegyzono:</t>
        </r>
        <r>
          <rPr>
            <sz val="9"/>
            <color indexed="81"/>
            <rFont val="Tahoma"/>
            <family val="2"/>
            <charset val="238"/>
          </rPr>
          <t xml:space="preserve">
Ezen a rovaton kell elszámolni a termékek értékesítése, szolgáltatások nyújtása után az egyenes vagy fordított adózás szabályai szerint – a levonható általános forgalmi adót is figyelembe véve – megállapított általános forgalmi adó fizetési kötelezettséget.</t>
        </r>
      </text>
    </comment>
    <comment ref="A168"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 vásárlásakor a vételáron kívüli felhalmozott kamat összegét,
b) a felvett hitelek, kapott kölcsönök, visszatérítendő támogatások, hitelviszonyt megtestesítő kamatozó értékpapírok kibocsátásból fennálló tartozások és az azokhoz kapcsolódó fedezeti ügyletek, a váltótartozások után fizetett kamatot, ide értve a Stabilitási tv. 3. § (1) bekezdés e) pontja szerinti ügyletek eladási és visszavásárlási ára különbözetét és a kölcsönbe vett értékpapír után fizetendő kölcsönzési díj összegében elszámolt kamatkiadást,
c) a lezárt kamatfedezeti ügyletek (határidős, opciós, swap és azonnali ügyletek) veszteségét,
d) a pénzügyi lízing a keretében beszerzett eszközök után a lízingszerződésben kikötött tőkerészen felül teljesített törlesztéseket, és
e) a Kincstár által vezetett fizetési számlákon tartott pénzeszközök után fizetett kamatokat.
A rovaton elszámolt kiadásokat a beszámolóban a következő bontásban kell szerepeltetni:
a) ebből: államháztartáson belül,
b) ebből: fedezeti ügyletek kamatkiadásai.</t>
        </r>
      </text>
    </comment>
    <comment ref="A169" authorId="0" shapeId="0">
      <text>
        <r>
          <rPr>
            <b/>
            <sz val="9"/>
            <color indexed="81"/>
            <rFont val="Tahoma"/>
            <family val="2"/>
            <charset val="238"/>
          </rPr>
          <t>jegyzono:</t>
        </r>
        <r>
          <rPr>
            <sz val="9"/>
            <color indexed="81"/>
            <rFont val="Tahoma"/>
            <family val="2"/>
            <charset val="238"/>
          </rPr>
          <t xml:space="preserve">
Ezen a rovaton kell elszámolni
a) év közben a valutakészletek, illetve a devizaszámlán lévő deviza forintra történő átváltása során realizált árfolyamveszteséget,
b) a névérték felett vásárolt hitelviszonyt megtestesítő kamatozó értékpapír névértéke és vételára közötti különbözetet,
c) a névérték felett visszavásárolt hitelviszonyt megtestesítő kamatozó értékpapír névértéke és vételára közötti különbözetet, és
d) a külföldi pénzértékre szóló kötelezettséghez kapcsolódó realizált árfolyamveszteséget.
A rovaton elszámolt kiadásokat a beszámolóban a következő bontásban kell szerepeltetni:
a) ebből: valuta, deviza eszközök realizált árfolyamvesztesége,
b) ebből: hitelviszonyt megtestesítő értékpapírok árfolyamkülönbözete,
c) ebből: deviza kötelezettségek realizált árfolyamvesztesége.</t>
        </r>
      </text>
    </comment>
    <comment ref="A170" authorId="0" shapeId="0">
      <text>
        <r>
          <rPr>
            <b/>
            <sz val="9"/>
            <color indexed="81"/>
            <rFont val="Tahoma"/>
            <family val="2"/>
            <charset val="238"/>
          </rPr>
          <t>jegyzono:</t>
        </r>
        <r>
          <rPr>
            <sz val="9"/>
            <color indexed="81"/>
            <rFont val="Tahoma"/>
            <family val="2"/>
            <charset val="238"/>
          </rPr>
          <t xml:space="preserve">
Ezen a rovaton kell elszámolni
a) a behajthatatlan adott előlegeket,
b) a működési bevételek között elszámolt bevételek bármely okból, a bevétel elszámolását követő években történő visszafizetését,
c)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d) a tevékenység ellátással kapcsolatban felmerülő adó-, vám-, illeték és más adójellegű befizetések, hozzájárulások teljesítését, ha azokat nem más rovaton kell elszámolni,
e) a tevékenység ellátással kapcsolatban felmerülő kötelező jellegű díjakat, így különösen a díjköteles utak használata ellenében fizetett használati díjat, pótdíjat, elektronikus útdíjat, a járművek műszaki vizsgáztatásának díját, a zöldkártya hatósági díját, a közbeszerzési díjat, a közbeszerzésről szóló törvényben előírt ajánlati biztosítékot, és
f)172 a más rovaton nem szerepeltethető dologi jellegű kiadásokat, így különösen a szerződés megerősítésével, a szerződésszegéssel kapcsolatos kiadásokat (például foglaló, kötbér, jótállás, szavatosság, késedelmi kamat, a késedelmes vagy elmaradt teljesítés miatti kártérítés), a szerződésen kívüli károkozásért, személyiségi, dologi vagy más jog megsértéséért, jogalap nélküli gazdagodásért fizetett összegeket a K43. Pénzbeli kárpótlások, kártérítések rovaton elszámolandó kiadások kivételével, az adóhatóság által kiszabott szankciókat, a fizetett késedelmi és önellenőrzési pótlékokat, bírságokat, a perköltséget, a követelések vásárlására fordított kiadásokat, az OEP felé megtérített kiadásokat.</t>
        </r>
      </text>
    </comment>
    <comment ref="A172" authorId="0" shapeId="0">
      <text>
        <r>
          <rPr>
            <b/>
            <sz val="9"/>
            <color indexed="81"/>
            <rFont val="Tahoma"/>
            <family val="2"/>
            <charset val="238"/>
          </rPr>
          <t>jegyzono:</t>
        </r>
        <r>
          <rPr>
            <sz val="9"/>
            <color indexed="81"/>
            <rFont val="Tahoma"/>
            <family val="2"/>
            <charset val="238"/>
          </rPr>
          <t xml:space="preserve">
Ezen a rovaton kell elszámolni
a) a Nyugdíjbiztosítási Alapból folyósított nyugellátásokat, és
b) az Egészségbiztosítási Alapból folyósított egészségbiztosítás pénzbeli ellátásait.</t>
        </r>
      </text>
    </comment>
    <comment ref="A173" authorId="0" shapeId="0">
      <text>
        <r>
          <rPr>
            <b/>
            <sz val="9"/>
            <color indexed="81"/>
            <rFont val="Tahoma"/>
            <family val="2"/>
            <charset val="238"/>
          </rPr>
          <t>jegyzono:</t>
        </r>
        <r>
          <rPr>
            <sz val="9"/>
            <color indexed="81"/>
            <rFont val="Tahoma"/>
            <family val="2"/>
            <charset val="238"/>
          </rPr>
          <t xml:space="preserve">
Ezen a rovaton kell elszámolni
a) a családi pótlékot,
b) az anyasági támogatást,
c) a gyermekgondozási segélyt,
d) a gyermeknevelési támogatást,
e) a gyermekek születésével kapcsolatos szabadság megtérítését,
f) az életkezdési támogatást,
g) az otthonteremtési támogatást,
h)173
i) a gyermektartásdíj megelőlegezését,
j) a GYES-en és GYED-en lévők hallgatói hitelének célzott támogatását,
k)174
l)175
m) az óvodáztatási támogatást [Gyvt. 20/C. §],
n)176
o)177 az egyéb pénzbeli és természetbeni gyermekvédelmi támogatásokat.
p)178
A rovaton elszámolt kiadásokat a beszámolóban a fenti bontásban kell szerepeltetni.</t>
        </r>
      </text>
    </comment>
    <comment ref="A174" authorId="0" shapeId="0">
      <text>
        <r>
          <rPr>
            <b/>
            <sz val="9"/>
            <color indexed="81"/>
            <rFont val="Tahoma"/>
            <family val="2"/>
            <charset val="238"/>
          </rPr>
          <t>jegyzono:</t>
        </r>
        <r>
          <rPr>
            <sz val="9"/>
            <color indexed="81"/>
            <rFont val="Tahoma"/>
            <family val="2"/>
            <charset val="238"/>
          </rPr>
          <t xml:space="preserve">
Ezen a rovaton kell elszámolni az állam által szerződésen kívül okozott károkért nemzetközi szerződés, jogszabály, vagy bírósági ítélet alapján egyszeri vagy tartós jelleggel pénzben folyósított kárpótlásokat, kártalanításokat, kártérítéseket a K511. Egyéb működési célú támogatások államháztartáson kívülre rovaton elszámolandó kiadások kivételével.</t>
        </r>
      </text>
    </comment>
    <comment ref="A175" authorId="0" shapeId="0">
      <text>
        <r>
          <rPr>
            <b/>
            <sz val="9"/>
            <color indexed="81"/>
            <rFont val="Tahoma"/>
            <family val="2"/>
            <charset val="238"/>
          </rPr>
          <t>jegyzono:</t>
        </r>
        <r>
          <rPr>
            <sz val="9"/>
            <color indexed="81"/>
            <rFont val="Tahoma"/>
            <family val="2"/>
            <charset val="238"/>
          </rPr>
          <t xml:space="preserve">
Ezen a rovaton kell elszámolni
a)180 az ápolási díjat,
b) a fogyatékossági támogatást és a vakok személyi járadékát,
c)181
d) a mozgáskorlátozottak szerzési és átalakítási támogatását,
e) a megváltozott munkaképességűek, illetve egészségkárosodottak kereset-kiegészítését,
f) a kormányhivatalok által folyósított közgyógyellátást [Szoctv. 50. § (1) és (2) bek.],
g)182 a cukorbetegek támogatását, és
h)183
i)184
j) a helyi megállapítású közgyógyellátását [Szoctv. 50. § (3) bek.].
A rovaton elszámolt kiadásokat a beszámolóban a fenti bontásban kell szerepeltetni.</t>
        </r>
      </text>
    </comment>
    <comment ref="A176" authorId="0" shapeId="0">
      <text>
        <r>
          <rPr>
            <b/>
            <sz val="9"/>
            <color indexed="81"/>
            <rFont val="Tahoma"/>
            <family val="2"/>
            <charset val="238"/>
          </rPr>
          <t>jegyzono:</t>
        </r>
        <r>
          <rPr>
            <sz val="9"/>
            <color indexed="81"/>
            <rFont val="Tahoma"/>
            <family val="2"/>
            <charset val="238"/>
          </rPr>
          <t xml:space="preserve">
Ezen a rovaton kell elszámolni
a) a Nemzeti Foglalkoztatási Alapból folyósított passzív, ellátási típusú támogatásokat, így különösen az álláskeresési járadékot, a nyugdíj előtti álláskeresési segélyt, valamint az ellátások megállapításával kapcsolatos útiköltség-térítést,
b) a korhatár előtti ellátást és a fegyveres testületek volt tagjai szolgálati járandóságát,
c) a munkáltatói befizetésből finanszírozott korengedményes nyugdíjat,
d) az átmeneti bányászjáradékot,
e) a szénjárandóság pénzbeli megváltását,
f) a mecseki bányászatban munkát végzők bányászati kereset-kiegészítését,
g) a mezőgazdasági járadékot,
h) a foglalkoztatást helyettesítő támogatást [Szoctv. 35. § (1) bek.], és
i) a polgármesterek korhatár előtti ellátását.
A rovaton elszámolt kiadásokat a beszámolóban a fenti bontásban kell szerepeltetni.</t>
        </r>
      </text>
    </comment>
    <comment ref="A177" authorId="0" shapeId="0">
      <text>
        <r>
          <rPr>
            <b/>
            <sz val="9"/>
            <color indexed="81"/>
            <rFont val="Tahoma"/>
            <family val="2"/>
            <charset val="238"/>
          </rPr>
          <t>jegyzono:</t>
        </r>
        <r>
          <rPr>
            <sz val="9"/>
            <color indexed="81"/>
            <rFont val="Tahoma"/>
            <family val="2"/>
            <charset val="238"/>
          </rPr>
          <t xml:space="preserve">
Ezen a rovaton kell elszámolni
a) a hozzájárulást a lakossági energiaköltségekhez,
b) a lakbértámogatást,
c) a lakásfenntartási támogatást [Szoctv. 38. § (1) bek. a) és b) pontok],
d) az adósságcsökkentési támogatást [Szoctv. 55/A. § 1. bek. b) pont],
e) a természetben nyújtott lakásfenntartási támogatást [Szoctv. 47. § (1) bek. b) pont], és
f) az adósságkezelési szolgáltatás keretében gáz- vagy áramfogyasztást mérő készülék biztosítását [Szoctv. 55/A. § (3) bek.].
A rovaton elszámolt kiadásokat a beszámolóban a fenti bontásban kell szerepeltetni.</t>
        </r>
      </text>
    </comment>
    <comment ref="A178" authorId="0" shapeId="0">
      <text>
        <r>
          <rPr>
            <b/>
            <sz val="9"/>
            <color indexed="81"/>
            <rFont val="Tahoma"/>
            <family val="2"/>
            <charset val="238"/>
          </rPr>
          <t>jegyzono:</t>
        </r>
        <r>
          <rPr>
            <sz val="9"/>
            <color indexed="81"/>
            <rFont val="Tahoma"/>
            <family val="2"/>
            <charset val="238"/>
          </rPr>
          <t xml:space="preserve">
Ezen a rovaton kell elszámolni
a) a jelenlegi és volt állami gondozottaknak folyósított rendszeres és rendkívüli pénzbeli juttatásokat – így különösen a zsebpénzt, a volt állami gondozottak önálló életkezdési támogatását –, valamint a számukra szervezett programok (tanulmányi kirándulások, kulturális programok stb.) kiadásait,
b) a középfokú köznevelési, valamint a gyermek- és ifjúságvédelem különböző intézményeiben, továbbá a felsőoktatási intézményekben a tanulók, hallgatók részére szociális rászorultsági alapon folyósított rendszeres és rendkívüli pénzbeli juttatásokat,
c) a felnőttoktatásban résztvevők részére folyósítható valamennyi pénzbeli juttatást, és
d) az ellátottaknak és a volt foglalkoztatottaknak, azok hozzátartozóinak nyújtott, máshova nem sorolható pénzbeli juttatásokat, valamint a részükre adott ajándékok – például könyv, vásárlási utalvány – kiadásait.
A rovaton elszámolt kiadásokat a beszámolóban a következő bontásban kell szerepeltetni:
a) ebből: állami gondozottak pénzbeli juttatásai,
b) ebből: oktatásban részt vevők pénzbeli juttatásai.</t>
        </r>
      </text>
    </comment>
    <comment ref="A179" authorId="0" shapeId="0">
      <text>
        <r>
          <rPr>
            <b/>
            <sz val="9"/>
            <color indexed="81"/>
            <rFont val="Tahoma"/>
            <family val="2"/>
            <charset val="238"/>
          </rPr>
          <t>jegyzono:</t>
        </r>
        <r>
          <rPr>
            <sz val="9"/>
            <color indexed="81"/>
            <rFont val="Tahoma"/>
            <family val="2"/>
            <charset val="238"/>
          </rPr>
          <t xml:space="preserve">
Ezen a rovaton kell elszámolni
a)185 az időskorúak járadékát,
b)186
c)187 a volt közjogi méltóságok részére folyósított ellátásokat,
d) a szociális alapon nyújtott jövedelempótló és jövedelemkiegészítő támogatásokat,
e)188 a művészeti, sportolói ellátásokat,
f) a központi költségvetésből folyósított más jövedelem- vagy nyugdíj-kiegészítés jellegű ellátásokat, támogatásokat, és
g) a szociális igazgatásról és szociális ellátásokról szóló törvény, valamint a gyermekek védelméről és a gyámügyi igazgatásról szóló törvény alapján a helyi önkormányzat által folyósított ellátásokat, illetve a pénzbeli ellátás helyett természetben – így különösen lakásfenntartási támogatás, átmeneti segély, temetési segély, köztemetés, közgyógyellátás, ingyenes védőoltás – ellátásokat.
A rovaton elszámolt kiadásokat a beszámolóban a következő bontásban kell szerepeltetni:
a) ebből: házastársi pótlék,
b) ebből: Hadigondozottak Közalapítványát terhelő hadigondozotti ellátások,
c) ebből: tudományos fokozattal rendelkezők nyugdíj-kiegészítése,
d) ebből: nemzeti gondozotti ellátások,
e) ebből: nemzeti helytállásért pótlék,
f) ebből: egyes nyugdíjjogi hátrányok enyhítése miatti (közszolgálati idő után járó) nyugdíj-kiegészítés,
g) ebből: egyes, tartós időtartamú szabadságelvonást elszenvedettek részére járó juttatás,
h) ebből: a Nemzet Színésze címet viselő színészek havi életjáradéka, művészeti nyugdíjsegélyek, balettművészeti életjáradék,
i) ebből: az elhunyt akadémikusok hozzátartozóinak folyósított özvegyi- és árvaellátás,
j) ebből: Nemzet Sportolója címmel járó járadék, olimpiai járadék, idős sportolók szociális támogatása,
k) ebből: életjáradék termőföldért,
l) ebből: Bevándorlási és Állampolgársági Hivatal által folyósított ellátások,
m) ebből: szépkorúak jubileumi juttatása,
n) ebből: időskorúak járadéka [Szoctv. 32/B. § (1) bek.],
o) ebből: rendszeres szociális segély [Szoctv. 37. § (1) bek. a)–d) pontok],
p) ebből: átmeneti segély [Szoctv. 45. §],
q) ebből: temetési segély [Szoctv. 46. §],
r) ebből: egyéb, az önkormányzat rendeletében megállapított juttatás,
s) ebből: természetben nyújtott rendszeres szociális segély [Szoctv. 47. § (1) bek. a) pont],
t) ebből: átmeneti segély [Szoctv. 47. § (1) bek. c) pont],
u) ebből: temetési segély [Szoctv. 47. § (1) bek. d) pont],
v) ebből: köztemetés [Szoctv. 48. §],
w) ebből: rászorultságtól függő normatív kedvezmények [Gyvt. 151. § (5) bek.],
x) ebből: önkormányzat által saját hatáskörben (nem szociális és gyermekvédelmi előírások alapján) adott pénzügyi ellátás,
y) ebből: önkormányzat által saját hatáskörben (nem szociális és gyermekvédelmi előírások alapján) adott természetbeni ellátás.</t>
        </r>
      </text>
    </comment>
    <comment ref="A181" authorId="0" shapeId="0">
      <text>
        <r>
          <rPr>
            <b/>
            <sz val="9"/>
            <color indexed="81"/>
            <rFont val="Tahoma"/>
            <family val="2"/>
            <charset val="238"/>
          </rPr>
          <t>jegyzono:</t>
        </r>
        <r>
          <rPr>
            <sz val="9"/>
            <color indexed="81"/>
            <rFont val="Tahoma"/>
            <family val="2"/>
            <charset val="238"/>
          </rPr>
          <t xml:space="preserve">
Ezen a rovaton kell elszámolni
a) a nemzetközi szervezetekben történő részvétel után fizetendő tagsági díjakat, a tagállami kötelező és önkéntes hozzájárulásokat, és
b) az Európai Uniós költségvetésébe fizetett tagállami hozzájárulásokat, az Európai Fejlesztési Alapba fizetendő összegeket, és az uniós támogatások szabálytalan felhasználása miatti visszafizetési kötelezettségeket.
A rovaton elszámolt kiadásokat a beszámolóban a következő bontásban kell szerepeltetni:
a) ebből: Európai Unió.</t>
        </r>
      </text>
    </comment>
    <comment ref="A182"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bevétel elszámolását követő években visszafizetett összeget,
b) a költségvetési maradványt és a vállalkozási maradványt terhelő befizetési kötelezettséget,
c) a tervezettet meghaladó többletbevétel után teljesítendő befizetést, és
d) az Áht. 47. §-a szerinti befizetési kötelezettséget.
A rovaton eredeti előirányzat nem tervezhető az Áht. 47. § (2) bekezdésében foglaltak kivételével.</t>
        </r>
      </text>
    </comment>
    <comment ref="A183"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kifizetéseket.</t>
        </r>
      </text>
    </comment>
    <comment ref="A184"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támogatásokat, kölcsönöket függetlenül attól, hogy azt terheli-e kamat vagy más költség, díj.
A rovaton elszámolt kiadásokat a beszámolóban a II. fejezet 1. pontja szerinti bontásban kell szerepeltetni.</t>
        </r>
      </text>
    </comment>
    <comment ref="A185"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működési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186"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működési célból végleges jelleggel nyújtott támogatásokat és más ellenérték nélküli kifizetéseket, a központi, irányító szervi támogatás és az Ávr. 34. §-a alapján előirányzat-átcsoportosítással teljesítendő ügyletek kivételével, és
b) a működési célú támogatások államháztartáson belülről bevételként végleges jelleggel kapott támogatások és más ellenérték nélküli kifizetések bármely okból a bevétel elszámolását követő években történő visszafizetését a K502. Elvonások és befizetések rovaton elszámolandó kiadások kivételével.
A rovaton elszámolt kiadásokat a beszámolóban a II. fejezet 1. pontja szerinti bontásban kell szerepeltetni.</t>
        </r>
      </text>
    </comment>
    <comment ref="A187"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188"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támogatásokat, kölcsönöket függetlenül attól, hogy azt terheli-e kamat vagy más költség, díj.
A rovaton elszámolt kiadásokat a beszámolóban a II. fejezet 2. pontja szerinti bontásban kell szerepeltetni.</t>
        </r>
      </text>
    </comment>
    <comment ref="A189"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célja, hogy egyes meghatározott termékek vagy szolgáltatások fogyasztói árában kedvezményt biztosítsanak, így különösen a gyógyszer és gyógyászati segédeszköz támogatásokat a gyógyfürdő és egyéb gyógyászati támogatásokat és a szociálpolitikai menetdíj-támogatásokat.</t>
        </r>
      </text>
    </comment>
    <comment ref="A190"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meghatározott rendeltetéssel felvett hitelek kamatfizetési terheinek enyhítését szolgálják, így különösen a lakástámogatásokat, a mezőgazdasági hitelek kamattámogatását, a Széchenyi Hitelprogramok konstrukciói és a hallgatói hitelrendszer keretében nyújtott kamattámogatásokat, a kötött segélyhitelekhez kapcsolódó kamattámogatást.</t>
        </r>
      </text>
    </comment>
    <comment ref="A192"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 személyek számára a K509. Árkiegészítések, ártámogatások és a K510. Kamattámogatások rovatokba nem besorolható, működési célból végleges jelleggel nyújtott támogatásokat és más ellenérték nélküli kifizetéseket, ide értve a közcélú felajánlásokat, adományokat, a segélyeket, az agrár és a bűncselekmények áldozatainak fizetett kárenyhítéseket, valamint a bevett egyházaknak átadásra nem került ingatlanok utáni járadékot is, és
b) az államháztartáson kívüli szervezetektől, személyektől működési célú átvett pénzeszközként kapott bevételek bármely okból a bevétel elszámolását követő években történő visszafizetését.
A rovaton elszámolt kiadásokat a beszámolóban a II. fejezet 2. pontja szerinti bontásban kell szerepeltetni.</t>
        </r>
      </text>
    </comment>
    <comment ref="A193" authorId="0" shapeId="0">
      <text>
        <r>
          <rPr>
            <b/>
            <sz val="9"/>
            <color indexed="81"/>
            <rFont val="Tahoma"/>
            <family val="2"/>
            <charset val="238"/>
          </rPr>
          <t>jegyzono:</t>
        </r>
        <r>
          <rPr>
            <sz val="9"/>
            <color indexed="81"/>
            <rFont val="Tahoma"/>
            <family val="2"/>
            <charset val="238"/>
          </rPr>
          <t xml:space="preserve">
Ezen a rovaton kell elszámolni az Áht. 15. § (3) bekezdése, 21. §-a és 23. § (3) bekezdése szerinti tartalékokat, valamint az Egészségbiztosítási Alap esetén a természetbeni ellátások céltartalékát.</t>
        </r>
      </text>
    </comment>
    <comment ref="A197" authorId="0" shapeId="0">
      <text>
        <r>
          <rPr>
            <b/>
            <sz val="9"/>
            <color indexed="81"/>
            <rFont val="Tahoma"/>
            <family val="2"/>
            <charset val="238"/>
          </rPr>
          <t>jegyzono:</t>
        </r>
        <r>
          <rPr>
            <sz val="9"/>
            <color indexed="81"/>
            <rFont val="Tahoma"/>
            <family val="2"/>
            <charset val="238"/>
          </rPr>
          <t xml:space="preserve">
Ezen a rovaton kell elszámolni az immateriális javak vételárát.</t>
        </r>
      </text>
    </comment>
    <comment ref="A198"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bekerülési értékébe beszámító kiadásokat.
A rovaton elszámolt kiadásokat a beszámolóban a következő bontásban kell szerepeltetni:
a) ebből: termőföld-vásárlás kiadásai.</t>
        </r>
      </text>
    </comment>
    <comment ref="A199" authorId="0" shapeId="0">
      <text>
        <r>
          <rPr>
            <b/>
            <sz val="9"/>
            <color indexed="81"/>
            <rFont val="Tahoma"/>
            <family val="2"/>
            <charset val="238"/>
          </rPr>
          <t>jegyzono:</t>
        </r>
        <r>
          <rPr>
            <sz val="9"/>
            <color indexed="81"/>
            <rFont val="Tahoma"/>
            <family val="2"/>
            <charset val="238"/>
          </rPr>
          <t xml:space="preserve">
Ezen a rovaton kell elszámolni a befektetett eszköznek minősülő informatikai eszközök, nem mechanikus működésű bolti kártyaleolvasó (POS) terminálok bekerülési értékébe beszámító kiadásokat.</t>
        </r>
      </text>
    </comment>
    <comment ref="A200"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bekerülési értékébe beszámító kiadásokat.</t>
        </r>
      </text>
    </comment>
    <comment ref="A201"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bekerülési értékébe beszámító kiadásokat vásárlás, alapítás esetén.</t>
        </r>
      </text>
    </comment>
    <comment ref="A202" authorId="0" shapeId="0">
      <text>
        <r>
          <rPr>
            <b/>
            <sz val="9"/>
            <color indexed="81"/>
            <rFont val="Tahoma"/>
            <family val="2"/>
            <charset val="238"/>
          </rPr>
          <t>jegyzono:</t>
        </r>
        <r>
          <rPr>
            <sz val="9"/>
            <color indexed="81"/>
            <rFont val="Tahoma"/>
            <family val="2"/>
            <charset val="238"/>
          </rPr>
          <t xml:space="preserve">
Ezen a rovaton kell elszámolni a korábban megszerzett részesedéshez – függetlenül attól, hogy azt a befektetett vagy a forgóeszközök között mutatják ki – kapcsolódó tőkeemelést, ha a tőkeemelés pénzeszköz átadásával jár.</t>
        </r>
      </text>
    </comment>
    <comment ref="A203"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5"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6"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7"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értékét növelő felújítások kiadásait.</t>
        </r>
      </text>
    </comment>
    <comment ref="A208" authorId="0" shapeId="0">
      <text>
        <r>
          <rPr>
            <b/>
            <sz val="9"/>
            <color indexed="81"/>
            <rFont val="Tahoma"/>
            <family val="2"/>
            <charset val="238"/>
          </rPr>
          <t>jegyzono:</t>
        </r>
        <r>
          <rPr>
            <sz val="9"/>
            <color indexed="81"/>
            <rFont val="Tahoma"/>
            <family val="2"/>
            <charset val="238"/>
          </rPr>
          <t xml:space="preserve">
Ezen a rovaton kell elszámolni a felújítások teljesítése során a termék, szolgáltatás beszerzőjére áthárított előzetesen felszámított általános forgalmi adót.</t>
        </r>
      </text>
    </comment>
    <comment ref="A210"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kifizetéseket.</t>
        </r>
      </text>
    </comment>
    <comment ref="A211"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támogatásokat, kölcsönöket függetlenül attól, hogy azt terheli-e kamat vagy más költség, díj.
A rovaton elszámolt kiadásokat a beszámolóban a II. fejezet 1. pontja szerinti bontásban kell szerepeltetni.</t>
        </r>
      </text>
    </comment>
    <comment ref="A212"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felhalmozási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213"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felhalmozási célból végleges jelleggel nyújtott támogatásokat és más ellenérték nélküli kifizetéseket, a központi, irányító szervi támogatás és az Ávr. 34. §-a alapján előirányzat-átcsoportosítással teljesítendő ügyletek kivételével, és
b) a felhalmozási célú támogatások államháztartáson belülről bevételként végleges jelleggel kapott támogatások és más ellenérték nélküli kifizetések, valamint a felhalmozási bevételek – államháztartáson belüli – bármely okból a bevétel elszámolását követő években történő visszafizetését.
A rovaton elszámolt kiadásokat a beszámolóban a II. fejezet 1. pontja szerinti bontásban kell szerepeltetni.</t>
        </r>
      </text>
    </comment>
    <comment ref="A214"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215"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támogatásokat, kölcsönöket függetlenül attól, hogy azt terheli-e kamat vagy más költség, díj.
A rovaton elszámolt kiadásokat a beszámolóban a II. fejezet 2. pontja szerinti bontásban kell szerepeltetni.</t>
        </r>
      </text>
    </comment>
    <comment ref="A216" authorId="0" shapeId="0">
      <text>
        <r>
          <rPr>
            <b/>
            <sz val="9"/>
            <color indexed="81"/>
            <rFont val="Tahoma"/>
            <family val="2"/>
            <charset val="238"/>
          </rPr>
          <t>jegyzono:</t>
        </r>
        <r>
          <rPr>
            <sz val="9"/>
            <color indexed="81"/>
            <rFont val="Tahoma"/>
            <family val="2"/>
            <charset val="238"/>
          </rPr>
          <t xml:space="preserve">
Ezen a rovaton kell elszámolni a foglalkoztatottak lakásépítésének, lakásvásárlásának munkáltatói támogatására végleges jelleggel juttatott támogatásokat, valamint a helyi önkormányzatok helyi lakásépítési és vásárlási támogatását a kamattámogatások kivételével.</t>
        </r>
      </text>
    </comment>
    <comment ref="A217" authorId="0" shapeId="0">
      <text>
        <r>
          <rPr>
            <b/>
            <sz val="9"/>
            <color indexed="81"/>
            <rFont val="Tahoma"/>
            <family val="2"/>
            <charset val="238"/>
          </rPr>
          <t>jegyzono:</t>
        </r>
        <r>
          <rPr>
            <sz val="9"/>
            <color indexed="81"/>
            <rFont val="Tahoma"/>
            <family val="2"/>
            <charset val="238"/>
          </rPr>
          <t xml:space="preserve">
Ezen a rovaton kell elszámolni
a) a lakástámogatások kivételével az államháztartáson kívüli szervezetek, személyek számára felhalmozási célból végleges jelleggel nyújtott támogatásokat, és
b) a felhalmozási célú átvett pénzeszközként kapott támogatások és a felhalmozási bevételek – államháztartáson kívüli – bármely okból a bevétel elszámolását követő években történő visszafizetését.
A rovaton elszámolt kiadásokat a beszámolóban a II. fejezet 2. pontja szerinti bontásban kell szerepeltetni.</t>
        </r>
      </text>
    </comment>
    <comment ref="A221"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tőketörlesztését az azokhoz kapcsolódó fedezeti ügyletek lezárásával együtt (kivéve a kamatfedezeti ügyleteket).
A rovaton elszámolt kiadásokat a beszámolóban a következő bontásban kell szerepeltetni:
a) ebből: pénzügyi vállalkozás,
b) ebből: fedezeti ügyletek nettó kiadásai.</t>
        </r>
      </text>
    </comment>
    <comment ref="A222"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tőketörlesztését.</t>
        </r>
      </text>
    </comment>
    <comment ref="A223"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felvett hitelek, kölcsönök tőketörlesztését a likviditási célú hitelek, kölcsönök kivételével az azokhoz kapcsolódó fedezeti ügyletek lezárásával együtt (kivéve a kamatfedezeti ügyleteket), és
b) a Stabilitási tv. 3. § (1) bekezdés e) pontja szerinti ügyletek keretében az eszközök visszavásárlásáért fizetett visszavásárlási árat a korábban kapott eladási ár mértékéig.
A rovaton elszámolt kiadásokat a beszámolóban a következő bontásban kell szerepeltetni:
a) ebből: pénzügyi vállalkozás,
b) ebből: fedezeti ügyletek nettó kiadásai.</t>
        </r>
      </text>
    </comment>
    <comment ref="A225"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befektetési jegyeket és a kárpótlási jegyeket is – vételárát.
A rovaton elszámolt kiadásokat a beszámolóban a következő bontásban kell szerepeltetni:
a) ebből: befektetési jegyek,
b) ebből: kárpótlási jegyek.</t>
        </r>
      </text>
    </comment>
    <comment ref="A226"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
b) ebből: befektetési jegyek,
c) ebből: kárpótlási jegyek.</t>
        </r>
      </text>
    </comment>
    <comment ref="A227"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vásárolt hitelviszonyt megtestesítő értékpapírok vételárát.</t>
        </r>
      </text>
    </comment>
    <comment ref="A228"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29"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folyósítását.</t>
        </r>
      </text>
    </comment>
    <comment ref="A230"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visszafizetésével kapcsolatban felmerülő kiadásokat.</t>
        </r>
      </text>
    </comment>
    <comment ref="A231" authorId="0" shapeId="0">
      <text>
        <r>
          <rPr>
            <b/>
            <sz val="9"/>
            <color indexed="81"/>
            <rFont val="Tahoma"/>
            <family val="2"/>
            <charset val="238"/>
          </rPr>
          <t>jegyzono:</t>
        </r>
        <r>
          <rPr>
            <sz val="9"/>
            <color indexed="81"/>
            <rFont val="Tahoma"/>
            <family val="2"/>
            <charset val="238"/>
          </rPr>
          <t xml:space="preserve">
Ezen a rovaton kell elszámolni az Áht. 73. § (1) bekezdés ae) pontja szerinti központi, irányító szervi támogatás, valamint a központi kezelésű előirányzatok kiadásai finanszírozására szolgáló központi pénzellátás folyósítását.</t>
        </r>
      </text>
    </comment>
    <comment ref="A232" authorId="0" shapeId="0">
      <text>
        <r>
          <rPr>
            <b/>
            <sz val="9"/>
            <color indexed="81"/>
            <rFont val="Tahoma"/>
            <family val="2"/>
            <charset val="238"/>
          </rPr>
          <t>jegyzono:</t>
        </r>
        <r>
          <rPr>
            <sz val="9"/>
            <color indexed="81"/>
            <rFont val="Tahoma"/>
            <family val="2"/>
            <charset val="238"/>
          </rPr>
          <t xml:space="preserve">
Ezen a rovaton kell elszámolni a szabad pénzeszközök betétként való elhelyezését.</t>
        </r>
      </text>
    </comment>
    <comment ref="A233" authorId="0" shapeId="0">
      <text>
        <r>
          <rPr>
            <b/>
            <sz val="9"/>
            <color indexed="81"/>
            <rFont val="Tahoma"/>
            <family val="2"/>
            <charset val="238"/>
          </rPr>
          <t>jegyzono:</t>
        </r>
        <r>
          <rPr>
            <sz val="9"/>
            <color indexed="81"/>
            <rFont val="Tahoma"/>
            <family val="2"/>
            <charset val="238"/>
          </rPr>
          <t xml:space="preserve">
Ezen a rovaton kell elszámolni a pénzügyi lízing keretében beszerzett eszközök lízingszerződésben kikötött tőkerésze törlesztését.</t>
        </r>
      </text>
    </comment>
    <comment ref="A234"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kiadásait.</t>
        </r>
      </text>
    </comment>
    <comment ref="A236"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vételárát.</t>
        </r>
      </text>
    </comment>
    <comment ref="A237"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vásárolt hitelviszonyt megtestesítő értékpapírok vételárát.</t>
        </r>
      </text>
    </comment>
    <comment ref="A238"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39"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tőketörlesztését az azokhoz kapcsolódó fedezeti ügyletek lezárásával együtt (kivéve a kamatfedezeti ügyleteket).
A rovaton elszámolt kiadásokat a beszámolóban a következő bontásban kell szerepeltetni:
a) ebből: nemzetközi fejlesztési szervezetek,
b) ebből: más kormányok,
c) ebből: külföldi pénzintézetek,
d) ebből: fedezeti ügyletek nettó kiadásai.</t>
        </r>
      </text>
    </comment>
    <comment ref="A240" authorId="0" shapeId="0">
      <text>
        <r>
          <rPr>
            <b/>
            <sz val="9"/>
            <color indexed="81"/>
            <rFont val="Tahoma"/>
            <family val="2"/>
            <charset val="238"/>
          </rPr>
          <t>jegyzono:</t>
        </r>
        <r>
          <rPr>
            <sz val="9"/>
            <color indexed="81"/>
            <rFont val="Tahoma"/>
            <family val="2"/>
            <charset val="238"/>
          </rPr>
          <t xml:space="preserve">
Ezen a rovaton kell elszámolni a származékos ügyletek hitelek, kölcsönök, értékpapírok értékében ki nem mutatott és a kamatok között el nem számolt kiadásait, így
a) a lezárt nem kamatfedezeti célú, egyéb fedezeti ügyletek (határidős, opciós, swap és azonnali ügyletek) veszteségét,
b) a nem fedezeti célú határidős, opciós ügyletek és swap ügyletek határidős része esetén az ügylet zárása (lejárata, ellenügylet kötése, lejárat előtti megszüntetése) időpontjában érvényes árfolyam és a kötési (határidős) árfolyam közötti veszteségjellegű különbözetet, és
c) a kiírt opcióért fizetett opciós díjat.</t>
        </r>
      </text>
    </comment>
  </commentList>
</comments>
</file>

<file path=xl/comments5.xml><?xml version="1.0" encoding="utf-8"?>
<comments xmlns="http://schemas.openxmlformats.org/spreadsheetml/2006/main">
  <authors>
    <author>jegyzono</author>
    <author>Anita</author>
    <author>laptop01</author>
  </authors>
  <commentList>
    <comment ref="C3" authorId="0" shapeId="0">
      <text>
        <r>
          <rPr>
            <b/>
            <sz val="9"/>
            <color indexed="81"/>
            <rFont val="Tahoma"/>
            <family val="2"/>
            <charset val="238"/>
          </rPr>
          <t>jegyzono:</t>
        </r>
        <r>
          <rPr>
            <sz val="9"/>
            <color indexed="81"/>
            <rFont val="Tahoma"/>
            <family val="2"/>
            <charset val="238"/>
          </rPr>
          <t xml:space="preserve">
régi szakfeladat: 910123
</t>
        </r>
      </text>
    </comment>
    <comment ref="K3" authorId="0" shapeId="0">
      <text>
        <r>
          <rPr>
            <b/>
            <sz val="9"/>
            <color indexed="81"/>
            <rFont val="Tahoma"/>
            <family val="2"/>
            <charset val="238"/>
          </rPr>
          <t>jegyzono:</t>
        </r>
        <r>
          <rPr>
            <sz val="9"/>
            <color indexed="81"/>
            <rFont val="Tahoma"/>
            <family val="2"/>
            <charset val="238"/>
          </rPr>
          <t xml:space="preserve">
régi szakfeladat: 890505</t>
        </r>
      </text>
    </comment>
    <comment ref="N3" authorId="0" shapeId="0">
      <text>
        <r>
          <rPr>
            <b/>
            <sz val="9"/>
            <color indexed="81"/>
            <rFont val="Tahoma"/>
            <family val="2"/>
            <charset val="238"/>
          </rPr>
          <t>jegyzono:</t>
        </r>
        <r>
          <rPr>
            <sz val="9"/>
            <color indexed="81"/>
            <rFont val="Tahoma"/>
            <family val="2"/>
            <charset val="238"/>
          </rPr>
          <t xml:space="preserve">
régi szakfeladat: 851011</t>
        </r>
      </text>
    </comment>
    <comment ref="T3" authorId="0" shapeId="0">
      <text>
        <r>
          <rPr>
            <b/>
            <sz val="9"/>
            <color indexed="81"/>
            <rFont val="Tahoma"/>
            <family val="2"/>
            <charset val="238"/>
          </rPr>
          <t>jegyzono:</t>
        </r>
        <r>
          <rPr>
            <sz val="9"/>
            <color indexed="81"/>
            <rFont val="Tahoma"/>
            <family val="2"/>
            <charset val="238"/>
          </rPr>
          <t xml:space="preserve">
régi szakfeladat: 562912</t>
        </r>
      </text>
    </comment>
    <comment ref="X3" authorId="0" shapeId="0">
      <text>
        <r>
          <rPr>
            <b/>
            <sz val="9"/>
            <color indexed="81"/>
            <rFont val="Tahoma"/>
            <family val="2"/>
            <charset val="238"/>
          </rPr>
          <t>jegyzono:</t>
        </r>
        <r>
          <rPr>
            <sz val="9"/>
            <color indexed="81"/>
            <rFont val="Tahoma"/>
            <family val="2"/>
            <charset val="238"/>
          </rPr>
          <t xml:space="preserve">
régi szakfeladat: 841112 és 841126</t>
        </r>
      </text>
    </comment>
    <comment ref="AF3" authorId="0" shapeId="0">
      <text>
        <r>
          <rPr>
            <b/>
            <sz val="9"/>
            <color indexed="81"/>
            <rFont val="Tahoma"/>
            <family val="2"/>
            <charset val="238"/>
          </rPr>
          <t>jegyzono:</t>
        </r>
        <r>
          <rPr>
            <sz val="9"/>
            <color indexed="81"/>
            <rFont val="Tahoma"/>
            <family val="2"/>
            <charset val="238"/>
          </rPr>
          <t xml:space="preserve">
régi szakfeladat: 841133
</t>
        </r>
      </text>
    </comment>
    <comment ref="AL3" authorId="0" shapeId="0">
      <text>
        <r>
          <rPr>
            <b/>
            <sz val="9"/>
            <color indexed="81"/>
            <rFont val="Tahoma"/>
            <family val="2"/>
            <charset val="238"/>
          </rPr>
          <t>jegyzono:</t>
        </r>
        <r>
          <rPr>
            <sz val="9"/>
            <color indexed="81"/>
            <rFont val="Tahoma"/>
            <family val="2"/>
            <charset val="238"/>
          </rPr>
          <t xml:space="preserve">
régi sakfeladat: 841126
</t>
        </r>
      </text>
    </comment>
    <comment ref="AN3" authorId="0" shapeId="0">
      <text>
        <r>
          <rPr>
            <b/>
            <sz val="9"/>
            <color indexed="81"/>
            <rFont val="Tahoma"/>
            <family val="2"/>
            <charset val="238"/>
          </rPr>
          <t>jegyzono:</t>
        </r>
        <r>
          <rPr>
            <sz val="9"/>
            <color indexed="81"/>
            <rFont val="Tahoma"/>
            <family val="2"/>
            <charset val="238"/>
          </rPr>
          <t xml:space="preserve">
Régi szakfeladat: 960302</t>
        </r>
      </text>
    </comment>
    <comment ref="AP3" authorId="0" shapeId="0">
      <text>
        <r>
          <rPr>
            <b/>
            <sz val="9"/>
            <color indexed="81"/>
            <rFont val="Tahoma"/>
            <family val="2"/>
            <charset val="238"/>
          </rPr>
          <t>jegyzono:</t>
        </r>
        <r>
          <rPr>
            <sz val="9"/>
            <color indexed="81"/>
            <rFont val="Tahoma"/>
            <family val="2"/>
            <charset val="238"/>
          </rPr>
          <t xml:space="preserve">
régi szakfeladat: 680002
</t>
        </r>
      </text>
    </comment>
    <comment ref="AR3" authorId="0" shapeId="0">
      <text>
        <r>
          <rPr>
            <b/>
            <sz val="9"/>
            <color indexed="81"/>
            <rFont val="Tahoma"/>
            <family val="2"/>
            <charset val="238"/>
          </rPr>
          <t>jegyzono:</t>
        </r>
        <r>
          <rPr>
            <sz val="9"/>
            <color indexed="81"/>
            <rFont val="Tahoma"/>
            <family val="2"/>
            <charset val="238"/>
          </rPr>
          <t xml:space="preserve">
Régi szakfeladat: 841901
</t>
        </r>
      </text>
    </comment>
    <comment ref="AV3" authorId="0" shapeId="0">
      <text>
        <r>
          <rPr>
            <b/>
            <sz val="9"/>
            <color indexed="81"/>
            <rFont val="Tahoma"/>
            <family val="2"/>
            <charset val="238"/>
          </rPr>
          <t>jegyzono:</t>
        </r>
        <r>
          <rPr>
            <sz val="9"/>
            <color indexed="81"/>
            <rFont val="Tahoma"/>
            <family val="2"/>
            <charset val="238"/>
          </rPr>
          <t xml:space="preserve">
régi szakfeladat: 841907
</t>
        </r>
      </text>
    </comment>
    <comment ref="AX3" authorId="0" shapeId="0">
      <text>
        <r>
          <rPr>
            <b/>
            <sz val="9"/>
            <color indexed="81"/>
            <rFont val="Tahoma"/>
            <family val="2"/>
            <charset val="238"/>
          </rPr>
          <t>jegyzono:</t>
        </r>
        <r>
          <rPr>
            <sz val="9"/>
            <color indexed="81"/>
            <rFont val="Tahoma"/>
            <family val="2"/>
            <charset val="238"/>
          </rPr>
          <t xml:space="preserve">
régi szakfeladat: 890441
</t>
        </r>
      </text>
    </comment>
    <comment ref="BB3" authorId="0" shapeId="0">
      <text>
        <r>
          <rPr>
            <b/>
            <sz val="9"/>
            <color indexed="81"/>
            <rFont val="Tahoma"/>
            <family val="2"/>
            <charset val="238"/>
          </rPr>
          <t>jegyzono:</t>
        </r>
        <r>
          <rPr>
            <sz val="9"/>
            <color indexed="81"/>
            <rFont val="Tahoma"/>
            <family val="2"/>
            <charset val="238"/>
          </rPr>
          <t xml:space="preserve">
régi szakfeladat: 522001
</t>
        </r>
      </text>
    </comment>
    <comment ref="BD3" authorId="0" shapeId="0">
      <text>
        <r>
          <rPr>
            <b/>
            <sz val="9"/>
            <color indexed="81"/>
            <rFont val="Tahoma"/>
            <family val="2"/>
            <charset val="238"/>
          </rPr>
          <t>jegyzono:</t>
        </r>
        <r>
          <rPr>
            <sz val="9"/>
            <color indexed="81"/>
            <rFont val="Tahoma"/>
            <family val="2"/>
            <charset val="238"/>
          </rPr>
          <t xml:space="preserve">
régi szakfeladat: 382101</t>
        </r>
      </text>
    </comment>
    <comment ref="BH3" authorId="0" shapeId="0">
      <text>
        <r>
          <rPr>
            <b/>
            <sz val="9"/>
            <color indexed="81"/>
            <rFont val="Tahoma"/>
            <family val="2"/>
            <charset val="238"/>
          </rPr>
          <t>jegyzono:</t>
        </r>
        <r>
          <rPr>
            <sz val="9"/>
            <color indexed="81"/>
            <rFont val="Tahoma"/>
            <family val="2"/>
            <charset val="238"/>
          </rPr>
          <t xml:space="preserve">
régi szakfeladat: 841402
</t>
        </r>
      </text>
    </comment>
    <comment ref="BJ3" authorId="0" shapeId="0">
      <text>
        <r>
          <rPr>
            <b/>
            <sz val="9"/>
            <color indexed="81"/>
            <rFont val="Tahoma"/>
            <family val="2"/>
            <charset val="238"/>
          </rPr>
          <t>jegyzono:</t>
        </r>
        <r>
          <rPr>
            <sz val="9"/>
            <color indexed="81"/>
            <rFont val="Tahoma"/>
            <family val="2"/>
            <charset val="238"/>
          </rPr>
          <t xml:space="preserve">
régi szakfeladat: 841403
</t>
        </r>
      </text>
    </comment>
    <comment ref="BL3" authorId="0" shapeId="0">
      <text>
        <r>
          <rPr>
            <b/>
            <sz val="9"/>
            <color indexed="81"/>
            <rFont val="Tahoma"/>
            <family val="2"/>
            <charset val="238"/>
          </rPr>
          <t>jegyzono:</t>
        </r>
        <r>
          <rPr>
            <sz val="9"/>
            <color indexed="81"/>
            <rFont val="Tahoma"/>
            <family val="2"/>
            <charset val="238"/>
          </rPr>
          <t xml:space="preserve">
régi szakfeladat: 862101</t>
        </r>
      </text>
    </comment>
    <comment ref="BP3" authorId="0" shapeId="0">
      <text>
        <r>
          <rPr>
            <b/>
            <sz val="9"/>
            <color indexed="81"/>
            <rFont val="Tahoma"/>
            <family val="2"/>
            <charset val="238"/>
          </rPr>
          <t>jegyzono:</t>
        </r>
        <r>
          <rPr>
            <sz val="9"/>
            <color indexed="81"/>
            <rFont val="Tahoma"/>
            <family val="2"/>
            <charset val="238"/>
          </rPr>
          <t xml:space="preserve">
régi szakfeladat: 862301
</t>
        </r>
      </text>
    </comment>
    <comment ref="BR3" authorId="0" shapeId="0">
      <text>
        <r>
          <rPr>
            <b/>
            <sz val="9"/>
            <color indexed="81"/>
            <rFont val="Tahoma"/>
            <family val="2"/>
            <charset val="238"/>
          </rPr>
          <t>jegyzono:</t>
        </r>
        <r>
          <rPr>
            <sz val="9"/>
            <color indexed="81"/>
            <rFont val="Tahoma"/>
            <family val="2"/>
            <charset val="238"/>
          </rPr>
          <t xml:space="preserve">
régi szakfeladat: 869041
</t>
        </r>
      </text>
    </comment>
    <comment ref="BT3" authorId="0" shapeId="0">
      <text>
        <r>
          <rPr>
            <b/>
            <sz val="9"/>
            <color indexed="81"/>
            <rFont val="Tahoma"/>
            <family val="2"/>
            <charset val="238"/>
          </rPr>
          <t>jegyzono:</t>
        </r>
        <r>
          <rPr>
            <sz val="9"/>
            <color indexed="81"/>
            <rFont val="Tahoma"/>
            <family val="2"/>
            <charset val="238"/>
          </rPr>
          <t xml:space="preserve">
régi szakfeladat: 931102
</t>
        </r>
      </text>
    </comment>
    <comment ref="BV3" authorId="0" shapeId="0">
      <text>
        <r>
          <rPr>
            <b/>
            <sz val="9"/>
            <color indexed="81"/>
            <rFont val="Tahoma"/>
            <family val="2"/>
            <charset val="238"/>
          </rPr>
          <t>jegyzono:</t>
        </r>
        <r>
          <rPr>
            <sz val="9"/>
            <color indexed="81"/>
            <rFont val="Tahoma"/>
            <family val="2"/>
            <charset val="238"/>
          </rPr>
          <t xml:space="preserve">
régi szakfeladat: 910502</t>
        </r>
      </text>
    </comment>
    <comment ref="BZ3" authorId="0" shapeId="0">
      <text>
        <r>
          <rPr>
            <b/>
            <sz val="9"/>
            <color indexed="81"/>
            <rFont val="Tahoma"/>
            <family val="2"/>
            <charset val="238"/>
          </rPr>
          <t>jegyzono:</t>
        </r>
        <r>
          <rPr>
            <sz val="9"/>
            <color indexed="81"/>
            <rFont val="Tahoma"/>
            <family val="2"/>
            <charset val="238"/>
          </rPr>
          <t xml:space="preserve">
régi szakfeladat: 581400</t>
        </r>
      </text>
    </comment>
    <comment ref="CB3" authorId="0" shapeId="0">
      <text>
        <r>
          <rPr>
            <b/>
            <sz val="9"/>
            <color indexed="81"/>
            <rFont val="Tahoma"/>
            <family val="2"/>
            <charset val="238"/>
          </rPr>
          <t>jegyzono:</t>
        </r>
        <r>
          <rPr>
            <sz val="9"/>
            <color indexed="81"/>
            <rFont val="Tahoma"/>
            <family val="2"/>
            <charset val="238"/>
          </rPr>
          <t xml:space="preserve">
régi szakfeladat: 562912</t>
        </r>
      </text>
    </comment>
    <comment ref="CL3" authorId="0" shapeId="0">
      <text>
        <r>
          <rPr>
            <b/>
            <sz val="9"/>
            <color indexed="81"/>
            <rFont val="Tahoma"/>
            <family val="2"/>
            <charset val="238"/>
          </rPr>
          <t>jegyzono:</t>
        </r>
        <r>
          <rPr>
            <sz val="9"/>
            <color indexed="81"/>
            <rFont val="Tahoma"/>
            <family val="2"/>
            <charset val="238"/>
          </rPr>
          <t xml:space="preserve">
régi szakfeladat: 882116</t>
        </r>
      </text>
    </comment>
    <comment ref="CP3" authorId="0" shapeId="0">
      <text>
        <r>
          <rPr>
            <b/>
            <sz val="9"/>
            <color indexed="81"/>
            <rFont val="Tahoma"/>
            <family val="2"/>
            <charset val="238"/>
          </rPr>
          <t>jegyzono:</t>
        </r>
        <r>
          <rPr>
            <sz val="9"/>
            <color indexed="81"/>
            <rFont val="Tahoma"/>
            <family val="2"/>
            <charset val="238"/>
          </rPr>
          <t xml:space="preserve">
régi szakfeladat: 882124 és 882117 és 882119</t>
        </r>
      </text>
    </comment>
    <comment ref="CR3" authorId="0" shapeId="0">
      <text>
        <r>
          <rPr>
            <b/>
            <sz val="9"/>
            <color indexed="81"/>
            <rFont val="Tahoma"/>
            <family val="2"/>
            <charset val="238"/>
          </rPr>
          <t>jegyzono:</t>
        </r>
        <r>
          <rPr>
            <sz val="9"/>
            <color indexed="81"/>
            <rFont val="Tahoma"/>
            <family val="2"/>
            <charset val="238"/>
          </rPr>
          <t xml:space="preserve">
régi szakfeladat: 889921
</t>
        </r>
      </text>
    </comment>
    <comment ref="CV3" authorId="0" shapeId="0">
      <text>
        <r>
          <rPr>
            <b/>
            <sz val="9"/>
            <color indexed="81"/>
            <rFont val="Tahoma"/>
            <family val="2"/>
            <charset val="238"/>
          </rPr>
          <t>jegyzono:</t>
        </r>
        <r>
          <rPr>
            <sz val="9"/>
            <color indexed="81"/>
            <rFont val="Tahoma"/>
            <family val="2"/>
            <charset val="238"/>
          </rPr>
          <t xml:space="preserve">
régi szakfeladat: 882203
</t>
        </r>
      </text>
    </comment>
    <comment ref="C4" authorId="0" shapeId="0">
      <text>
        <r>
          <rPr>
            <b/>
            <sz val="9"/>
            <color indexed="81"/>
            <rFont val="Tahoma"/>
            <family val="2"/>
            <charset val="238"/>
          </rPr>
          <t>jegyzono:</t>
        </r>
        <r>
          <rPr>
            <sz val="9"/>
            <color indexed="81"/>
            <rFont val="Tahoma"/>
            <family val="2"/>
            <charset val="238"/>
          </rPr>
          <t xml:space="preserve">
Ide tartozik:
- a rendelkezésre bocsátással (a könyvtárak gyűjteményének használókhoz való eljuttatása helyben használat, kölcsönzés és könyvtárközi kölcsönzés útján), a könyvtári tájékoztatással (a használóknak szóló információ-szolgáltatás, amelynek speciális feladata az adott könyvtár és a könyvtári rendszer dokumentumairól és szolgáltatásairól való tájékoztatás),
- a megrendelhető könyvtári szolgáltatásokkal (a megyei és nagyobb városi könyvtárak által nyújtott könyvtári szolgáltatások, olyan kistelepülések számára, ahol az önkormányzat nem tart fenn könyvtárat), illetve
- a könyvtárak közönségkapcsolati és egyéb tevékenységével összefüggő feladatok ellátása.</t>
        </r>
      </text>
    </comment>
    <comment ref="K4" authorId="0" shapeId="0">
      <text>
        <r>
          <rPr>
            <b/>
            <sz val="9"/>
            <color indexed="81"/>
            <rFont val="Tahoma"/>
            <family val="2"/>
            <charset val="238"/>
          </rPr>
          <t>jegyzono:</t>
        </r>
        <r>
          <rPr>
            <sz val="9"/>
            <color indexed="81"/>
            <rFont val="Tahoma"/>
            <family val="2"/>
            <charset val="238"/>
          </rPr>
          <t xml:space="preserve">
  Ide tartozik:
- az egyes intézmények helyiségeinek közművelődési célú és egyéb közösségi programokra, rendezvényekre való rendelkezésre bocsátását biztosító tevékenységekkel összefüggő feladatok ellátása.</t>
        </r>
      </text>
    </comment>
    <comment ref="N4" authorId="0" shapeId="0">
      <text>
        <r>
          <rPr>
            <b/>
            <sz val="9"/>
            <color indexed="81"/>
            <rFont val="Tahoma"/>
            <family val="2"/>
            <charset val="238"/>
          </rPr>
          <t>jegyzono:</t>
        </r>
        <r>
          <rPr>
            <sz val="9"/>
            <color indexed="81"/>
            <rFont val="Tahoma"/>
            <family val="2"/>
            <charset val="238"/>
          </rPr>
          <t xml:space="preserve">
Ide tartozik:
- az óvodai nevelés, ellátás (beleértve a sajátos nevelési igényű gyermekek óvodai nevelését ellátását és a nemzetiségi óvodai nevelést, ellátást is) köznevelési törvény szerinti működtetési feladatainak ellátása.</t>
        </r>
      </text>
    </comment>
    <comment ref="T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X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AF4" authorId="0" shapeId="0">
      <text>
        <r>
          <rPr>
            <b/>
            <sz val="9"/>
            <color indexed="81"/>
            <rFont val="Tahoma"/>
            <family val="2"/>
            <charset val="238"/>
          </rPr>
          <t>jegyzono:</t>
        </r>
        <r>
          <rPr>
            <sz val="9"/>
            <color indexed="81"/>
            <rFont val="Tahoma"/>
            <family val="2"/>
            <charset val="238"/>
          </rPr>
          <t xml:space="preserve">
  Ide tartozik:
- az adók, vámok, jövedéki adók kiszabásával, ellenőrzésével, beszedésével, behajtásával összefüggő feladatok ellátása központi kormányzati és önkormányzati szinten.
Nem ebbe a funkcióba tartozik:
- az adó-, vám- és jövedéki szabályozás feladatainak ellátása (minisztérium).</t>
        </r>
      </text>
    </comment>
    <comment ref="AL4" authorId="0" shapeId="0">
      <text>
        <r>
          <rPr>
            <b/>
            <sz val="9"/>
            <color indexed="81"/>
            <rFont val="Tahoma"/>
            <family val="2"/>
            <charset val="238"/>
          </rPr>
          <t>jegyzono:</t>
        </r>
        <r>
          <rPr>
            <sz val="9"/>
            <color indexed="81"/>
            <rFont val="Tahoma"/>
            <family val="2"/>
            <charset val="238"/>
          </rPr>
          <t xml:space="preserve">
  Ide tartozik:
- az önkormányzatok képviselőtestületeinek, bizottságainak működésével összefüggő feladatok, valamint az önkormányzati hivatalok és társulások igazgatási szervei általános igazgatási feladatainak ellátása.
Nem ebbe a funkcióba tartozik:
- az önkormányzati hivatalok és társulások igazgatási szervei szakigazgatási feladatainak ellátása.</t>
        </r>
      </text>
    </comment>
    <comment ref="AN4" authorId="0" shapeId="0">
      <text>
        <r>
          <rPr>
            <b/>
            <sz val="9"/>
            <color indexed="81"/>
            <rFont val="Tahoma"/>
            <family val="2"/>
            <charset val="238"/>
          </rPr>
          <t>jegyzono:</t>
        </r>
        <r>
          <rPr>
            <sz val="9"/>
            <color indexed="81"/>
            <rFont val="Tahoma"/>
            <family val="2"/>
            <charset val="238"/>
          </rPr>
          <t xml:space="preserve">
  Ide tartozik:
- a köztemetők fenntartásával és működtetésével összefüggő feladatok ellátása.</t>
        </r>
      </text>
    </comment>
    <comment ref="AP4" authorId="0" shapeId="0">
      <text>
        <r>
          <rPr>
            <b/>
            <sz val="9"/>
            <color indexed="81"/>
            <rFont val="Tahoma"/>
            <family val="2"/>
            <charset val="238"/>
          </rPr>
          <t>jegyzono:</t>
        </r>
        <r>
          <rPr>
            <sz val="9"/>
            <color indexed="81"/>
            <rFont val="Tahoma"/>
            <family val="2"/>
            <charset val="238"/>
          </rPr>
          <t xml:space="preserve">
Ide tartozik:
- 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
Nem ebbe a funkcióba tartozik:
- a más közfeladat ellátásával összefüggő, annak részét képező vagyongazdálkodási feladatok.</t>
        </r>
      </text>
    </comment>
    <comment ref="AR4" authorId="0" shapeId="0">
      <text>
        <r>
          <rPr>
            <b/>
            <sz val="9"/>
            <color indexed="81"/>
            <rFont val="Tahoma"/>
            <family val="2"/>
            <charset val="238"/>
          </rPr>
          <t>jegyzono:</t>
        </r>
        <r>
          <rPr>
            <sz val="9"/>
            <color indexed="81"/>
            <rFont val="Tahoma"/>
            <family val="2"/>
            <charset val="238"/>
          </rPr>
          <t xml:space="preserve">
  Ide tartozik:
- az önkormányzatok funkcióhoz nem köthető elszámolásai a központi költségvetéssel.
Technikai- pénzforgalmi funkció, alapító okiratban nem szerepeltethető.</t>
        </r>
      </text>
    </comment>
    <comment ref="AV4" authorId="0" shapeId="0">
      <text>
        <r>
          <rPr>
            <b/>
            <sz val="9"/>
            <color indexed="81"/>
            <rFont val="Tahoma"/>
            <family val="2"/>
            <charset val="238"/>
          </rPr>
          <t>jegyzono:</t>
        </r>
        <r>
          <rPr>
            <sz val="9"/>
            <color indexed="81"/>
            <rFont val="Tahoma"/>
            <family val="2"/>
            <charset val="238"/>
          </rPr>
          <t xml:space="preserve">
Ide tartozik:
- a költségvetési maradvány, vállalkozási maradvány igénybevétele, az államháztartás központi alrendszerében a központi támogatás, az önkormányzat alrendszerében az irányító szerv által nyújtott támogatás.
Technikai- pénzforgalmi funkció, alapító okiratban nem szerepeltethető.</t>
        </r>
      </text>
    </comment>
    <comment ref="AX4" authorId="0" shapeId="0">
      <text>
        <r>
          <rPr>
            <b/>
            <sz val="9"/>
            <color indexed="81"/>
            <rFont val="Tahoma"/>
            <family val="2"/>
            <charset val="238"/>
          </rPr>
          <t>jegyzono:</t>
        </r>
        <r>
          <rPr>
            <sz val="9"/>
            <color indexed="81"/>
            <rFont val="Tahoma"/>
            <family val="2"/>
            <charset val="238"/>
          </rPr>
          <t xml:space="preserve">
  Ide tartozik:
- a Start-munka program - Téli közfoglalkoztatás keretében - külön kormányrendelet alapján - szervezett foglalkoztatással összefüggő feladatok ellátása, kifizetések teljesítése.</t>
        </r>
      </text>
    </comment>
    <comment ref="BB4" authorId="0" shapeId="0">
      <text>
        <r>
          <rPr>
            <b/>
            <sz val="9"/>
            <color indexed="81"/>
            <rFont val="Tahoma"/>
            <family val="2"/>
            <charset val="238"/>
          </rPr>
          <t>jegyzono:</t>
        </r>
        <r>
          <rPr>
            <sz val="9"/>
            <color indexed="81"/>
            <rFont val="Tahoma"/>
            <family val="2"/>
            <charset val="238"/>
          </rPr>
          <t xml:space="preserve">
  Ide tartozik:
- a közutak, hidak, alagutak üzemeltetésével, fenntartásával összefüggő feladatok ellátása.</t>
        </r>
      </text>
    </comment>
    <comment ref="BD4" authorId="0" shapeId="0">
      <text>
        <r>
          <rPr>
            <b/>
            <sz val="9"/>
            <color indexed="81"/>
            <rFont val="Tahoma"/>
            <family val="2"/>
            <charset val="238"/>
          </rPr>
          <t>jegyzono:</t>
        </r>
        <r>
          <rPr>
            <sz val="9"/>
            <color indexed="81"/>
            <rFont val="Tahoma"/>
            <family val="2"/>
            <charset val="238"/>
          </rPr>
          <t xml:space="preserve">
  Ide tartozik:
- a nem veszélyes hulladék lerakásával, illetve égetésével (olyan üzemben, amely megfelel a nem
veszélyes hulladékok égetésére előírt normáknak és követelményeknek), valamint a mezőgazdasági hulladék kémiai vagy biológiai redukciójával és hasonló kezelési tevékenységek végzésével, komposztálással, ártalmatlanításával összefüggő feladatok ellátása.</t>
        </r>
      </text>
    </comment>
    <comment ref="BH4" authorId="0" shapeId="0">
      <text>
        <r>
          <rPr>
            <b/>
            <sz val="9"/>
            <color indexed="81"/>
            <rFont val="Tahoma"/>
            <family val="2"/>
            <charset val="238"/>
          </rPr>
          <t>jegyzono:</t>
        </r>
        <r>
          <rPr>
            <sz val="9"/>
            <color indexed="81"/>
            <rFont val="Tahoma"/>
            <family val="2"/>
            <charset val="238"/>
          </rPr>
          <t xml:space="preserve">
  Ide tartozik:
- települési közvilágítás kiépítésével, fenntartásával, üzemeltetésével összefüggő feladatok ellátása.</t>
        </r>
      </text>
    </comment>
    <comment ref="BJ4" authorId="0" shapeId="0">
      <text>
        <r>
          <rPr>
            <b/>
            <sz val="9"/>
            <color indexed="81"/>
            <rFont val="Tahoma"/>
            <family val="2"/>
            <charset val="238"/>
          </rPr>
          <t>jegyzono:</t>
        </r>
        <r>
          <rPr>
            <sz val="9"/>
            <color indexed="81"/>
            <rFont val="Tahoma"/>
            <family val="2"/>
            <charset val="238"/>
          </rPr>
          <t xml:space="preserve">
  Ide tartozik:
- a város- és községgazdálkodás más funkcióba nem sorolható, egyéb feladataival összefüggő
feladatok ellátása.</t>
        </r>
      </text>
    </comment>
    <comment ref="BL4" authorId="0" shapeId="0">
      <text>
        <r>
          <rPr>
            <b/>
            <sz val="9"/>
            <color indexed="81"/>
            <rFont val="Tahoma"/>
            <family val="2"/>
            <charset val="238"/>
          </rPr>
          <t>jegyzono:</t>
        </r>
        <r>
          <rPr>
            <sz val="9"/>
            <color indexed="81"/>
            <rFont val="Tahoma"/>
            <family val="2"/>
            <charset val="238"/>
          </rPr>
          <t xml:space="preserve">
  Ide tartozik:
- a beteg vizsgálatával, egészségi állapotának észlelésével és ellenőrzésével, rendszeres,
alkalomszerű és azonnali sürgősségi beavatkozások elvégzésével, gyógyszer és gyógyászati segédeszköz rendelésével, valamint járóbeteg-szakellátásba vagy fekvőbeteg-gyógyintézetbe történő beutalásával összefüggő feladatok ellátása.
</t>
        </r>
      </text>
    </comment>
    <comment ref="BP4" authorId="0" shapeId="0">
      <text>
        <r>
          <rPr>
            <b/>
            <sz val="9"/>
            <color indexed="81"/>
            <rFont val="Tahoma"/>
            <family val="2"/>
            <charset val="238"/>
          </rPr>
          <t>jegyzono:</t>
        </r>
        <r>
          <rPr>
            <sz val="9"/>
            <color indexed="81"/>
            <rFont val="Tahoma"/>
            <family val="2"/>
            <charset val="238"/>
          </rPr>
          <t xml:space="preserve">
  Ide tartozik:
- az egészségügyi alapellátás körében megszervezett fogorvosi alapellátással összefüggő feladatok ellátása.</t>
        </r>
      </text>
    </comment>
    <comment ref="BR4" authorId="0" shapeId="0">
      <text>
        <r>
          <rPr>
            <b/>
            <sz val="9"/>
            <color indexed="81"/>
            <rFont val="Tahoma"/>
            <family val="2"/>
            <charset val="238"/>
          </rPr>
          <t>jegyzono:</t>
        </r>
        <r>
          <rPr>
            <sz val="9"/>
            <color indexed="81"/>
            <rFont val="Tahoma"/>
            <family val="2"/>
            <charset val="238"/>
          </rPr>
          <t xml:space="preserve">
  Ide tartozik:
- a gyermekvállalás optimális körülményeinek elősegítése céljából az anya fogamzás előtti gondozásával, a genetikai tanácsadással, a termékenységi ciklus alatti gondozással, a családtervezési ismeretek és a fogamzásgátló módszerek megismertetésével, valamint a nők fokozott védelméhez szükséges összetett megelőzési tevékenységgel, egészségvédelemmel, valamint
- az anya és a 0-3 éves gyermek védőnői gondozásával összefüggő feladatok ellátása.</t>
        </r>
      </text>
    </comment>
    <comment ref="BT4" authorId="0" shapeId="0">
      <text>
        <r>
          <rPr>
            <b/>
            <sz val="9"/>
            <color indexed="81"/>
            <rFont val="Tahoma"/>
            <family val="2"/>
            <charset val="238"/>
          </rPr>
          <t>jegyzono:</t>
        </r>
        <r>
          <rPr>
            <sz val="9"/>
            <color indexed="81"/>
            <rFont val="Tahoma"/>
            <family val="2"/>
            <charset val="238"/>
          </rPr>
          <t xml:space="preserve">
  Ide tartozik:
- nyitott és fedett pályás sportlétesítmények működésével (az azokhoz tartozó kisegítő létesítmények kiadásaival és bevételeivel együtt),
- sportlétesítmények felújításával, valamint az azokhoz tartozó kisegítő létesítmények beruházásaival, valamint
- a különböző sportágak versenyeire való felkészülést (illetve a szintentartást) biztosító sportlétesítmények (edzőtáborok) üzemeltetésével, működtetésével
összefüggő feladatok ellátása.
Az e funkcióba sorolt alaptevékenységek pénzügyi számvitel szerinti önköltségét és eredményszemléletű bevételét az 552002, 562915, illetve a 931101 és 931102 szakfeladatokon el kell számolni.</t>
        </r>
      </text>
    </comment>
    <comment ref="BV4" authorId="0" shapeId="0">
      <text>
        <r>
          <rPr>
            <b/>
            <sz val="9"/>
            <color indexed="81"/>
            <rFont val="Tahoma"/>
            <family val="2"/>
            <charset val="238"/>
          </rPr>
          <t>jegyzono:</t>
        </r>
        <r>
          <rPr>
            <sz val="9"/>
            <color indexed="81"/>
            <rFont val="Tahoma"/>
            <family val="2"/>
            <charset val="238"/>
          </rPr>
          <t xml:space="preserve">
 de tartozik:
- a település környezeti, szellemi, művészeti értékeinek, hagyományainak, helytörténetének, népművészetének, népi iparművészetének, szellemi kulturális örökségének feltárása, megismertetése, a helyi művelődési szokások és értéktárak, a magyar nyelv gondozása, gazdagítása, az egyetemes, a nemzeti, a nemzetiségi és más kisebbségi kultúra értékeinek megismertetése, az ünnepek kultúrájának gondozása.</t>
        </r>
      </text>
    </comment>
    <comment ref="BZ4" authorId="0" shapeId="0">
      <text>
        <r>
          <rPr>
            <b/>
            <sz val="9"/>
            <color indexed="81"/>
            <rFont val="Tahoma"/>
            <family val="2"/>
            <charset val="238"/>
          </rPr>
          <t>jegyzono:</t>
        </r>
        <r>
          <rPr>
            <sz val="9"/>
            <color indexed="81"/>
            <rFont val="Tahoma"/>
            <family val="2"/>
            <charset val="238"/>
          </rPr>
          <t xml:space="preserve">
  Ide tartozik:
- a folyóirat, időszaki kiadvány, napilap, címtár, plakát, formanyomtatvány, reklámanyag, statisztikák papíralapú vagy on-line kiadásával összefüggő feladatok ellátása.</t>
        </r>
      </text>
    </comment>
    <comment ref="CB4" authorId="0" shapeId="0">
      <text>
        <r>
          <rPr>
            <b/>
            <sz val="9"/>
            <color indexed="81"/>
            <rFont val="Tahoma"/>
            <family val="2"/>
            <charset val="238"/>
          </rPr>
          <t>jegyzono:</t>
        </r>
        <r>
          <rPr>
            <sz val="9"/>
            <color indexed="81"/>
            <rFont val="Tahoma"/>
            <family val="2"/>
            <charset val="238"/>
          </rPr>
          <t xml:space="preserve">
  Ide tartozik:
- az óvodai ellátottak részére az intézményi étkeztetés keretében biztosított étkezéssel összefüggő
feladatok ellátása.
Nem ebbe a funkcióba tartozik:
- a gyermekek részére rászorultsági alapon nyújtott étkezési támogatás (104053).
Az e funkcióba sorolt alaptevékenységek pénzügyi számvitel szerinti önköltségét és
eredményszemléletű bevételét az 562912 szakfeladaton el kell számolni.</t>
        </r>
      </text>
    </comment>
    <comment ref="CL4" authorId="0" shapeId="0">
      <text>
        <r>
          <rPr>
            <b/>
            <sz val="9"/>
            <color indexed="81"/>
            <rFont val="Tahoma"/>
            <family val="2"/>
            <charset val="238"/>
          </rPr>
          <t>jegyzono:</t>
        </r>
        <r>
          <rPr>
            <sz val="9"/>
            <color indexed="81"/>
            <rFont val="Tahoma"/>
            <family val="2"/>
            <charset val="238"/>
          </rPr>
          <t xml:space="preserve">
  Ide tartozik:
- a betegséggel kapcsolatos pénzbeli juttatások teljesítése.
Támogatási típusú funkció, az alapító okiratban alaptevékenységként nem szerepelhet.</t>
        </r>
      </text>
    </comment>
    <comment ref="CP4" authorId="0" shapeId="0">
      <text>
        <r>
          <rPr>
            <b/>
            <sz val="9"/>
            <color indexed="81"/>
            <rFont val="Tahoma"/>
            <family val="2"/>
            <charset val="238"/>
          </rPr>
          <t>jegyzono:</t>
        </r>
        <r>
          <rPr>
            <sz val="9"/>
            <color indexed="81"/>
            <rFont val="Tahoma"/>
            <family val="2"/>
            <charset val="238"/>
          </rPr>
          <t xml:space="preserve">
  Ide tartozik:
- a rendszeres gyermekvédelmi kedvezmény alapján járó pénzbeli és természetbeni ellátások, az óvodáztatási támogatás, a gyermektartásdíj megelőlegezése, az életkezdési és az otthonteremtési támogatás kifizetése, teljesítése.
Támogatási típusú funkció, az alapító okiratban alaptevékenységként nem szerepelhet.</t>
        </r>
      </text>
    </comment>
    <comment ref="CR4" authorId="0" shapeId="0">
      <text>
        <r>
          <rPr>
            <b/>
            <sz val="9"/>
            <color indexed="81"/>
            <rFont val="Tahoma"/>
            <family val="2"/>
            <charset val="238"/>
          </rPr>
          <t>jegyzono:</t>
        </r>
        <r>
          <rPr>
            <sz val="9"/>
            <color indexed="81"/>
            <rFont val="Tahoma"/>
            <family val="2"/>
            <charset val="238"/>
          </rPr>
          <t xml:space="preserve">
  Ide tartozik:
- a koruk, egészségi állapotuk, fogyatékosságuk, pszichiátriai vagy szenvedélybetegségük, hajléktalanságuk miatt önmaguk, illetve eltartottjaik részére tartósan vagy átmeneti jelleggel étkezés biztosítására nem képes személyeknek nyújtott legalább napi egyszeri meleg étkezésével összefüggő feladatok ellátása, kifizetések teljesítése.
Az e funkcióba sorolt alaptevékenységek pénzügyi számvitel szerinti önköltségét és eredményszemléletű bevételét a 889921 szakfeladaton el kell számolni.
Feladatmutató: ellátottak száma a tárgyévben (fő)</t>
        </r>
      </text>
    </comment>
    <comment ref="CV4" authorId="0" shapeId="0">
      <text>
        <r>
          <rPr>
            <b/>
            <sz val="9"/>
            <color indexed="81"/>
            <rFont val="Tahoma"/>
            <family val="2"/>
            <charset val="238"/>
          </rPr>
          <t>jegyzono:</t>
        </r>
        <r>
          <rPr>
            <sz val="9"/>
            <color indexed="81"/>
            <rFont val="Tahoma"/>
            <family val="2"/>
            <charset val="238"/>
          </rPr>
          <t xml:space="preserve">
  Ide tartozik:
- a más funkcióba nem sorolt, egyéb szociális pénzbeli és természetbeni ellátásokkal, támogatásokkal összefüggő kifizetések teljesítése.
Támogatási típusú funkció, az alapító okiratban alaptevékenységként nem szerepelhet.</t>
        </r>
      </text>
    </comment>
    <comment ref="A7"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és a megyei önkormányzatok részére a működés általános támogatására biztosított előirányzatból származó bevételeket.</t>
        </r>
      </text>
    </comment>
    <comment ref="A8"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egyes köznevelési feladatainak támogatására biztosított előirányzatból származó bevételeket.</t>
        </r>
      </text>
    </comment>
    <comment ref="A9"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szociális, gyermekjóléti és gyermekétkeztetési feladatainak támogatására biztosított előirányzatból származó bevételeket.</t>
        </r>
      </text>
    </comment>
    <comment ref="A11"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kulturális feladatainak támogatására biztosított előirányzatból származó bevételeket.</t>
        </r>
      </text>
    </comment>
    <comment ref="A12"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helyi önkormányzatok, helyi nemzetiségi önkormányzatok, társulások részére működési célra biztosított központosított előirányzatokból származó bevételeket.
</t>
        </r>
        <r>
          <rPr>
            <b/>
            <i/>
            <u/>
            <sz val="9"/>
            <color indexed="81"/>
            <rFont val="Tahoma"/>
            <family val="2"/>
            <charset val="238"/>
          </rPr>
          <t>A rovaton előirányzat nem tervezhető.</t>
        </r>
      </text>
    </comment>
    <comment ref="A13"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meghatározott megyei önkormányzati tartalékból és a tartósan fizetésképtelen helyzetbe került helyi önkormányzatok adósságrendezésére irányuló hitelfelvétel visszterhes kamattámogatására, a pénzügyi gondnok díjára szolgáló előirányzatból származó bevételeket, valamint az Áht. 14. § (3) bekezdése szerinti fejezetében szereplő fejezeti tartalékból a helyi önkormányzatok működőképessége megőrzését szolgáló és más kiegészítő támogatások bevételeit.
</t>
        </r>
        <r>
          <rPr>
            <b/>
            <i/>
            <u/>
            <sz val="9"/>
            <color indexed="81"/>
            <rFont val="Tahoma"/>
            <family val="2"/>
            <charset val="238"/>
          </rPr>
          <t>A rovaton előirányzat nem tervezhető.</t>
        </r>
      </text>
    </comment>
    <comment ref="A14"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kiadás elszámolását követő években visszafizetett összegből származó bevételt,
b) a költségvetési maradványt és a vállalkozási maradványt terhelő befizetési kötelezettség teljesítéséből származó bevételt,
c) a tervezettet meghaladó többletbevétel utáni befizetésből származó bevételt, és
d) az Áht. 47. §-a szerinti befizetési kötelezettség teljesítéséből származó bevételt.</t>
        </r>
      </text>
    </comment>
    <comment ref="A1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 eredeti kötelezett általi megtérítését.</t>
        </r>
      </text>
    </comment>
    <comment ref="A16"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17"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működési célból kapott támogatásokat, kölcsönöket függetlenül attól, hogy azokat terheli-e kamat vagy más költség, díj.
A rovaton elszámolt bevételeket a beszámolóban a II. fejezet 1. pontja szerinti bontásban kell szerepeltetni.</t>
        </r>
      </text>
    </comment>
    <comment ref="A18"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működési célból, ellenérték nélkül, végleges jelleggel kapott bevételeket a központi, irányító szervi támogatás és az Ávr. 34. §-a alapján előirányzat-átcsoportosítással teljesítendő ügyletek kivételével, és
b) az államháztartáson belüli szervezetek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0" authorId="0" shapeId="0">
      <text>
        <r>
          <rPr>
            <b/>
            <sz val="9"/>
            <color indexed="81"/>
            <rFont val="Tahoma"/>
            <family val="2"/>
            <charset val="238"/>
          </rPr>
          <t>jegyzono:</t>
        </r>
        <r>
          <rPr>
            <sz val="9"/>
            <color indexed="81"/>
            <rFont val="Tahoma"/>
            <family val="2"/>
            <charset val="238"/>
          </rPr>
          <t xml:space="preserve">
Ezen a rovaton kell elszámolni
a) a központi költségvetésről szóló törvényben a helyi önkormányzatok, helyi nemzetiségi önkormányzatok, társulások részére felhalmozási célra biztosított központosított előirányzatokból származó bevételeket, és
b) a központi költségvetés Áht. 14. § (3) bekezdése szerinti fejezetéből biztosított vis maior támogatást.
A rovaton előirányzat a Lakossági közműfejlesztés támogatása jogcímen tervezhető.</t>
        </r>
      </text>
    </comment>
    <comment ref="A21"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 eredeti kötelezett általi megtérítését.</t>
        </r>
      </text>
    </comment>
    <comment ref="A2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23"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szervezetektől visszafizetési kötelezettség mellett felhalmozási célból kapott támogatásokat, kölcsönöket függetlenül attól, hogy azokat terheli-e kamat vagy más költség, díj.
A rovaton elszámolt bevételeket a beszámolóban a II. fejezet 1. pontja szerinti bontásban kell szerepeltetni.</t>
        </r>
      </text>
    </comment>
    <comment ref="A2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szervezetektől felhalmozási célból, ellenérték nélkül, végleges jelleggel kapott bevételeket a központi, irányító szervi támogatás és az Ávr. 34. §-a alapján előirányzat-átcsoportosítással teljesítendő ügyletek kivételével, és
b) az államháztartáson belüli szervezetek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7" authorId="0" shapeId="0">
      <text>
        <r>
          <rPr>
            <b/>
            <sz val="9"/>
            <color indexed="81"/>
            <rFont val="Tahoma"/>
            <family val="2"/>
            <charset val="238"/>
          </rPr>
          <t>jegyzono:</t>
        </r>
        <r>
          <rPr>
            <sz val="9"/>
            <color indexed="81"/>
            <rFont val="Tahoma"/>
            <family val="2"/>
            <charset val="238"/>
          </rPr>
          <t xml:space="preserve">
Ezen a rovaton kell elszámolni
a) a személyi jövedelemadót,
b) a magánszemély jogviszonyának megszűnéséhez kapcsolódó egyes jövedelmek különadóját, és
c) a termőföld bérbeadásából származó jövedelem utáni személyi jövedelemadót.
A rovaton elszámolt bevételeket a beszámolóban a fenti bontásban kell szerepeltetni.</t>
        </r>
      </text>
    </comment>
    <comment ref="A28" authorId="0" shapeId="0">
      <text>
        <r>
          <rPr>
            <b/>
            <sz val="9"/>
            <color indexed="81"/>
            <rFont val="Tahoma"/>
            <family val="2"/>
            <charset val="238"/>
          </rPr>
          <t>jegyzono:</t>
        </r>
        <r>
          <rPr>
            <sz val="9"/>
            <color indexed="81"/>
            <rFont val="Tahoma"/>
            <family val="2"/>
            <charset val="238"/>
          </rPr>
          <t xml:space="preserve">
Ezen a rovaton kell elszámolni
a) a társasági adót,
b) a társas vállalkozások különadóját,
c) a hitelintézetek és pénzügyi vállalkozások különadóját,
d) a hitelintézeti járadékot,
e) a pénzügyi szervezetek különadóját,
f) az energiaellátók jövedelemadóját,
g) a kisvállalati adót, és
h) a kisadózó vállalkozások tételes adóját.
A rovaton elszámolt bevételeket a beszámolóban a fenti bontásban kell szerepeltetni.</t>
        </r>
      </text>
    </comment>
    <comment ref="A29"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nyugdíjjárulékot és az egészségbiztosítási járulékot, ide értve a megállapodás alapján fizetők járulékait is,
c) a korkedvezmény-biztosítási járulékot,
d) az egészségbiztosítási és munkaerőpiaci járulékot,
e) az egészségügyi szolgáltatási járulékot,
f) az egyszerűsített közteherviselési hozzájárulást,
g) a biztosítotti nyugdíjjárulékot, egészségbiztosítási járulékot,
h) a megállapodás alapján fizetők járulékait, és
i) a munkáltatói táppénz hozzájárulást.
A rovaton elszámolt bevételeket a beszámolóban a fenti bontásban kell szerepeltetni.</t>
        </r>
      </text>
    </comment>
    <comment ref="A30" authorId="0" shapeId="0">
      <text>
        <r>
          <rPr>
            <b/>
            <sz val="9"/>
            <color indexed="81"/>
            <rFont val="Tahoma"/>
            <family val="2"/>
            <charset val="238"/>
          </rPr>
          <t>jegyzono:</t>
        </r>
        <r>
          <rPr>
            <sz val="9"/>
            <color indexed="81"/>
            <rFont val="Tahoma"/>
            <family val="2"/>
            <charset val="238"/>
          </rPr>
          <t xml:space="preserve">
Ezen a rovaton kell elszámolni
a) a szakképzési hozzájárulást,
b) a rehabilitációs hozzájárulást,
c) az egészségügyi hozzájárulást, és
d) az egyszerűsített foglalkoztatás utáni közterheket.
A rovaton elszámolt bevételeket a beszámolóban a fenti bontásban kell szerepeltetni.</t>
        </r>
      </text>
    </comment>
    <comment ref="A31" authorId="0" shapeId="0">
      <text>
        <r>
          <rPr>
            <b/>
            <sz val="9"/>
            <color indexed="81"/>
            <rFont val="Tahoma"/>
            <family val="2"/>
            <charset val="238"/>
          </rPr>
          <t>jegyzono:</t>
        </r>
        <r>
          <rPr>
            <sz val="9"/>
            <color indexed="81"/>
            <rFont val="Tahoma"/>
            <family val="2"/>
            <charset val="238"/>
          </rPr>
          <t xml:space="preserve">
Ezen a rovaton kell elszámolni
a) az építményadót,
b) az épület után fizetett idegenforgalmi adót,
c) a magánszemélyek kommunális adóját,
d) a telekadót,
e) cégautóadót
f) a közművezetékek adóját, és
g) az öröklési és ajándékozási illetéket.
</t>
        </r>
        <r>
          <rPr>
            <b/>
            <i/>
            <u/>
            <sz val="9"/>
            <color indexed="81"/>
            <rFont val="Tahoma"/>
            <family val="2"/>
            <charset val="238"/>
          </rPr>
          <t>A rovaton elszámolt bevételeket a beszámolóban a fenti bontásban kell szerepeltetni.</t>
        </r>
      </text>
    </comment>
    <comment ref="A35" authorId="0" shapeId="0">
      <text>
        <r>
          <rPr>
            <b/>
            <sz val="9"/>
            <color indexed="81"/>
            <rFont val="Tahoma"/>
            <family val="2"/>
            <charset val="238"/>
          </rPr>
          <t>jegyzono:</t>
        </r>
        <r>
          <rPr>
            <sz val="9"/>
            <color indexed="81"/>
            <rFont val="Tahoma"/>
            <family val="2"/>
            <charset val="238"/>
          </rPr>
          <t xml:space="preserve">
Ezen a rovaton kell elszámolni
a) az általános forgalmi adót,
b) a távközlési ágazatot terhelő különadót,
c) a kiskereskedői ágazatot terhelő különadót,
d) az energia ágazatot terhelő különadót,
e) a bank- és biztosítási ágazatot terhelő különadót,
f) a visszterhes vagyonátruházási illetéket,
g) az állandó jelleggel végzett iparűzési tevékenység után fizetett helyi iparűzési adót,
h) az ideiglenes jelleggel végzett tevékenység után fizetett helyi iparűzési adót,
i) az innovációs járulékot,
j) az egyszerűsített vállalkozói adót,
k) a gyógyszer forgalmazási jogosultak befizetéseit [2006. évi XCVIII. tv 36. § (1.) bek.],
l) a gyógyszer nagykereskedést végzők befizetéseit [2006. évi XCVIII. tv 36. § (2) bek.],
m)203 a gyógyszergyártók 10%-os befizetési kötelezettségét,
n) Gyógyszer és gyógyászati segédeszköz ismertetés utáni befizetéseket [2006. évi XCVIII. tv 36. § (4) bek.],
o) a Gyógyszertámogatás többletének sávos kockázatviseléséből származó bevételeket [2006. évi XCVIII. tv 42. §],
p) a népegészségügyi termékadót,
q) a távközlési adót,
r) a pénzügyi tranzakciós illetéket, és
s) a biztosítási adót.
A rovaton elszámolt bevételeket a beszámolóban a fenti bontásban kell szerepeltetni.</t>
        </r>
      </text>
    </comment>
    <comment ref="A38" authorId="0" shapeId="0">
      <text>
        <r>
          <rPr>
            <b/>
            <sz val="9"/>
            <color indexed="81"/>
            <rFont val="Tahoma"/>
            <family val="2"/>
            <charset val="238"/>
          </rPr>
          <t>jegyzono:</t>
        </r>
        <r>
          <rPr>
            <sz val="9"/>
            <color indexed="81"/>
            <rFont val="Tahoma"/>
            <family val="2"/>
            <charset val="238"/>
          </rPr>
          <t xml:space="preserve">
Ezen a rovaton kell elszámolni
a) a jövedéki adót,
b) a regisztrációs adót, és
c) az energiaadót.
A rovaton elszámolt bevételeket a beszámolóban a fenti bontásban kell szerepeltetni.</t>
        </r>
      </text>
    </comment>
    <comment ref="A39" authorId="0" shapeId="0">
      <text>
        <r>
          <rPr>
            <b/>
            <sz val="9"/>
            <color indexed="81"/>
            <rFont val="Tahoma"/>
            <family val="2"/>
            <charset val="238"/>
          </rPr>
          <t>jegyzono:</t>
        </r>
        <r>
          <rPr>
            <sz val="9"/>
            <color indexed="81"/>
            <rFont val="Tahoma"/>
            <family val="2"/>
            <charset val="238"/>
          </rPr>
          <t xml:space="preserve">
Ezen a rovaton a játékadó bevételeit kell elszámolni.</t>
        </r>
      </text>
    </comment>
    <comment ref="A40" authorId="0" shapeId="0">
      <text>
        <r>
          <rPr>
            <b/>
            <sz val="9"/>
            <color indexed="81"/>
            <rFont val="Tahoma"/>
            <family val="2"/>
            <charset val="238"/>
          </rPr>
          <t>jegyzono:</t>
        </r>
        <r>
          <rPr>
            <sz val="9"/>
            <color indexed="81"/>
            <rFont val="Tahoma"/>
            <family val="2"/>
            <charset val="238"/>
          </rPr>
          <t xml:space="preserve">
Ezen a rovaton kell elszámolni
a) a belföldi gépjárművek adójának a központi költségvetést megillető részét,
b) a belföldi gépjárművek adójának a helyi önkormányzatot megillető részét,
c) a külföldi gépjárművek adóját, és
d) a gépjármű túlsúlydíjat.
</t>
        </r>
        <r>
          <rPr>
            <b/>
            <i/>
            <u/>
            <sz val="9"/>
            <color indexed="81"/>
            <rFont val="Tahoma"/>
            <family val="2"/>
            <charset val="238"/>
          </rPr>
          <t>A rovaton elszámolt bevételeket a beszámolóban a fenti bontásban kell szerepeltetni.</t>
        </r>
      </text>
    </comment>
    <comment ref="A44" authorId="0" shapeId="0">
      <text>
        <r>
          <rPr>
            <b/>
            <sz val="9"/>
            <color indexed="81"/>
            <rFont val="Tahoma"/>
            <family val="2"/>
            <charset val="238"/>
          </rPr>
          <t>jegyzono:</t>
        </r>
        <r>
          <rPr>
            <sz val="9"/>
            <color indexed="81"/>
            <rFont val="Tahoma"/>
            <family val="2"/>
            <charset val="238"/>
          </rPr>
          <t xml:space="preserve">
Ezen a rovaton kell elszámolni
a) a kulturális adót,
b) a baleseti adót,
c) a nukleáris létesítmények Központi Nukleáris Pénzügyi Alapba történő kötelező befizetéseit,
d) a környezetterhelési díjat,
e) a környezetvédelmi termékdíjakat,
f) a bérfőzési szeszadót,
g) a szerencsejáték szervezési díjat,
h) a tartózkodás után fizetett idegenforgalmi adót,
i</t>
        </r>
        <r>
          <rPr>
            <b/>
            <i/>
            <u/>
            <sz val="9"/>
            <color indexed="81"/>
            <rFont val="Tahoma"/>
            <family val="2"/>
            <charset val="238"/>
          </rPr>
          <t>) a talajterhelési díjat,</t>
        </r>
        <r>
          <rPr>
            <sz val="9"/>
            <color indexed="81"/>
            <rFont val="Tahoma"/>
            <family val="2"/>
            <charset val="238"/>
          </rPr>
          <t xml:space="preserve">
j) a vízkészletjárulékot,
k) az állami vadászjegyek díjait,
l) az erdővédelmi járulékot,
m) a földvédelmi járulékot,
n) a halászati haszonbérleti díjat,
o) a hulladéklerakási járulékot, és
p) </t>
        </r>
        <r>
          <rPr>
            <b/>
            <u/>
            <sz val="9"/>
            <color indexed="81"/>
            <rFont val="Tahoma"/>
            <family val="2"/>
            <charset val="238"/>
          </rPr>
          <t>a korábbi évek megszűnt adónemei áthúzódó fizetéseiből befolyt bevételeket.</t>
        </r>
        <r>
          <rPr>
            <sz val="9"/>
            <color indexed="81"/>
            <rFont val="Tahoma"/>
            <family val="2"/>
            <charset val="238"/>
          </rPr>
          <t xml:space="preserve">
</t>
        </r>
        <r>
          <rPr>
            <b/>
            <i/>
            <u/>
            <sz val="9"/>
            <color indexed="81"/>
            <rFont val="Tahoma"/>
            <family val="2"/>
            <charset val="238"/>
          </rPr>
          <t xml:space="preserve">
A rovaton elszámolt bevételeket a beszámolóban a fenti bontásban kell szerepeltetni.</t>
        </r>
      </text>
    </comment>
    <comment ref="A47" authorId="0" shapeId="0">
      <text>
        <r>
          <rPr>
            <b/>
            <sz val="9"/>
            <color indexed="81"/>
            <rFont val="Tahoma"/>
            <family val="2"/>
            <charset val="238"/>
          </rPr>
          <t>jegyzono:</t>
        </r>
        <r>
          <rPr>
            <sz val="9"/>
            <color indexed="81"/>
            <rFont val="Tahoma"/>
            <family val="2"/>
            <charset val="238"/>
          </rPr>
          <t xml:space="preserve">
Ezen a rovaton kell elszámolni
a) a cégnyilvántartás bevételeit,
b)</t>
        </r>
        <r>
          <rPr>
            <b/>
            <u/>
            <sz val="9"/>
            <color indexed="81"/>
            <rFont val="Tahoma"/>
            <family val="2"/>
            <charset val="238"/>
          </rPr>
          <t xml:space="preserve"> az eljárási illetékeket,</t>
        </r>
        <r>
          <rPr>
            <sz val="9"/>
            <color indexed="81"/>
            <rFont val="Tahoma"/>
            <family val="2"/>
            <charset val="238"/>
          </rPr>
          <t xml:space="preserve">
c) az igazgatási szolgáltatási díjakat,
d) a felügyeleti díjakat,
e) az ebrendészeti hozzájárulást,
f) a mezőgazdasági termelést érintő időjárási és más természeti kockázatok kezelésről szóló törvény szerinti kárenyhítési hozzájárulást,
g) a környezetvédelmi bírságot,
h) a természetvédelmi bírságot,
i) a műemlékvédelmi bírságot,
j) az építésügyi bírságot,
</t>
        </r>
        <r>
          <rPr>
            <b/>
            <i/>
            <u/>
            <sz val="9"/>
            <color indexed="81"/>
            <rFont val="Tahoma"/>
            <family val="2"/>
            <charset val="238"/>
          </rPr>
          <t>k) a szabálysértési pénz- és helyszíni bírság és a közlekedési szabályszegések után kiszabott közigazgatási bírság helyi önkormányzatot megillető részét,</t>
        </r>
        <r>
          <rPr>
            <sz val="9"/>
            <color indexed="81"/>
            <rFont val="Tahoma"/>
            <family val="2"/>
            <charset val="238"/>
          </rPr>
          <t xml:space="preserve">
l)az</t>
        </r>
        <r>
          <rPr>
            <b/>
            <u/>
            <sz val="9"/>
            <color indexed="81"/>
            <rFont val="Tahoma"/>
            <family val="2"/>
            <charset val="238"/>
          </rPr>
          <t xml:space="preserve"> egyéb bírságokat</t>
        </r>
        <r>
          <rPr>
            <sz val="9"/>
            <color indexed="81"/>
            <rFont val="Tahoma"/>
            <family val="2"/>
            <charset val="238"/>
          </rPr>
          <t xml:space="preserve">, és
m) azokat a bevételeket, amelyek megfizetését közhatalmi tevékenység gyakorlása során kötelező jelleggel kell megfizetni, azonban nem számolhatók el a közhatalmi bevételek más rovatain, így különösen a pénzbüntetést és elkobzást, </t>
        </r>
        <r>
          <rPr>
            <b/>
            <u/>
            <sz val="9"/>
            <color indexed="81"/>
            <rFont val="Tahoma"/>
            <family val="2"/>
            <charset val="238"/>
          </rPr>
          <t>a késedelmi és önellenőrzési pótlékot.</t>
        </r>
        <r>
          <rPr>
            <sz val="9"/>
            <color indexed="81"/>
            <rFont val="Tahoma"/>
            <family val="2"/>
            <charset val="238"/>
          </rPr>
          <t xml:space="preserve">
</t>
        </r>
        <r>
          <rPr>
            <b/>
            <i/>
            <u/>
            <sz val="9"/>
            <color indexed="81"/>
            <rFont val="Tahoma"/>
            <family val="2"/>
            <charset val="238"/>
          </rPr>
          <t>A rovaton elszámolt bevételeket a beszámolóban az a)–l) pont szerinti bontásban kell szerepeltetni.</t>
        </r>
      </text>
    </comment>
    <comment ref="A54" authorId="0" shapeId="0">
      <text>
        <r>
          <rPr>
            <b/>
            <sz val="9"/>
            <color indexed="81"/>
            <rFont val="Tahoma"/>
            <family val="2"/>
            <charset val="238"/>
          </rPr>
          <t>jegyzono:</t>
        </r>
        <r>
          <rPr>
            <sz val="9"/>
            <color indexed="81"/>
            <rFont val="Tahoma"/>
            <family val="2"/>
            <charset val="238"/>
          </rPr>
          <t xml:space="preserve">
Ezen a rovaton kell elszámolni a készletek értékesítésekor kapott eladási árat.</t>
        </r>
      </text>
    </comment>
    <comment ref="A55"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ellenérték fejében nyújtott szolgáltatásokért kapott eladási árat, ha azt nem közvetített szolgáltatásként vagy intézményi ellátási díjként kell elszámolni, ide értve a tárgyi eszközök bérbe adásából származó bevételeket és a díjköteles utak használata ellenében beszedett használati díj, pótdíj, elektronikus útdíj bevételeket is.
A rovaton elszámolt bevételeket a beszámolóban a következő bontásban kell szerepeltetni:
a) ebből: tárgyi eszközök bérbe adásából származó bevétel,
b) ebből: utak használata ellenében beszedett használati díj, pótdíj, elektronikus útdíj.</t>
        </r>
      </text>
    </comment>
    <comment ref="A56"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továbbértékesítése során kapott eladási árat.
A rovaton elszámolt bevételeket a beszámolóban a következő bontásban kell szerepeltetni:
a) ebből: államháztartáson belül.</t>
        </r>
      </text>
    </comment>
    <comment ref="AP56" authorId="1" shapeId="0">
      <text>
        <r>
          <rPr>
            <b/>
            <sz val="9"/>
            <color indexed="81"/>
            <rFont val="Tahoma"/>
            <family val="2"/>
            <charset val="238"/>
          </rPr>
          <t>Anita:</t>
        </r>
        <r>
          <rPr>
            <sz val="9"/>
            <color indexed="81"/>
            <rFont val="Tahoma"/>
            <family val="2"/>
            <charset val="238"/>
          </rPr>
          <t xml:space="preserve">
lakó és nem lakó ing. Bérbeadása
továbbszámlázás</t>
        </r>
      </text>
    </comment>
    <comment ref="A57" authorId="0" shapeId="0">
      <text>
        <r>
          <rPr>
            <b/>
            <sz val="9"/>
            <color indexed="81"/>
            <rFont val="Tahoma"/>
            <family val="2"/>
            <charset val="238"/>
          </rPr>
          <t>jegyzono:</t>
        </r>
        <r>
          <rPr>
            <sz val="9"/>
            <color indexed="81"/>
            <rFont val="Tahoma"/>
            <family val="2"/>
            <charset val="238"/>
          </rPr>
          <t xml:space="preserve">
Ezen a rovaton kell elszámolni
a) a tárgyi eszközök ellenérték fejében történő vagyonkezelésbe, haszonbérbe, használatba, üzemeltetésbe adásából származó bevételeket,
b) a részesedések után kapott osztalékot, ide értve a kamatozó részvények után fizetett kamatot is,
c) a bányajáradékot, és
d) a tulajdonosi jogok időleges átengedéséből származó bevételeket, így különösen a vagyoni értékű jogok bérbe, haszonbérbe adásáért kapott eladási árat és a koncessziós díjakat.
A rovaton elszámolt bevételeket a beszámolóban a következő bontásban kell szerepeltetni:
a) ebből: vadászati jog bérbeadásából származó bevétel,
b) ebből: önkormányzati vagyon üzemeltetéséből, koncesszióból származó bevétel,
c) ebből: önkormányzati vagyon vagyonkezelésbe adásából származó bevétel,
d) ebből: állami többségi tulajdonú vállalkozástól kapott osztalék,
e) ebből: önkormányzati többségi tulajdonú vállalkozástól kapott osztalék,
f) ebből: egyéb részesedések után kapott osztalék.</t>
        </r>
      </text>
    </comment>
    <comment ref="AP57" authorId="1" shapeId="0">
      <text>
        <r>
          <rPr>
            <b/>
            <sz val="9"/>
            <color indexed="81"/>
            <rFont val="Tahoma"/>
            <family val="2"/>
            <charset val="238"/>
          </rPr>
          <t>Anita:</t>
        </r>
        <r>
          <rPr>
            <sz val="9"/>
            <color indexed="81"/>
            <rFont val="Tahoma"/>
            <family val="2"/>
            <charset val="238"/>
          </rPr>
          <t xml:space="preserve">
földbérlet, vadászat, közmű</t>
        </r>
      </text>
    </comment>
    <comment ref="A58" authorId="0" shapeId="0">
      <text>
        <r>
          <rPr>
            <b/>
            <sz val="9"/>
            <color indexed="81"/>
            <rFont val="Tahoma"/>
            <family val="2"/>
            <charset val="238"/>
          </rPr>
          <t>jegyzono:</t>
        </r>
        <r>
          <rPr>
            <sz val="9"/>
            <color indexed="81"/>
            <rFont val="Tahoma"/>
            <family val="2"/>
            <charset val="238"/>
          </rPr>
          <t xml:space="preserve">
Ezen a rovaton kell elszámolni azokat a bevételeket, amelyek az alaptevékenység keretében az ellátottak részére nyújtott szolgáltatások eladási árából, így különösen a nevelőintézeti, bölcsődei, szociális intézeti ellátás, szociális és ellátotti étkeztetés, ápolás, gondozás díjaiból, a tanulók, hallgatók által fizetett költségtérítésekből, díjakból származnak.</t>
        </r>
      </text>
    </comment>
    <comment ref="A59" authorId="0" shapeId="0">
      <text>
        <r>
          <rPr>
            <b/>
            <sz val="9"/>
            <color indexed="81"/>
            <rFont val="Tahoma"/>
            <family val="2"/>
            <charset val="238"/>
          </rPr>
          <t>jegyzono:</t>
        </r>
        <r>
          <rPr>
            <sz val="9"/>
            <color indexed="81"/>
            <rFont val="Tahoma"/>
            <family val="2"/>
            <charset val="238"/>
          </rPr>
          <t xml:space="preserve">
Ezen a rovaton kell elszámolni az általános forgalmi adóról szóló törvény szerinti termékértékesítés, szolgáltatásnyújtás során kiszámlázott általános forgalmi adót.</t>
        </r>
      </text>
    </comment>
    <comment ref="A60" authorId="0" shapeId="0">
      <text>
        <r>
          <rPr>
            <b/>
            <sz val="9"/>
            <color indexed="81"/>
            <rFont val="Tahoma"/>
            <family val="2"/>
            <charset val="238"/>
          </rPr>
          <t>jegyzono:</t>
        </r>
        <r>
          <rPr>
            <sz val="9"/>
            <color indexed="81"/>
            <rFont val="Tahoma"/>
            <family val="2"/>
            <charset val="238"/>
          </rPr>
          <t xml:space="preserve">
Ezen a rovaton kell elszámolni az adóhatóságtól visszaigényelt általános forgalmi adót.</t>
        </r>
      </text>
    </comment>
    <comment ref="A61"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értékpapírok és a pénzeszközök után kapott kamat összegét,
b) a vásárolt hitelviszonyt megtestesítő értékpapírok beváltásakor a vételár és a könyv szerinti érték közötti nyereségjellegű különbözetet,
c) a befektetési jegyek nettó eszközértéke és névértéke közötti különbözet összegében kapott eredményszemléletű bevétel összegét, függetlenül attól, hogy az kamatból, osztalékból vagy árfolyamnyereségből származik, továbbá eladáskor, beváltáskor a nettó eszközérték és a könyv szerinti érték különbözetében realizált eredményszemléletű bevételt, valamint a kockázatitőkealap-jegyek után kapott eredményszemléletű bevétel összegét,
d) az adott kölcsön, visszatérítendő támogatás, a váltókövetelések, a hosszú lejáratú betétetek, és a pénzeszközök után kapott kamatot – ide értve a Stabilitási tv. 3. § (1) bekezdés e) pontja szerinti ügyletek esetén a vásárolt eszköz viszonteladásakor a vételárat meghaladóan befolyt viszonteladási összeget is –, a késedelmi kamat kivételével,
e) a valódi penziós ügyletek és az óvadéki repóügyletek esetén az eszköz vételára és viszonteladási ára közötti különbözetet a viszonteladás megtörténtekor, valamint a kölcsönbe adott értékpapír után járó kölcsönzési díj összegében elszámolt kamatbevételt,
f) a lezárt kamatfedezeti ügyletek (határidős, opciós, swap és azonnali ügyletek) nyereségét, és
g) pénzügyi lízing esetén a lízingdíjban lévő kapott kamat összegét.
A rovaton elszámolt bevételeket a beszámolóban a következő bontásban kell szerepeltetni:
a) ebből: államháztartáson belül,
b) ebből: befektetési jegyek kamatbevételei,
c) ebből: fedezeti ügyletek kamatbevételei.</t>
        </r>
      </text>
    </comment>
    <comment ref="A62" authorId="0" shapeId="0">
      <text>
        <r>
          <rPr>
            <b/>
            <sz val="9"/>
            <color indexed="81"/>
            <rFont val="Tahoma"/>
            <family val="2"/>
            <charset val="238"/>
          </rPr>
          <t>jegyzono:</t>
        </r>
        <r>
          <rPr>
            <sz val="9"/>
            <color indexed="81"/>
            <rFont val="Tahoma"/>
            <family val="2"/>
            <charset val="238"/>
          </rPr>
          <t xml:space="preserve">
Ezen a rovaton kell elszámolni
a) a befektetett pénzügyi eszközök vagy az értékpapírok között kimutatott részesedések értékesítésekor a könyv szerinti érték és az eladási ár közötti nyereségjellegű különbözetet,
b) a vásárolt hitelviszonyt megtestesítő értékpapírok értékesítésekor a könyv szerinti érték és az eladási ár közötti nyereségjellegű különbözetet,
c) a hitelviszonyt megtestesítő kamatozó értékpapírok kibocsátásakor a névérték és a kapott eladási ár közötti nyereségjellegű különbözetet,
d) a vásárolt követelések könyv szerinti értékét meghaladó összegben befolyt bevételt, valamint a követelés értékesítésekor a könyv szerinti érték és az eladási ár közötti nyereségjellegű különbözetet,
e) év közben a valutakészletek, illetve a devizaszámlán lévő deviza forintra történő átváltásakor realizált árfolyamnyereséget,
f) a külföldi pénzértékre szóló követeléshez kapcsolódó realizált árfolyamnyereséget,
A rovaton elszámolt bevételeket a beszámolóban a következő bontásban kell szerepeltetni:
a) részesedések értékesítéséhez kapcsolódó realizált nyereség,
b) hitelviszonyt megtestesítő értékpapírok értékesítési nyeresége,
c) hitelviszonyt megtestesítő értékpapírok kibocsátási nyeresége,
d) valuta és deviza eszközök realizált árfolyamnyeresége.</t>
        </r>
      </text>
    </comment>
    <comment ref="A64"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működési jellegű bevételeket, így különösen
a) a Kincstárnál az általa vezetett fizetési számlák után felszámított díjakat, ide értve a rendelkezésre tartási díjat is,
b) a visszafizetési kötelezettség mellett működési célból nyújtott támogatások, kölcsönök, és a vállalt kezességek, garanciák díjait,
c) az Európai Unió költségvetéséből teljesített költség-visszatérítéseket, így különösen a Tanács üléseire kiutazó delegációk utazási költségeinek visszatérítését, a vámbeszedési költségek megtérítését, a cukorágazati hozzájárulás beszedési költségének megtérítését, valamint az uniós támogatások utólagos megtérítését,
d) a közbeszerzésről szóló törvény szerinti ajánlati biztosítékot, pályázati díjat,
e) a nyelvvizsga kötelezettségi biztosítékot,
f) az adók módjára behajtandó köztartozás végrehajtási költségének visszatérült összegét, önrevízió végzését,
g) a foglalkoztatottak, ellátottak, biztosítók által fizetett kártérítéseket,
h) a szerződés megerősítésével, a szerződésszegéssel kapcsolatos bevételeket (például foglaló, kötbér, jótállás, szavatosság, késedelmi kamat, a késedelmes vagy elmaradt teljesítés miatti kártérítés), az ilyen jogcímeken kifizetett és később visszakapott bevételeket, a szerződésen kívüli károkozásért, személyiségi, dologi vagy más jog megsértéséért, jogalap nélküli gazdagodásért kapott összegeket, a biztosítási bevételeket,
i) az eredeti követelést engedményezőnél (eladónál) az átruházott (engedményezett) követelésért kapott ellenértéket,
j)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és
k) a személyi juttatások, a munkaadókat terhelő járulékok és szociális hozzájárulási adó és a dologi kiadásoknak a kiadás elszámolását követő években történő visszatérítéseit, a pénztártöbblet.
A rovaton elszámolt bevételeket a beszámolóban a következő bontásban kell szerepeltetni:
a) ebből: biztosító által fizetett kártérítés,
b) ebből: a szerződésben vállalt kötelezettségek elmulasztásához kapcsolódó bevételek, káreseményekkel kapcsolatosan kapott bevételek, biztosítási bevételek, visszakapott óvadék (kaució), bánatpénz,
c) ebből: költségek visszatérítései.</t>
        </r>
      </text>
    </comment>
    <comment ref="A66" authorId="0" shapeId="0">
      <text>
        <r>
          <rPr>
            <b/>
            <sz val="9"/>
            <color indexed="81"/>
            <rFont val="Tahoma"/>
            <family val="2"/>
            <charset val="238"/>
          </rPr>
          <t>jegyzono:</t>
        </r>
        <r>
          <rPr>
            <sz val="9"/>
            <color indexed="81"/>
            <rFont val="Tahoma"/>
            <family val="2"/>
            <charset val="238"/>
          </rPr>
          <t xml:space="preserve">
Ezen a rovaton kell elszámolni az immateriális javak értékesítéskor kapott eladási árat.
A rovaton elszámolt bevételeket a beszámolóban a következő bontásban kell szerepeltetni:
a) ebből: kiotói egységek és kibocsátási egységek eladásából befolyt eladási ár.</t>
        </r>
      </text>
    </comment>
    <comment ref="A67"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értékesítésekor kapott eladási árat.
A rovaton elszámolt bevételeket a beszámolóban a következő bontásban kell szerepeltetni:
b) ebből: termőföld-eladás bevételei.</t>
        </r>
      </text>
    </comment>
    <comment ref="A68" authorId="0" shapeId="0">
      <text>
        <r>
          <rPr>
            <b/>
            <sz val="9"/>
            <color indexed="81"/>
            <rFont val="Tahoma"/>
            <family val="2"/>
            <charset val="238"/>
          </rPr>
          <t>jegyzono:</t>
        </r>
        <r>
          <rPr>
            <sz val="9"/>
            <color indexed="81"/>
            <rFont val="Tahoma"/>
            <family val="2"/>
            <charset val="238"/>
          </rPr>
          <t xml:space="preserve">
Ezen a rovaton kell elszámolni a gépek, berendezések és felszerelések, a járművek és a tenyészállatok értékesítésekor kapott eladási árat.</t>
        </r>
      </text>
    </comment>
    <comment ref="A69"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értékesítésekor kapott eladási árat, legfeljebb a részesedés a könyv szerinti értékéig.
A rovaton elszámolt bevételeket a beszámolóban a következő bontásban kell szerepeltetni:
a) ebből: privatizációból származó bevétel.</t>
        </r>
      </text>
    </comment>
    <comment ref="A70" authorId="0" shapeId="0">
      <text>
        <r>
          <rPr>
            <b/>
            <sz val="9"/>
            <color indexed="81"/>
            <rFont val="Tahoma"/>
            <family val="2"/>
            <charset val="238"/>
          </rPr>
          <t>jegyzono:</t>
        </r>
        <r>
          <rPr>
            <sz val="9"/>
            <color indexed="81"/>
            <rFont val="Tahoma"/>
            <family val="2"/>
            <charset val="238"/>
          </rPr>
          <t xml:space="preserve">
Ezen a rovaton kell elszámolni a meglévő részesedéshez – függetlenül attól, hogy azt a befektetett vagy a forgóeszközök között mutatják ki – kapcsolódó tőkekivonásból, tőkeleszállításból származó bevételt.</t>
        </r>
      </text>
    </comment>
    <comment ref="A72"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 eredeti kötelezett általi megtérítését.</t>
        </r>
      </text>
    </comment>
    <comment ref="A73"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4" authorId="0" shapeId="0">
      <text>
        <r>
          <rPr>
            <b/>
            <sz val="9"/>
            <color indexed="81"/>
            <rFont val="Tahoma"/>
            <family val="2"/>
            <charset val="238"/>
          </rPr>
          <t>jegyzono:</t>
        </r>
        <r>
          <rPr>
            <sz val="9"/>
            <color indexed="81"/>
            <rFont val="Tahoma"/>
            <family val="2"/>
            <charset val="238"/>
          </rPr>
          <t xml:space="preserve">
Ezen a rovaton kell elszámolni
a)211 az államháztartáson kívüli szervezetektől, személyektől működési célból, ellenérték nélkül kapott bevételeket, és
b) az ellátottak pénzbeli juttatásaiként folyósított ellátások és az államháztartáson kívüli szervezetek, személyek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76"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 eredeti kötelezett általi megtérítését.</t>
        </r>
      </text>
    </comment>
    <comment ref="A77"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8"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szervezetektől, személyektől felhalmozási célból, ellenérték nélkül kapott bevételeket, és
b) az államháztartáson kívüli szervezetek, személyek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82"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felvételéből befolyó bevételeket.
A rovaton elszámolt bevételeket a beszámolóban a következő bontásban kell szerepeltetni:
a) ebből: pénzügyi vállalkozás.</t>
        </r>
      </text>
    </comment>
    <comment ref="A83"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felvételéből befolyó bevételeket.</t>
        </r>
      </text>
    </comment>
    <comment ref="A84"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belföldről felvett hitelek, kölcsönök felvételéből befolyó bevételeket a likviditási célú hitelek, kölcsönök kivételével, és
b) a Stabilitási tv. 3. § (1) bekezdés e) pontja szerinti ügyletek keretében az eszközök átadásakor kapott eladási árat.
A rovaton elszámolt kiadásokat a beszámolóban a következő bontásban kell szerepeltetni:
a) ebből: pénzügyi vállalkozás.</t>
        </r>
      </text>
    </comment>
    <comment ref="A86"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kárpótlási jegyeket és a befektetési jegyeket is - beváltásakor kapott, kamatot nem tartalmazó összeget, eladásukkor azok eladási árát a könyv szerinti értékig.
A rovaton elszámolt bevételeket a beszámolóban a következő bontásban kell szerepeltetni:
a) ebből: befektetési jegyek,
b) ebből: kárpótlási jegyek.</t>
        </r>
      </text>
    </comment>
    <comment ref="A87"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kibocsátásakor kapott eladási árat, hitelviszonyt megtestesítő kamatozó értékpapírok esetén azok névértékéig.</t>
        </r>
      </text>
    </comment>
    <comment ref="A88"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vásárolt hitelviszonyt megtestesítő értékpapírok beváltásakor kapott, kamatot nem tartalmazó összeget, eladásukkor azok eladási árát a könyv szerinti értékig.</t>
        </r>
      </text>
    </comment>
    <comment ref="A89"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kibocsátott hitelviszonyt megtestesítő értékpapírok kibocsátásakor kapott eladási árat azok névértékéig.</t>
        </r>
      </text>
    </comment>
    <comment ref="A91" authorId="0" shapeId="0">
      <text>
        <r>
          <rPr>
            <b/>
            <sz val="9"/>
            <color indexed="81"/>
            <rFont val="Tahoma"/>
            <family val="2"/>
            <charset val="238"/>
          </rPr>
          <t>jegyzono:</t>
        </r>
        <r>
          <rPr>
            <sz val="9"/>
            <color indexed="81"/>
            <rFont val="Tahoma"/>
            <family val="2"/>
            <charset val="238"/>
          </rPr>
          <t xml:space="preserve">
Ezen a rovaton kell elszámolni az előző év költségvetési maradványának a kiadások teljesítésére történő felhasználását.</t>
        </r>
      </text>
    </comment>
    <comment ref="A96" authorId="0" shapeId="0">
      <text>
        <r>
          <rPr>
            <b/>
            <sz val="9"/>
            <color indexed="81"/>
            <rFont val="Tahoma"/>
            <family val="2"/>
            <charset val="238"/>
          </rPr>
          <t>jegyzono:</t>
        </r>
        <r>
          <rPr>
            <sz val="9"/>
            <color indexed="81"/>
            <rFont val="Tahoma"/>
            <family val="2"/>
            <charset val="238"/>
          </rPr>
          <t xml:space="preserve">
Ezen a rovaton kell elszámolni az előző év vállalkozási maradványának a kiadások teljesítésére történő felhasználását.</t>
        </r>
      </text>
    </comment>
    <comment ref="A97"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 biztosított megelőlegezéseket.</t>
        </r>
      </text>
    </comment>
    <comment ref="AR97" authorId="1" shapeId="0">
      <text>
        <r>
          <rPr>
            <b/>
            <sz val="9"/>
            <color indexed="81"/>
            <rFont val="Tahoma"/>
            <family val="2"/>
            <charset val="238"/>
          </rPr>
          <t>Anita:</t>
        </r>
        <r>
          <rPr>
            <sz val="9"/>
            <color indexed="81"/>
            <rFont val="Tahoma"/>
            <family val="2"/>
            <charset val="238"/>
          </rPr>
          <t xml:space="preserve">
0. havi finanszírozás</t>
        </r>
      </text>
    </comment>
    <comment ref="A98"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befolyó törlesztését.</t>
        </r>
      </text>
    </comment>
    <comment ref="A99" authorId="0" shapeId="0">
      <text>
        <r>
          <rPr>
            <b/>
            <sz val="9"/>
            <color indexed="81"/>
            <rFont val="Tahoma"/>
            <family val="2"/>
            <charset val="238"/>
          </rPr>
          <t>jegyzono:</t>
        </r>
        <r>
          <rPr>
            <sz val="9"/>
            <color indexed="81"/>
            <rFont val="Tahoma"/>
            <family val="2"/>
            <charset val="238"/>
          </rPr>
          <t xml:space="preserve">
Ezen a rovaton kell elszámolni az Áht. 73. § (1) bekezdés a) pont ae) pontja szerinti központi, irányító szervi támogatás, valamint a központi kezelésű előirányzatok kiadásai finanszírozására szolgáló központi pénzellátás beérkezését.</t>
        </r>
      </text>
    </comment>
    <comment ref="A100" authorId="0" shapeId="0">
      <text>
        <r>
          <rPr>
            <b/>
            <sz val="9"/>
            <color indexed="81"/>
            <rFont val="Tahoma"/>
            <family val="2"/>
            <charset val="238"/>
          </rPr>
          <t>jegyzono:</t>
        </r>
        <r>
          <rPr>
            <sz val="9"/>
            <color indexed="81"/>
            <rFont val="Tahoma"/>
            <family val="2"/>
            <charset val="238"/>
          </rPr>
          <t xml:space="preserve">
Ezen a rovaton kell elszámolni a betétek megszüntetését.</t>
        </r>
      </text>
    </comment>
    <comment ref="A101"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bevételeit.
A rovaton elszámolt bevételeket a beszámolóban a következő bontásban kell szerepeltetni:
a) ebből: tulajdonosi kölcsönök visszatérülése.</t>
        </r>
      </text>
    </comment>
    <comment ref="A103"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beváltásakor kapott, kamatot nem tartalmazó összeget, eladásukkor azok eladási árát a könyv szerinti értékig.</t>
        </r>
      </text>
    </comment>
    <comment ref="A104"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tartós hitelviszonyt megtestesítő értékpapírok beváltásakor kapott, kamatot nem tartalmazó összeget, eladásukkor azok eladási árát a könyv szerinti értékig.</t>
        </r>
      </text>
    </comment>
    <comment ref="A105"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kibocsátásakor kapott eladási árat azok névértékéig.</t>
        </r>
      </text>
    </comment>
    <comment ref="A106"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felvételéből befolyó bevételeket.
A rovaton elszámolt bevételeket a beszámolóban a következő bontásban kell szerepeltetni:
a) ebből: nemzetközi fejlesztési szervezetek,
b) ebből: más kormányok,
c) ebből: külföldi pénzintézetek.
B83. Adóssághoz nem kapcsolódó származékos ügyletek bevételei
Ezen a rovaton kell elszámolni a származékos ügyletek hitelek, kölcsönök, értékpapírok értékében ki nem mutatott és a kamatok között el nem számolt bevételeit, így
a) a lezárt nem kamatfedezeti célú, egyéb fedezeti ügyletek (határidős, opciós, swap és azonnali ügyletek) nyereségét,
b) a nem fedezeti célú határidős, opciós ügyletek és swap ügyletek határidős része esetén az ügylet zárása (lejárata, ellenügylet kötése, lejárat előtti megszüntetése) időpontjában érvényes árfolyam és a kötési (határidős) árfolyam közötti nyereségjellegű különbözetet, és
c) a kiírt opcióért kapott opciós díjat.</t>
        </r>
      </text>
    </comment>
    <comment ref="A126" authorId="0" shapeId="0">
      <text>
        <r>
          <rPr>
            <b/>
            <sz val="9"/>
            <color indexed="81"/>
            <rFont val="Tahoma"/>
            <family val="2"/>
            <charset val="238"/>
          </rPr>
          <t>jegyzono:</t>
        </r>
        <r>
          <rPr>
            <sz val="9"/>
            <color indexed="81"/>
            <rFont val="Tahoma"/>
            <family val="2"/>
            <charset val="238"/>
          </rPr>
          <t xml:space="preserve">
Ezen a rovaton kell elszámolni
a) a köztisztviselők, kormánytisztviselők, közalkalmazottak, fegyveres szervek hivatásos állományú tagjai, a Magyar Honvédség hivatásos és szerződéses állományú tagjai, a bírák, az ügyészek, az igazságügyi és az ügyészségi alkalmazottak – besorolási osztály, fizetési fokozat szerint megállapított, kötelező illetménykiegészítésekkel, a közalkalmazottak jogállásáról szóló törvény szerinti kereset-kiegészítéssel, a kötelező és feltételtől függő, adható pótlékokkal (például felzárkóztatási, kollégiumi, összevont osztályban oktatók pótlékai, közművelődési, közgyűjteményi dolgozók pótléka) növelt – illetményét,
b) az állami vezető, a kormánybiztos, miniszterelnöki biztos, miniszteri biztos, valamint a költségvetési szerv választott tisztségviselőnek nem minősülő, az a) pontba nem tartozó vezetőjének illetményét,
c) egyszerűsített foglalkoztatás alá tartozó munkavállalók kivételével a munka törvénykönyve alapján teljes vagy részmunkaidőben foglalkoztatottak bérét,
d) a közfoglalkoztatásban résztvevők bérét,
e) a munkavégzésre kötelezett tartalékállományban lévők illetményét,
f) az ösztöndíjas foglalkoztatottakat megillető díjat, és
g) a különleges foglalkoztatási állományban résztvevők díjazását
[az a)–g) pontban nevesítettek a továbbiakban együtt: foglalkoztatottak].</t>
        </r>
      </text>
    </comment>
    <comment ref="AL126" authorId="2" shapeId="0">
      <text>
        <r>
          <rPr>
            <b/>
            <sz val="9"/>
            <color indexed="81"/>
            <rFont val="Segoe UI"/>
            <family val="2"/>
            <charset val="238"/>
          </rPr>
          <t>laptop01:</t>
        </r>
        <r>
          <rPr>
            <sz val="9"/>
            <color indexed="81"/>
            <rFont val="Segoe UI"/>
            <family val="2"/>
            <charset val="238"/>
          </rPr>
          <t xml:space="preserve">
Kiegészítő támogatás bérre 2020. március
</t>
        </r>
      </text>
    </comment>
    <comment ref="A127" authorId="0" shapeId="0">
      <text>
        <r>
          <rPr>
            <b/>
            <sz val="9"/>
            <color indexed="81"/>
            <rFont val="Tahoma"/>
            <family val="2"/>
            <charset val="238"/>
          </rPr>
          <t>jegyzono:</t>
        </r>
        <r>
          <rPr>
            <sz val="9"/>
            <color indexed="81"/>
            <rFont val="Tahoma"/>
            <family val="2"/>
            <charset val="238"/>
          </rPr>
          <t xml:space="preserve">
Ezen a rovaton kell elszámolni az előre nem meghatározott követelményekhez kapcsolódóan a foglalkoztatottaknak megállapított normatív jutalmakat.</t>
        </r>
      </text>
    </comment>
    <comment ref="A128" authorId="0" shapeId="0">
      <text>
        <r>
          <rPr>
            <b/>
            <sz val="9"/>
            <color indexed="81"/>
            <rFont val="Tahoma"/>
            <family val="2"/>
            <charset val="238"/>
          </rPr>
          <t>jegyzono:</t>
        </r>
        <r>
          <rPr>
            <sz val="9"/>
            <color indexed="81"/>
            <rFont val="Tahoma"/>
            <family val="2"/>
            <charset val="238"/>
          </rPr>
          <t xml:space="preserve">
Ezen a rovaton kell elszámolni a teljesítményösztönzés, személyi ösztönzés céljából a foglalkoztatottaknak megállapított jutalmat, prémiumot, céljuttatást, továbbá minden más hasonló személyi ösztönzési jellegű kifizetést, függetlenül annak elnevezésétől.</t>
        </r>
      </text>
    </comment>
    <comment ref="A129" authorId="0" shapeId="0">
      <text>
        <r>
          <rPr>
            <b/>
            <sz val="9"/>
            <color indexed="81"/>
            <rFont val="Tahoma"/>
            <family val="2"/>
            <charset val="238"/>
          </rPr>
          <t>jegyzono:</t>
        </r>
        <r>
          <rPr>
            <sz val="9"/>
            <color indexed="81"/>
            <rFont val="Tahoma"/>
            <family val="2"/>
            <charset val="238"/>
          </rPr>
          <t xml:space="preserve">
Ezen a rovaton kell elszámolni
a) a helyettesítés, illetve helyettesítésre szóló megbízás címen folyósítandó juttatásokat,
b) a készenléti és ügyeleti díj összegét,
c) a túlóradíjakat, és
d) a fegyveres szervek hivatásos állományú tagját a túlszolgálatért megillető díjazást.</t>
        </r>
      </text>
    </comment>
    <comment ref="A130"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végkielégítést.</t>
        </r>
      </text>
    </comment>
    <comment ref="A131"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jubileumi jutalmakat és a munkaviszony elismerésére szolgáló – például hűségjutalom – jutalmakat.</t>
        </r>
      </text>
    </comment>
    <comment ref="A132" authorId="0" shapeId="0">
      <text>
        <r>
          <rPr>
            <b/>
            <sz val="9"/>
            <color indexed="81"/>
            <rFont val="Tahoma"/>
            <family val="2"/>
            <charset val="238"/>
          </rPr>
          <t>jegyzono:</t>
        </r>
        <r>
          <rPr>
            <sz val="9"/>
            <color indexed="81"/>
            <rFont val="Tahoma"/>
            <family val="2"/>
            <charset val="238"/>
          </rPr>
          <t xml:space="preserve">
Ezen a rovaton kell elszámolni a foglalkoztatottak részére juttatott, a személyi jövedelemadóról szóló törvény szerinti béren kívüli juttatásokat, ide értve azt az esetet is, ha azok megfelelnek a béren kívüli juttatás feltételeinek, de a személyi jövedelemadóról szóló törvényben meghatározott értékhatárt meghaladják.</t>
        </r>
      </text>
    </comment>
    <comment ref="X132" authorId="1" shapeId="0">
      <text>
        <r>
          <rPr>
            <b/>
            <sz val="9"/>
            <color indexed="81"/>
            <rFont val="Tahoma"/>
            <family val="2"/>
            <charset val="238"/>
          </rPr>
          <t>Anita:</t>
        </r>
        <r>
          <rPr>
            <sz val="9"/>
            <color indexed="81"/>
            <rFont val="Tahoma"/>
            <family val="2"/>
            <charset val="238"/>
          </rPr>
          <t xml:space="preserve">
Cafetéria + 1e számlavezetési ktgtérítés</t>
        </r>
      </text>
    </comment>
    <comment ref="A133"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ruházati költségtérítéseket.</t>
        </r>
      </text>
    </comment>
    <comment ref="A134" authorId="0" shapeId="0">
      <text>
        <r>
          <rPr>
            <b/>
            <sz val="9"/>
            <color indexed="81"/>
            <rFont val="Tahoma"/>
            <family val="2"/>
            <charset val="238"/>
          </rPr>
          <t>jegyzono:</t>
        </r>
        <r>
          <rPr>
            <sz val="9"/>
            <color indexed="81"/>
            <rFont val="Tahoma"/>
            <family val="2"/>
            <charset val="238"/>
          </rPr>
          <t xml:space="preserve">
Ezen a rovaton kell elszámolni a munkába járással kapcsolatos személygépkocsi használat után fizetendő költségtérítést, továbbá a foglalkoztatottaknak megállapított más utazási költségtérítéseket.</t>
        </r>
      </text>
    </comment>
    <comment ref="A135" authorId="0" shapeId="0">
      <text>
        <r>
          <rPr>
            <b/>
            <sz val="9"/>
            <color indexed="81"/>
            <rFont val="Tahoma"/>
            <family val="2"/>
            <charset val="238"/>
          </rPr>
          <t>jegyzono:</t>
        </r>
        <r>
          <rPr>
            <sz val="9"/>
            <color indexed="81"/>
            <rFont val="Tahoma"/>
            <family val="2"/>
            <charset val="238"/>
          </rPr>
          <t xml:space="preserve">
Ezen a rovaton kell elszámolni a foglalkoztatottak részére pénzben fizetendő, más rovaton nem elszámolható költségtérítéseket.</t>
        </r>
      </text>
    </comment>
    <comment ref="A136" authorId="0" shapeId="0">
      <text>
        <r>
          <rPr>
            <b/>
            <sz val="9"/>
            <color indexed="81"/>
            <rFont val="Tahoma"/>
            <family val="2"/>
            <charset val="238"/>
          </rPr>
          <t>jegyzono:</t>
        </r>
        <r>
          <rPr>
            <sz val="9"/>
            <color indexed="81"/>
            <rFont val="Tahoma"/>
            <family val="2"/>
            <charset val="238"/>
          </rPr>
          <t xml:space="preserve">
Ezen a rovaton kell elszámolni a foglalkoztatottaknak megállapított lakhatási, rezsiköltség, albérleti díj hozzájárulásokat.</t>
        </r>
      </text>
    </comment>
    <comment ref="A137" authorId="0" shapeId="0">
      <text>
        <r>
          <rPr>
            <b/>
            <sz val="9"/>
            <color indexed="81"/>
            <rFont val="Tahoma"/>
            <family val="2"/>
            <charset val="238"/>
          </rPr>
          <t>jegyzono:</t>
        </r>
        <r>
          <rPr>
            <sz val="9"/>
            <color indexed="81"/>
            <rFont val="Tahoma"/>
            <family val="2"/>
            <charset val="238"/>
          </rPr>
          <t xml:space="preserve">
Ezen a rovaton kell elszámolni a foglalkoztatottaknak szociális alapon megállapított eseti szociális támogatásokat, segélyeket.</t>
        </r>
      </text>
    </comment>
    <comment ref="A138" authorId="0" shapeId="0">
      <text>
        <r>
          <rPr>
            <b/>
            <sz val="9"/>
            <color indexed="81"/>
            <rFont val="Tahoma"/>
            <family val="2"/>
            <charset val="238"/>
          </rPr>
          <t>jegyzono:</t>
        </r>
        <r>
          <rPr>
            <sz val="9"/>
            <color indexed="81"/>
            <rFont val="Tahoma"/>
            <family val="2"/>
            <charset val="238"/>
          </rPr>
          <t xml:space="preserve">
Ezen a rovaton kell elszámolni
a) a munkáltató által a foglalkoztatottaknak teljesített, más rovaton nem elszámolható olyan juttatásokat, amelyek után a foglalkoztatottnak a személyi jövedelemadóról szóló törvény alapján az összevont adóalapba tartozó bevétele keletkezik függetlenül attól, hogy a foglalkoztatott a jövedelme kiszámításakor a bevétellel szemben jogosult-e levonásra,
b) a munkáltató által a foglalkoztatottaknak teljesített, más rovaton nem elszámolható olyan kifizetéseket, amelyek után a foglalkoztatottnak a személyi jövedelemadóról szóló törvény alapján adómentes bevétele keletkezik, és
c) a munkáltató által a foglalkoztatottakkal kapcsolatban kötött biztosítások díját.
A rovaton elszámolt kiadásokat a beszámolóban a következő bontásban kell szerepeltetni:
a) ebből: biztosítási díjak.</t>
        </r>
      </text>
    </comment>
    <comment ref="A140" authorId="0" shapeId="0">
      <text>
        <r>
          <rPr>
            <b/>
            <sz val="9"/>
            <color indexed="81"/>
            <rFont val="Tahoma"/>
            <family val="2"/>
            <charset val="238"/>
          </rPr>
          <t>jegyzono:</t>
        </r>
        <r>
          <rPr>
            <sz val="9"/>
            <color indexed="81"/>
            <rFont val="Tahoma"/>
            <family val="2"/>
            <charset val="238"/>
          </rPr>
          <t xml:space="preserve">
Ezen a rovaton kell elszámolni a köztársasági elnök, az Országgyűlés elnöke, az Alkotmánybíróság elnöke és tagja, a Kúria elnöke, a Költségvetési Tanács elnöke, a legfőbb ügyész, az alapvető jogok biztosa és helyettesei, az Állami Számvevőszék elnöke és alelnöke, az országgyűlési képviselő, a polgármester, főpolgármester, a helyi önkormányzati képviselő, megyei közgyűlés tagja, az alpolgármester, a főpolgármester-helyettes, a megyei közgyűlés elnöke és alelnöke, továbbá a Független Rendészeti Panasztestület tagjai számára fizetett, a K11. Foglalkoztatottak személyi juttatásai rovatainak megfelelő tartalmú juttatásokat, tiszteletdíjakat.</t>
        </r>
      </text>
    </comment>
    <comment ref="A141" authorId="0" shapeId="0">
      <text>
        <r>
          <rPr>
            <b/>
            <sz val="9"/>
            <color indexed="81"/>
            <rFont val="Tahoma"/>
            <family val="2"/>
            <charset val="238"/>
          </rPr>
          <t>jegyzono:</t>
        </r>
        <r>
          <rPr>
            <sz val="9"/>
            <color indexed="81"/>
            <rFont val="Tahoma"/>
            <family val="2"/>
            <charset val="238"/>
          </rPr>
          <t xml:space="preserve">
Ezen a rovaton kell elszámolni a munkavégzésre irányuló egyéb jogviszony keretében nem saját foglalkoztatottnak fizetett díjazásokat.</t>
        </r>
      </text>
    </comment>
    <comment ref="X141" authorId="1" shapeId="0">
      <text>
        <r>
          <rPr>
            <b/>
            <sz val="9"/>
            <color indexed="81"/>
            <rFont val="Tahoma"/>
            <family val="2"/>
            <charset val="238"/>
          </rPr>
          <t>Anita:</t>
        </r>
        <r>
          <rPr>
            <sz val="9"/>
            <color indexed="81"/>
            <rFont val="Tahoma"/>
            <family val="2"/>
            <charset val="238"/>
          </rPr>
          <t xml:space="preserve">
külsős tagok</t>
        </r>
      </text>
    </comment>
    <comment ref="A142" authorId="0" shapeId="0">
      <text>
        <r>
          <rPr>
            <b/>
            <sz val="9"/>
            <color indexed="81"/>
            <rFont val="Tahoma"/>
            <family val="2"/>
            <charset val="238"/>
          </rPr>
          <t>jegyzono:</t>
        </r>
        <r>
          <rPr>
            <sz val="9"/>
            <color indexed="81"/>
            <rFont val="Tahoma"/>
            <family val="2"/>
            <charset val="238"/>
          </rPr>
          <t xml:space="preserve">
Ezen a rovaton kell elszámolni
a) a prémiumévek programban résztvevők juttatásait,
b)164 az egyszerűsített foglalkoztatás alá tartozó munkavállalók részére megállapított juttatásokat, ide értve a juttatásaik után a foglalkoztatót terhelő közterheket is,
c) a Bolyai János Kutatási Ösztöndíjat, az MTA doktori címmel rendelkezők tiszteletdíját, az akadémikusok és a Magyar Művészeti Akadémia tagjai tiszteletdíját,
d) a nem foglalkoztatottaknak adományozott kitüntetésekkel, díjakkal, elismerésekkel járó pénzjutalmat,
e)165 az önkéntes tartalékos szolgálatot teljesítők, a katonai és rendvédelmi tanintézeteknél tisztképzésben és tiszthelyettes képzésben részesülők, a honvéd kollégiumok, gimnáziumok és szakközépiskolák növendékeinek, valamint a rendészeti szakközépiskolák hallgatói állományának juttatásait,
f) a személyi jövedelemadóról szóló törvény szerinti reprezentáció és üzleti ajándék kiadásait, ide értve azt az esetet is, ha azok megfelelnek a reprezentáció, üzleti ajándék feltételeinek, de a személyi jövedelemadóról szóló törvényben meghatározott értékhatárt meghaladják, és
g) mindazon a K11. Foglalkoztatottak személyi juttatásai rovatainak megfelelő tartalmú juttatásokat, amelyeket nem foglalkoztatottnak és nem választott tisztségviselőnek fizetnek, így különösen az ítélkezésben közreműködők – kirendelt védő, szakértő, ülnök – díjazását, a fogvatartottak díjazását és egyéb költségtérítését, a munkaterápiában résztvevő betegek díjazását, a nevelőszülőkhöz kihelyezett gyermeket ellátók és azokkal foglalkozók díját, a házi szociális gondozók díját, a jogsegélyszolgálat, a lelki-segély szolgálat díját, és a diákok, hallgatók demonstrátori díját.</t>
        </r>
      </text>
    </comment>
    <comment ref="X142" authorId="1" shapeId="0">
      <text>
        <r>
          <rPr>
            <b/>
            <sz val="9"/>
            <color indexed="81"/>
            <rFont val="Tahoma"/>
            <family val="2"/>
            <charset val="238"/>
          </rPr>
          <t>Anita:</t>
        </r>
        <r>
          <rPr>
            <sz val="9"/>
            <color indexed="81"/>
            <rFont val="Tahoma"/>
            <family val="2"/>
            <charset val="238"/>
          </rPr>
          <t xml:space="preserve">
repi
</t>
        </r>
      </text>
    </comment>
    <comment ref="A143" authorId="0" shapeId="0">
      <text>
        <r>
          <rPr>
            <b/>
            <sz val="9"/>
            <color indexed="81"/>
            <rFont val="Tahoma"/>
            <family val="2"/>
            <charset val="238"/>
          </rPr>
          <t>jegyzono:</t>
        </r>
        <r>
          <rPr>
            <sz val="9"/>
            <color indexed="81"/>
            <rFont val="Tahoma"/>
            <family val="2"/>
            <charset val="238"/>
          </rPr>
          <t xml:space="preserve">
Ezen a rovaton kell elszámolni
a) a szociális hozzájárulási adót,
b) a rehabilitációs hozzájárulást,
c) a korkedvezmény-biztosítási járulékot,
d) az egészségügyi hozzájárulást,
e) a táppénz hozzájárulást,
f) a munkaadót a foglalkoztatottak részére történő kifizetésekkel kapcsolatban terhelő más járulék jellegű kötelezettségeket, és
g) a munkáltatót terhelő személyi jövedelemadót.
A rovaton elszámolt kiadásokat a beszámolóban a fenti bontásban kell szerepeltetni.
</t>
        </r>
      </text>
    </comment>
    <comment ref="A146" authorId="0" shapeId="0">
      <text>
        <r>
          <rPr>
            <b/>
            <sz val="9"/>
            <color indexed="81"/>
            <rFont val="Tahoma"/>
            <family val="2"/>
            <charset val="238"/>
          </rPr>
          <t>jegyzono:</t>
        </r>
        <r>
          <rPr>
            <sz val="9"/>
            <color indexed="81"/>
            <rFont val="Tahoma"/>
            <family val="2"/>
            <charset val="238"/>
          </rPr>
          <t xml:space="preserve">
Ezen a rovaton kell elszámolni
a) a gyógyszerek, gyógyszernek nem minősülő gyógyhatású készítmények, tápszerek, vér- és vérkészítmények, a gyógyászati diagnosztikai segédanyagok beszerzése után fizetett vételárat,
b) a gyógyszer alapanyagként használt vegyszerek, valamint a szakmai - termelési, oktatási, kutatási - felhasználású vegyszerek beszerzése után fizetett vételárat,
c) a tevékenységét segítő és a napi, rendszeres tájékoztatást szolgáló, papír alapú eszközök - így különösen könyvek, közlönyök, jogi információk, napilapok, folyóiratok - beszerzése, előfizetése után fizetett vételárat,
d) a 12. § (7) bekezdése szerinti egyéb készletek vételárát, és
e) az olyan informatikai eszközök, elektronikus könyvek, egyéb információhordozók beszerzése után fizetett vételárat, amelyek a tevékenységet legfeljebb egy évig szolgálják.</t>
        </r>
      </text>
    </comment>
    <comment ref="X146" authorId="1" shapeId="0">
      <text>
        <r>
          <rPr>
            <b/>
            <sz val="9"/>
            <color indexed="81"/>
            <rFont val="Tahoma"/>
            <family val="2"/>
            <charset val="238"/>
          </rPr>
          <t>Anita:</t>
        </r>
        <r>
          <rPr>
            <sz val="9"/>
            <color indexed="81"/>
            <rFont val="Tahoma"/>
            <family val="2"/>
            <charset val="238"/>
          </rPr>
          <t xml:space="preserve">
100e szakmai könyv
számítástechn. Dolgok
</t>
        </r>
      </text>
    </comment>
    <comment ref="A147" authorId="0" shapeId="0">
      <text>
        <r>
          <rPr>
            <b/>
            <sz val="9"/>
            <color indexed="81"/>
            <rFont val="Tahoma"/>
            <family val="2"/>
            <charset val="238"/>
          </rPr>
          <t>jegyzono:</t>
        </r>
        <r>
          <rPr>
            <sz val="9"/>
            <color indexed="81"/>
            <rFont val="Tahoma"/>
            <family val="2"/>
            <charset val="238"/>
          </rPr>
          <t xml:space="preserve">
Ezen a rovaton kell elszámolni
a) az élelmiszerek, élelmezési nyersanyagok beszerzése után fizetett vételárat,
b) az irodai papír és a nyomtatványok beszerzése után fizetett vételárat, továbbá minden, irodai célt szolgáló anyag – így különösen irattartó, tűzőgép, irodai kapcsok, naptár, ceruza, toll, radír, ragasztó, lyukasztó – beszerzése után fizetett vételárat,
c) a nyomtatási, sokszorosítási feladatokkal összefüggő anyagok – így különösen festék, festékpatron – beszerzése után fizetett vételárat,
d) a tüzelőanyagok, folyékony és gáznemű energiahordozók, járművekhez hajtó- és kenőanyagok beszerzése után fizetett vételárat,
e) a fogvatartottak, ellátottak ruházata, valamint a ruházati költségtérítésnél nem szerepeltethető munka- és védőruha beszerzése után fizetett vételárat, és
f)168 mindazon anyagok beszerzése után fizetett vételárat, amelyek nem számolhatók el szakmai anyag beszerzéseként.</t>
        </r>
      </text>
    </comment>
    <comment ref="N147" authorId="1" shapeId="0">
      <text>
        <r>
          <rPr>
            <b/>
            <sz val="9"/>
            <color indexed="81"/>
            <rFont val="Tahoma"/>
            <family val="2"/>
            <charset val="238"/>
          </rPr>
          <t>Anita:</t>
        </r>
        <r>
          <rPr>
            <sz val="9"/>
            <color indexed="81"/>
            <rFont val="Tahoma"/>
            <family val="2"/>
            <charset val="238"/>
          </rPr>
          <t xml:space="preserve">
irodaszer, nyomtatópatron, tisztítószerek
üzemeltetési anyagok
munkaruha</t>
        </r>
      </text>
    </comment>
    <comment ref="X147" authorId="1" shapeId="0">
      <text>
        <r>
          <rPr>
            <b/>
            <sz val="9"/>
            <color indexed="81"/>
            <rFont val="Tahoma"/>
            <family val="2"/>
            <charset val="238"/>
          </rPr>
          <t>Anita:</t>
        </r>
        <r>
          <rPr>
            <sz val="9"/>
            <color indexed="81"/>
            <rFont val="Tahoma"/>
            <family val="2"/>
            <charset val="238"/>
          </rPr>
          <t xml:space="preserve">
500e irodaszer
350e hajtó és kenőanyag
200e nyomtatást segítő anyagok
1250e egyéb üzemeltetési anyagok</t>
        </r>
      </text>
    </comment>
    <comment ref="A148" authorId="0" shapeId="0">
      <text>
        <r>
          <rPr>
            <b/>
            <sz val="9"/>
            <color indexed="81"/>
            <rFont val="Tahoma"/>
            <family val="2"/>
            <charset val="238"/>
          </rPr>
          <t>jegyzono:</t>
        </r>
        <r>
          <rPr>
            <sz val="9"/>
            <color indexed="81"/>
            <rFont val="Tahoma"/>
            <family val="2"/>
            <charset val="238"/>
          </rPr>
          <t xml:space="preserve">
Ezen a rovaton kell elszámolni a vásárolt áruk és betétdíjas göngyölegek vételárát.</t>
        </r>
      </text>
    </comment>
    <comment ref="A150" authorId="0" shapeId="0">
      <text>
        <r>
          <rPr>
            <b/>
            <sz val="9"/>
            <color indexed="81"/>
            <rFont val="Tahoma"/>
            <family val="2"/>
            <charset val="238"/>
          </rPr>
          <t>jegyzono:</t>
        </r>
        <r>
          <rPr>
            <sz val="9"/>
            <color indexed="81"/>
            <rFont val="Tahoma"/>
            <family val="2"/>
            <charset val="238"/>
          </rPr>
          <t xml:space="preserve">
Ezen a rovaton kell elszámolni
a) a számítógépes rendszer tervezésére, az erre vonatkozó tanácsadásra, számítógéprendszer, illetve adatfeldolgozó berendezések kiépítésére, helyszíni irányítására, üzemeltetésére – ide értve a számítógépek üzembe helyezését, szoftverek telepítését is, ha azok nem részei azok vételárának –, valamint az ezeket segítő tevékenységekre irányuló szolgáltatás után fizetett vételárat,
b)169 a számítógépes programozásra, így különösen adatbázisok készítésére, szoftverek írására, meglévő alkalmazások módosítására és konfigurálására, ezek tesztelésére irányuló szolgáltatás után fizetett vételárat,
c) az informatikai eszközök, pénzkiadó automaták (ATM), nem mechanikus működésű bolti kártyaleolvasó (POS) terminálok kölcsönzése, bérlete, lízingelése, javítása, karbantartása vételárát, díját,
d) a szoftverek kölcsönzésének, bérletének, lízingelésének vételárát, a felsőoktatási és a köznevelési intézmények jogtiszta szoftver licenc biztosításával összefüggésben kifizetett összegeket,
e) az adatrögzítésre, adatfeldolgozásra, web-hosztingra irányuló szolgáltatás után fizetett vételárat,
f) a világhálón megjelenő oldalak, internetes portálok tervezésére, elkészítésére, működtetésére irányuló szolgáltatás után fizetett vételárat,
g) a számítógépek között megvalósuló adatátviteli célú távközlési kapcsolatok díjait, és
h) a számítógépes oktatásra irányuló szolgáltatás után fizetett vételárat.</t>
        </r>
      </text>
    </comment>
    <comment ref="X150" authorId="1" shapeId="0">
      <text>
        <r>
          <rPr>
            <b/>
            <sz val="9"/>
            <color indexed="81"/>
            <rFont val="Tahoma"/>
            <family val="2"/>
            <charset val="238"/>
          </rPr>
          <t>Anita:</t>
        </r>
        <r>
          <rPr>
            <sz val="9"/>
            <color indexed="81"/>
            <rFont val="Tahoma"/>
            <family val="2"/>
            <charset val="238"/>
          </rPr>
          <t xml:space="preserve">
rendszerfelügyelet
szoftverdíjak
</t>
        </r>
      </text>
    </comment>
    <comment ref="A151" authorId="0" shapeId="0">
      <text>
        <r>
          <rPr>
            <b/>
            <sz val="9"/>
            <color indexed="81"/>
            <rFont val="Tahoma"/>
            <family val="2"/>
            <charset val="238"/>
          </rPr>
          <t>jegyzono:</t>
        </r>
        <r>
          <rPr>
            <sz val="9"/>
            <color indexed="81"/>
            <rFont val="Tahoma"/>
            <family val="2"/>
            <charset val="238"/>
          </rPr>
          <t xml:space="preserve">
Ezen a rovaton kell elszámolni a nem számítógépek között megvalósuló, nem adatátviteli célú távközlési – így különösen telefon, telefax, telex, mobil – díjakat, mobil telefonokhoz vásárolt kártyák vételárát, továbbá a műsorvételi, műsorközlési jogdíjak kiadásait.</t>
        </r>
      </text>
    </comment>
    <comment ref="X151" authorId="1" shapeId="0">
      <text>
        <r>
          <rPr>
            <b/>
            <sz val="9"/>
            <color indexed="81"/>
            <rFont val="Tahoma"/>
            <family val="2"/>
            <charset val="238"/>
          </rPr>
          <t>Anita:</t>
        </r>
        <r>
          <rPr>
            <sz val="9"/>
            <color indexed="81"/>
            <rFont val="Tahoma"/>
            <family val="2"/>
            <charset val="238"/>
          </rPr>
          <t xml:space="preserve">
telefon, alközpont
</t>
        </r>
      </text>
    </comment>
    <comment ref="A153"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X153" authorId="1" shapeId="0">
      <text>
        <r>
          <rPr>
            <b/>
            <sz val="9"/>
            <color indexed="81"/>
            <rFont val="Tahoma"/>
            <family val="2"/>
            <charset val="238"/>
          </rPr>
          <t>Anita:</t>
        </r>
        <r>
          <rPr>
            <sz val="9"/>
            <color indexed="81"/>
            <rFont val="Tahoma"/>
            <family val="2"/>
            <charset val="238"/>
          </rPr>
          <t xml:space="preserve">
600 villany
400 gáz
200 víz
</t>
        </r>
      </text>
    </comment>
    <comment ref="A154" authorId="0" shapeId="0">
      <text>
        <r>
          <rPr>
            <b/>
            <sz val="9"/>
            <color indexed="81"/>
            <rFont val="Tahoma"/>
            <family val="2"/>
            <charset val="238"/>
          </rPr>
          <t>jegyzono:</t>
        </r>
        <r>
          <rPr>
            <sz val="9"/>
            <color indexed="81"/>
            <rFont val="Tahoma"/>
            <family val="2"/>
            <charset val="238"/>
          </rPr>
          <t xml:space="preserve">
Ezen a rovaton kell elszámolni a villamosenergia, gázenergia, távhő- és melegvíz szolgáltatások díjait, a víz- és csatornadíjakat.</t>
        </r>
      </text>
    </comment>
    <comment ref="A155" authorId="0" shapeId="0">
      <text>
        <r>
          <rPr>
            <b/>
            <sz val="9"/>
            <color indexed="81"/>
            <rFont val="Tahoma"/>
            <family val="2"/>
            <charset val="238"/>
          </rPr>
          <t>jegyzono:</t>
        </r>
        <r>
          <rPr>
            <sz val="9"/>
            <color indexed="81"/>
            <rFont val="Tahoma"/>
            <family val="2"/>
            <charset val="238"/>
          </rPr>
          <t xml:space="preserve">
Ezen a rovaton kell elszámolni az informatikai eszközök kivételével a bérelt, operatív lízing keretében használt immateriális javak, tárgyi eszközök bérleti és lízingdíjait, valamint a közszféra és a magánszféra együttműködésén (PPP) alapuló szerződéses konstrukció keretében megvalósuló létesítmény igénybevétele miatt fizetett szolgáltatási díjat – ide értve a szolgáltatási díj részét képező egyéb költségeket (fűtés, világítás, takarítás stb.) is.
A rovaton elszámolt kiadásokat a beszámolóban a következő bontásban kell szerepeltetni:
a) ebből: a közszféra és a magánszféra együttműködésén (PPP) alapuló szerződéses konstrukció.</t>
        </r>
      </text>
    </comment>
    <comment ref="X155" authorId="1" shapeId="0">
      <text>
        <r>
          <rPr>
            <b/>
            <sz val="9"/>
            <color indexed="81"/>
            <rFont val="Tahoma"/>
            <family val="2"/>
            <charset val="238"/>
          </rPr>
          <t>Anita:</t>
        </r>
        <r>
          <rPr>
            <sz val="9"/>
            <color indexed="81"/>
            <rFont val="Tahoma"/>
            <family val="2"/>
            <charset val="238"/>
          </rPr>
          <t xml:space="preserve">
fénymásoló</t>
        </r>
      </text>
    </comment>
    <comment ref="A156" authorId="0" shapeId="0">
      <text>
        <r>
          <rPr>
            <b/>
            <sz val="9"/>
            <color indexed="81"/>
            <rFont val="Tahoma"/>
            <family val="2"/>
            <charset val="238"/>
          </rPr>
          <t>jegyzono:</t>
        </r>
        <r>
          <rPr>
            <sz val="9"/>
            <color indexed="81"/>
            <rFont val="Tahoma"/>
            <family val="2"/>
            <charset val="238"/>
          </rPr>
          <t xml:space="preserve">
Ezen a rovaton kell elszámolni – az informatikai eszközök kivételével – a tárgyi eszközök, készletek idegen kivitelezővel végeztetett karbantartásáért és kisjavításáért fizetett vételárat.</t>
        </r>
      </text>
    </comment>
    <comment ref="N156" authorId="1" shapeId="0">
      <text>
        <r>
          <rPr>
            <b/>
            <sz val="9"/>
            <color indexed="81"/>
            <rFont val="Tahoma"/>
            <family val="2"/>
            <charset val="238"/>
          </rPr>
          <t>Anita:</t>
        </r>
        <r>
          <rPr>
            <sz val="9"/>
            <color indexed="81"/>
            <rFont val="Tahoma"/>
            <family val="2"/>
            <charset val="238"/>
          </rPr>
          <t xml:space="preserve">
gyepesítés, betonozás, nyári karbantart, parketta, lapozás
egyéb</t>
        </r>
      </text>
    </comment>
    <comment ref="X156" authorId="1" shapeId="0">
      <text>
        <r>
          <rPr>
            <b/>
            <sz val="9"/>
            <color indexed="81"/>
            <rFont val="Tahoma"/>
            <family val="2"/>
            <charset val="238"/>
          </rPr>
          <t>Anita:</t>
        </r>
        <r>
          <rPr>
            <sz val="9"/>
            <color indexed="81"/>
            <rFont val="Tahoma"/>
            <family val="2"/>
            <charset val="238"/>
          </rPr>
          <t xml:space="preserve">
parkettacsiszolás + festés 1200e
300e autók karbantart</t>
        </r>
      </text>
    </comment>
    <comment ref="A157" authorId="0" shapeId="0">
      <text>
        <r>
          <rPr>
            <b/>
            <sz val="9"/>
            <color indexed="81"/>
            <rFont val="Tahoma"/>
            <family val="2"/>
            <charset val="238"/>
          </rPr>
          <t>jegyzono:</t>
        </r>
        <r>
          <rPr>
            <sz val="9"/>
            <color indexed="81"/>
            <rFont val="Tahoma"/>
            <family val="2"/>
            <charset val="238"/>
          </rPr>
          <t xml:space="preserve">
Ezen a rovaton kell elszámolni az Szt. 3. § (4) bekezdés 1. pontja szerinti közvetített szolgáltatások beszerzése után fizetett vételárat.
A rovaton elszámolt kiadásokat a beszámolóban a következő bontásban kell szerepeltetni:
a) ebből: államháztartáson belül.</t>
        </r>
      </text>
    </comment>
    <comment ref="A158" authorId="0" shapeId="0">
      <text>
        <r>
          <rPr>
            <b/>
            <sz val="9"/>
            <color indexed="81"/>
            <rFont val="Tahoma"/>
            <family val="2"/>
            <charset val="238"/>
          </rPr>
          <t>jegyzono:</t>
        </r>
        <r>
          <rPr>
            <sz val="9"/>
            <color indexed="81"/>
            <rFont val="Tahoma"/>
            <family val="2"/>
            <charset val="238"/>
          </rPr>
          <t xml:space="preserve">
Ezen a rovaton kell elszámolni
a) azokat az egyébként jellemzően az államháztartás által kibocsátott komplex szolgáltatások – így különösen egészségügyi, oktatási (az informatikai oktatás kivételével), szociális, útüzemeltetési, környezetvédelmi szolgáltatások – vételárát, amelyeket államháztartáson kívüli szervezetek, személyek teljesítenek, és
b) más szellemi jellegű tevékenység szolgáltatásvásárlással történő ellátása miatt fizetett vételárakat, így különösen a tervezői, tanácsadói, ügyvédi, jogi segítői, fordító-, közjegyzői, közbeszerzési irodai díjakat.</t>
        </r>
      </text>
    </comment>
    <comment ref="N158" authorId="1" shapeId="0">
      <text>
        <r>
          <rPr>
            <b/>
            <sz val="9"/>
            <color indexed="81"/>
            <rFont val="Tahoma"/>
            <family val="2"/>
            <charset val="238"/>
          </rPr>
          <t>Anita:</t>
        </r>
        <r>
          <rPr>
            <sz val="9"/>
            <color indexed="81"/>
            <rFont val="Tahoma"/>
            <family val="2"/>
            <charset val="238"/>
          </rPr>
          <t xml:space="preserve">
gyermekműsor, továbbképzés, rágcsálóirt.
Udvari játékok bevizsg.</t>
        </r>
      </text>
    </comment>
    <comment ref="X158" authorId="1" shapeId="0">
      <text>
        <r>
          <rPr>
            <b/>
            <sz val="9"/>
            <color indexed="81"/>
            <rFont val="Tahoma"/>
            <family val="2"/>
            <charset val="238"/>
          </rPr>
          <t>Anita:</t>
        </r>
        <r>
          <rPr>
            <sz val="9"/>
            <color indexed="81"/>
            <rFont val="Tahoma"/>
            <family val="2"/>
            <charset val="238"/>
          </rPr>
          <t xml:space="preserve">
NKE normatíva hozzáj.
Továbbképzések
</t>
        </r>
      </text>
    </comment>
    <comment ref="A159" authorId="0" shapeId="0">
      <text>
        <r>
          <rPr>
            <b/>
            <sz val="9"/>
            <color indexed="81"/>
            <rFont val="Tahoma"/>
            <family val="2"/>
            <charset val="238"/>
          </rPr>
          <t>jegyzono:</t>
        </r>
        <r>
          <rPr>
            <sz val="9"/>
            <color indexed="81"/>
            <rFont val="Tahoma"/>
            <family val="2"/>
            <charset val="238"/>
          </rPr>
          <t xml:space="preserve">
Ezen a rovaton kell elszámolni a más rovaton nem szerepeltethető szolgáltatások vételárát, így különösen a raktározás, csomagolás, postai levél, csomag, távirat, postafiókbérlet, szállítás, bizományi tevékenység, takarítás, mosás és vegytisztítás, kéményseprés, rovarirtás vételárát, a pénzügyi, befektetési, biztosítóintézeti szolgáltatásokkal összefüggésben felmerülő díjakat, jutalékokat és más kiadásokat - ide értve a Kincstár által felszámított díjakat is -, ha azokat nem a személyi juttatások között kell megjeleníteni.</t>
        </r>
      </text>
    </comment>
    <comment ref="N159" authorId="1" shapeId="0">
      <text>
        <r>
          <rPr>
            <b/>
            <sz val="9"/>
            <color indexed="81"/>
            <rFont val="Tahoma"/>
            <family val="2"/>
            <charset val="238"/>
          </rPr>
          <t>Anita:</t>
        </r>
        <r>
          <rPr>
            <sz val="9"/>
            <color indexed="81"/>
            <rFont val="Tahoma"/>
            <family val="2"/>
            <charset val="238"/>
          </rPr>
          <t xml:space="preserve">
bankköltség, posta, kazán ellenőrzés</t>
        </r>
      </text>
    </comment>
    <comment ref="X159" authorId="1" shapeId="0">
      <text>
        <r>
          <rPr>
            <b/>
            <sz val="9"/>
            <color indexed="81"/>
            <rFont val="Tahoma"/>
            <family val="2"/>
            <charset val="238"/>
          </rPr>
          <t>Anita:</t>
        </r>
        <r>
          <rPr>
            <sz val="9"/>
            <color indexed="81"/>
            <rFont val="Tahoma"/>
            <family val="2"/>
            <charset val="238"/>
          </rPr>
          <t xml:space="preserve">
posta 500e
biztosítás 300e
egyéb szolg 400e
vegytisztítás 30e
más egyéb alközpont 230e</t>
        </r>
      </text>
    </comment>
    <comment ref="A161" authorId="0" shapeId="0">
      <text>
        <r>
          <rPr>
            <b/>
            <sz val="9"/>
            <color indexed="81"/>
            <rFont val="Tahoma"/>
            <family val="2"/>
            <charset val="238"/>
          </rPr>
          <t>jegyzono:</t>
        </r>
        <r>
          <rPr>
            <sz val="9"/>
            <color indexed="81"/>
            <rFont val="Tahoma"/>
            <family val="2"/>
            <charset val="238"/>
          </rPr>
          <t xml:space="preserve">
Ezen a rovaton kell elszámolni
a) a foglalkoztatottak és a választott tisztségviselők belföldi és külföldi kiküldetéseivel kapcsolatos valamennyi, a személyi juttatások között nem elszámolható kiadást, így különösen az utazási- és szállásköltségeket, az elszámolható élelmezési és egyéb (például poggyászmegőrzés, telefon) kiadásokat, a saját személygépkocsi igénybevételével kapcsolatos költségtérítést,
b) a tartós külszolgálathoz kapcsolódó kiadásokat (például külszolgálatra rendelt ingóságainak szállítási költségei), és
c) a foglalkoztatottakon és a választott tisztségviselőkön kívüli harmadik személyek utazásai költségeinek – így különösen sportolók, tudományos szakemberek hazai vagy nemzetközi rendezvényekre történő utazása – átvállalását vagy megtérítését, ha arra nem a harmadik személy részére biztosított támogatás kifizetésével kerül sor.</t>
        </r>
      </text>
    </comment>
    <comment ref="A162" authorId="0" shapeId="0">
      <text>
        <r>
          <rPr>
            <b/>
            <sz val="9"/>
            <color indexed="81"/>
            <rFont val="Tahoma"/>
            <family val="2"/>
            <charset val="238"/>
          </rPr>
          <t>jegyzono:</t>
        </r>
        <r>
          <rPr>
            <sz val="9"/>
            <color indexed="81"/>
            <rFont val="Tahoma"/>
            <family val="2"/>
            <charset val="238"/>
          </rPr>
          <t xml:space="preserve">
Ezen a rovaton kell elszámolni a tevékenységet bemutató, népszerűsítő, és egyéb ismeretterjesztő célokat szolgáló reklám, marketing, propaganda, hirdetés, valamint a közvélemény-kutatások, médiafigyelési és médiaelemzési szolgáltatások beszerzése után fizetett vételárat.</t>
        </r>
      </text>
    </comment>
    <comment ref="A164" authorId="0" shapeId="0">
      <text>
        <r>
          <rPr>
            <b/>
            <sz val="9"/>
            <color indexed="81"/>
            <rFont val="Tahoma"/>
            <family val="2"/>
            <charset val="238"/>
          </rPr>
          <t>jegyzono:</t>
        </r>
        <r>
          <rPr>
            <sz val="9"/>
            <color indexed="81"/>
            <rFont val="Tahoma"/>
            <family val="2"/>
            <charset val="238"/>
          </rPr>
          <t xml:space="preserve">
Ezen a rovaton kell elszámolni a dologi kiadások és - a K1107. Béren kívüli juttatások, K1113. Foglalkoztatottak egyéb személyi juttatásai, K123. Egyéb külső személyi juttatások rovatok esetén - a személyi juttatások teljesítése során a termék, szolgáltatás beszerzőjére áthárított előzetesen felszámított általános forgalmi adót.</t>
        </r>
      </text>
    </comment>
    <comment ref="A165" authorId="0" shapeId="0">
      <text>
        <r>
          <rPr>
            <b/>
            <sz val="9"/>
            <color indexed="81"/>
            <rFont val="Tahoma"/>
            <family val="2"/>
            <charset val="238"/>
          </rPr>
          <t>jegyzono:</t>
        </r>
        <r>
          <rPr>
            <sz val="9"/>
            <color indexed="81"/>
            <rFont val="Tahoma"/>
            <family val="2"/>
            <charset val="238"/>
          </rPr>
          <t xml:space="preserve">
Ezen a rovaton kell elszámolni a termékek értékesítése, szolgáltatások nyújtása után az egyenes vagy fordított adózás szabályai szerint – a levonható általános forgalmi adót is figyelembe véve – megállapított általános forgalmi adó fizetési kötelezettséget.</t>
        </r>
      </text>
    </comment>
    <comment ref="A166" authorId="0" shapeId="0">
      <text>
        <r>
          <rPr>
            <b/>
            <sz val="9"/>
            <color indexed="81"/>
            <rFont val="Tahoma"/>
            <family val="2"/>
            <charset val="238"/>
          </rPr>
          <t>jegyzono:</t>
        </r>
        <r>
          <rPr>
            <sz val="9"/>
            <color indexed="81"/>
            <rFont val="Tahoma"/>
            <family val="2"/>
            <charset val="238"/>
          </rPr>
          <t xml:space="preserve">
Ezen a rovaton kell elszámolni:
a) a hitelviszonyt megtestesítő kamatozó értékpapír vásárlásakor a vételáron kívüli felhalmozott kamat összegét,
b) a felvett hitelek, kapott kölcsönök, visszatérítendő támogatások, hitelviszonyt megtestesítő kamatozó értékpapírok kibocsátásból fennálló tartozások és az azokhoz kapcsolódó fedezeti ügyletek, a váltótartozások után fizetett kamatot, ide értve a Stabilitási tv. 3. § (1) bekezdés e) pontja szerinti ügyletek eladási és visszavásárlási ára különbözetét és a kölcsönbe vett értékpapír után fizetendő kölcsönzési díj összegében elszámolt kamatkiadást,
c) a lezárt kamatfedezeti ügyletek (határidős, opciós, swap és azonnali ügyletek) veszteségét,
d) a pénzügyi lízing a keretében beszerzett eszközök után a lízingszerződésben kikötött tőkerészen felül teljesített törlesztéseket, és
e) a Kincstár által vezetett fizetési számlákon tartott pénzeszközök után fizetett kamatokat.
A rovaton elszámolt kiadásokat a beszámolóban a következő bontásban kell szerepeltetni:
a) ebből: államháztartáson belül,
b) ebből: fedezeti ügyletek kamatkiadásai.</t>
        </r>
      </text>
    </comment>
    <comment ref="A167" authorId="0" shapeId="0">
      <text>
        <r>
          <rPr>
            <b/>
            <sz val="9"/>
            <color indexed="81"/>
            <rFont val="Tahoma"/>
            <family val="2"/>
            <charset val="238"/>
          </rPr>
          <t>jegyzono:</t>
        </r>
        <r>
          <rPr>
            <sz val="9"/>
            <color indexed="81"/>
            <rFont val="Tahoma"/>
            <family val="2"/>
            <charset val="238"/>
          </rPr>
          <t xml:space="preserve">
Ezen a rovaton kell elszámolni
a) év közben a valutakészletek, illetve a devizaszámlán lévő deviza forintra történő átváltása során realizált árfolyamveszteséget,
b) a névérték felett vásárolt hitelviszonyt megtestesítő kamatozó értékpapír névértéke és vételára közötti különbözetet,
c) a névérték felett visszavásárolt hitelviszonyt megtestesítő kamatozó értékpapír névértéke és vételára közötti különbözetet, és
d) a külföldi pénzértékre szóló kötelezettséghez kapcsolódó realizált árfolyamveszteséget.
A rovaton elszámolt kiadásokat a beszámolóban a következő bontásban kell szerepeltetni:
a) ebből: valuta, deviza eszközök realizált árfolyamvesztesége,
b) ebből: hitelviszonyt megtestesítő értékpapírok árfolyamkülönbözete,
c) ebből: deviza kötelezettségek realizált árfolyamvesztesége.</t>
        </r>
      </text>
    </comment>
    <comment ref="A168" authorId="0" shapeId="0">
      <text>
        <r>
          <rPr>
            <b/>
            <sz val="9"/>
            <color indexed="81"/>
            <rFont val="Tahoma"/>
            <family val="2"/>
            <charset val="238"/>
          </rPr>
          <t>jegyzono:</t>
        </r>
        <r>
          <rPr>
            <sz val="9"/>
            <color indexed="81"/>
            <rFont val="Tahoma"/>
            <family val="2"/>
            <charset val="238"/>
          </rPr>
          <t xml:space="preserve">
Ezen a rovaton kell elszámolni
a) a behajthatatlan adott előlegeket,
b) a működési bevételek között elszámolt bevételek bármely okból, a bevétel elszámolását követő években történő visszafizetését,
c)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d) a tevékenység ellátással kapcsolatban felmerülő adó-, vám-, illeték és más adójellegű befizetések, hozzájárulások teljesítését, ha azokat nem más rovaton kell elszámolni,
e) a tevékenység ellátással kapcsolatban felmerülő kötelező jellegű díjakat, így különösen a díjköteles utak használata ellenében fizetett használati díjat, pótdíjat, elektronikus útdíjat, a járművek műszaki vizsgáztatásának díját, a zöldkártya hatósági díját, a közbeszerzési díjat, a közbeszerzésről szóló törvényben előírt ajánlati biztosítékot, és
f)172 a más rovaton nem szerepeltethető dologi jellegű kiadásokat, így különösen a szerződés megerősítésével, a szerződésszegéssel kapcsolatos kiadásokat (például foglaló, kötbér, jótállás, szavatosság, késedelmi kamat, a késedelmes vagy elmaradt teljesítés miatti kártérítés), a szerződésen kívüli károkozásért, személyiségi, dologi vagy más jog megsértéséért, jogalap nélküli gazdagodásért fizetett összegeket a K43. Pénzbeli kárpótlások, kártérítések rovaton elszámolandó kiadások kivételével, az adóhatóság által kiszabott szankciókat, a fizetett késedelmi és önellenőrzési pótlékokat, bírságokat, a perköltséget, a követelések vásárlására fordított kiadásokat, az OEP felé megtérített kiadásokat.</t>
        </r>
      </text>
    </comment>
    <comment ref="N168" authorId="1" shapeId="0">
      <text>
        <r>
          <rPr>
            <b/>
            <sz val="9"/>
            <color indexed="81"/>
            <rFont val="Tahoma"/>
            <family val="2"/>
            <charset val="238"/>
          </rPr>
          <t>Anita:</t>
        </r>
        <r>
          <rPr>
            <sz val="9"/>
            <color indexed="81"/>
            <rFont val="Tahoma"/>
            <family val="2"/>
            <charset val="238"/>
          </rPr>
          <t xml:space="preserve">
Bankköltség
ZÖHE tagdíj 5000</t>
        </r>
      </text>
    </comment>
    <comment ref="X168" authorId="1" shapeId="0">
      <text>
        <r>
          <rPr>
            <b/>
            <sz val="9"/>
            <color indexed="81"/>
            <rFont val="Tahoma"/>
            <family val="2"/>
            <charset val="238"/>
          </rPr>
          <t>Anita:</t>
        </r>
        <r>
          <rPr>
            <sz val="9"/>
            <color indexed="81"/>
            <rFont val="Tahoma"/>
            <family val="2"/>
            <charset val="238"/>
          </rPr>
          <t xml:space="preserve">
Nissan műszaki</t>
        </r>
      </text>
    </comment>
    <comment ref="A170" authorId="0" shapeId="0">
      <text>
        <r>
          <rPr>
            <b/>
            <sz val="9"/>
            <color indexed="81"/>
            <rFont val="Tahoma"/>
            <family val="2"/>
            <charset val="238"/>
          </rPr>
          <t>jegyzono:</t>
        </r>
        <r>
          <rPr>
            <sz val="9"/>
            <color indexed="81"/>
            <rFont val="Tahoma"/>
            <family val="2"/>
            <charset val="238"/>
          </rPr>
          <t xml:space="preserve">
Ezen a rovaton kell elszámolni
a) a Nyugdíjbiztosítási Alapból folyósított nyugellátásokat, és
b) az Egészségbiztosítási Alapból folyósított egészségbiztosítás pénzbeli ellátásait.</t>
        </r>
      </text>
    </comment>
    <comment ref="A171" authorId="0" shapeId="0">
      <text>
        <r>
          <rPr>
            <b/>
            <sz val="9"/>
            <color indexed="81"/>
            <rFont val="Tahoma"/>
            <family val="2"/>
            <charset val="238"/>
          </rPr>
          <t>jegyzono:</t>
        </r>
        <r>
          <rPr>
            <sz val="9"/>
            <color indexed="81"/>
            <rFont val="Tahoma"/>
            <family val="2"/>
            <charset val="238"/>
          </rPr>
          <t xml:space="preserve">
Ezen a rovaton kell elszámolni
a) a családi pótlékot,
b) az anyasági támogatást,
c) a gyermekgondozási segélyt,
d) a gyermeknevelési támogatást,
e) a gyermekek születésével kapcsolatos szabadság megtérítését,
f) az életkezdési támogatást,
g) az otthonteremtési támogatást,
h)173
i) a gyermektartásdíj megelőlegezését,
j) a GYES-en és GYED-en lévők hallgatói hitelének célzott támogatását,
k)174
l)175
m) az óvodáztatási támogatást [Gyvt. 20/C. §],
n)176
o)177 az egyéb pénzbeli és természetbeni gyermekvédelmi támogatásokat.
p)178
A rovaton elszámolt kiadásokat a beszámolóban a fenti bontásban kell szerepeltetni.</t>
        </r>
      </text>
    </comment>
    <comment ref="A172" authorId="0" shapeId="0">
      <text>
        <r>
          <rPr>
            <b/>
            <sz val="9"/>
            <color indexed="81"/>
            <rFont val="Tahoma"/>
            <family val="2"/>
            <charset val="238"/>
          </rPr>
          <t>jegyzono:</t>
        </r>
        <r>
          <rPr>
            <sz val="9"/>
            <color indexed="81"/>
            <rFont val="Tahoma"/>
            <family val="2"/>
            <charset val="238"/>
          </rPr>
          <t xml:space="preserve">
Ezen a rovaton kell elszámolni az állam által szerződésen kívül okozott károkért nemzetközi szerződés, jogszabály, vagy bírósági ítélet alapján egyszeri vagy tartós jelleggel pénzben folyósított kárpótlásokat, kártalanításokat, kártérítéseket a K511. Egyéb működési célú támogatások államháztartáson kívülre rovaton elszámolandó kiadások kivételével.</t>
        </r>
      </text>
    </comment>
    <comment ref="A173" authorId="0" shapeId="0">
      <text>
        <r>
          <rPr>
            <b/>
            <sz val="9"/>
            <color indexed="81"/>
            <rFont val="Tahoma"/>
            <family val="2"/>
            <charset val="238"/>
          </rPr>
          <t>jegyzono:</t>
        </r>
        <r>
          <rPr>
            <sz val="9"/>
            <color indexed="81"/>
            <rFont val="Tahoma"/>
            <family val="2"/>
            <charset val="238"/>
          </rPr>
          <t xml:space="preserve">
Ezen a rovaton kell elszámolni
a)180 az ápolási díjat,
b) a fogyatékossági támogatást és a vakok személyi járadékát,
c)181
d) a mozgáskorlátozottak szerzési és átalakítási támogatását,
e) a megváltozott munkaképességűek, illetve egészségkárosodottak kereset-kiegészítését,
f) a kormányhivatalok által folyósított közgyógyellátást [Szoctv. 50. § (1) és (2) bek.],
g)182 a cukorbetegek támogatását, és
h)183
i)184
j) a helyi megállapítású közgyógyellátását [Szoctv. 50. § (3) bek.].
A rovaton elszámolt kiadásokat a beszámolóban a fenti bontásban kell szerepeltetni.</t>
        </r>
      </text>
    </comment>
    <comment ref="A174" authorId="0" shapeId="0">
      <text>
        <r>
          <rPr>
            <b/>
            <sz val="9"/>
            <color indexed="81"/>
            <rFont val="Tahoma"/>
            <family val="2"/>
            <charset val="238"/>
          </rPr>
          <t>jegyzono:</t>
        </r>
        <r>
          <rPr>
            <sz val="9"/>
            <color indexed="81"/>
            <rFont val="Tahoma"/>
            <family val="2"/>
            <charset val="238"/>
          </rPr>
          <t xml:space="preserve">
Ezen a rovaton kell elszámolni
a) a Nemzeti Foglalkoztatási Alapból folyósított passzív, ellátási típusú támogatásokat, így különösen az álláskeresési járadékot, a nyugdíj előtti álláskeresési segélyt, valamint az ellátások megállapításával kapcsolatos útiköltség-térítést,
b) a korhatár előtti ellátást és a fegyveres testületek volt tagjai szolgálati járandóságát,
c) a munkáltatói befizetésből finanszírozott korengedményes nyugdíjat,
d) az átmeneti bányászjáradékot,
e) a szénjárandóság pénzbeli megváltását,
f) a mecseki bányászatban munkát végzők bányászati kereset-kiegészítését,
g) a mezőgazdasági járadékot,
h) a foglalkoztatást helyettesítő támogatást [Szoctv. 35. § (1) bek.], és
i) a polgármesterek korhatár előtti ellátását.
A rovaton elszámolt kiadásokat a beszámolóban a fenti bontásban kell szerepeltetni.</t>
        </r>
      </text>
    </comment>
    <comment ref="A175" authorId="0" shapeId="0">
      <text>
        <r>
          <rPr>
            <b/>
            <sz val="9"/>
            <color indexed="81"/>
            <rFont val="Tahoma"/>
            <family val="2"/>
            <charset val="238"/>
          </rPr>
          <t>jegyzono:</t>
        </r>
        <r>
          <rPr>
            <sz val="9"/>
            <color indexed="81"/>
            <rFont val="Tahoma"/>
            <family val="2"/>
            <charset val="238"/>
          </rPr>
          <t xml:space="preserve">
Ezen a rovaton kell elszámolni
a) a hozzájárulást a lakossági energiaköltségekhez,
b) a lakbértámogatást,
c) a lakásfenntartási támogatást [Szoctv. 38. § (1) bek. a) és b) pontok],
d) az adósságcsökkentési támogatást [Szoctv. 55/A. § 1. bek. b) pont],
e) a természetben nyújtott lakásfenntartási támogatást [Szoctv. 47. § (1) bek. b) pont], és
f) az adósságkezelési szolgáltatás keretében gáz- vagy áramfogyasztást mérő készülék biztosítását [Szoctv. 55/A. § (3) bek.].
A rovaton elszámolt kiadásokat a beszámolóban a fenti bontásban kell szerepeltetni.</t>
        </r>
      </text>
    </comment>
    <comment ref="A176" authorId="0" shapeId="0">
      <text>
        <r>
          <rPr>
            <b/>
            <sz val="9"/>
            <color indexed="81"/>
            <rFont val="Tahoma"/>
            <family val="2"/>
            <charset val="238"/>
          </rPr>
          <t>jegyzono:</t>
        </r>
        <r>
          <rPr>
            <sz val="9"/>
            <color indexed="81"/>
            <rFont val="Tahoma"/>
            <family val="2"/>
            <charset val="238"/>
          </rPr>
          <t xml:space="preserve">
Ezen a rovaton kell elszámolni
a) a jelenlegi és volt állami gondozottaknak folyósított rendszeres és rendkívüli pénzbeli juttatásokat – így különösen a zsebpénzt, a volt állami gondozottak önálló életkezdési támogatását –, valamint a számukra szervezett programok (tanulmányi kirándulások, kulturális programok stb.) kiadásait,
b) a középfokú köznevelési, valamint a gyermek- és ifjúságvédelem különböző intézményeiben, továbbá a felsőoktatási intézményekben a tanulók, hallgatók részére szociális rászorultsági alapon folyósított rendszeres és rendkívüli pénzbeli juttatásokat,
c) a felnőttoktatásban résztvevők részére folyósítható valamennyi pénzbeli juttatást, és
d) az ellátottaknak és a volt foglalkoztatottaknak, azok hozzátartozóinak nyújtott, máshova nem sorolható pénzbeli juttatásokat, valamint a részükre adott ajándékok – például könyv, vásárlási utalvány – kiadásait.
A rovaton elszámolt kiadásokat a beszámolóban a következő bontásban kell szerepeltetni:
a) ebből: állami gondozottak pénzbeli juttatásai,
b) ebből: oktatásban részt vevők pénzbeli juttatásai.</t>
        </r>
      </text>
    </comment>
    <comment ref="A177" authorId="0" shapeId="0">
      <text>
        <r>
          <rPr>
            <b/>
            <sz val="9"/>
            <color indexed="81"/>
            <rFont val="Tahoma"/>
            <family val="2"/>
            <charset val="238"/>
          </rPr>
          <t>jegyzono:</t>
        </r>
        <r>
          <rPr>
            <sz val="9"/>
            <color indexed="81"/>
            <rFont val="Tahoma"/>
            <family val="2"/>
            <charset val="238"/>
          </rPr>
          <t xml:space="preserve">
Ezen a rovaton kell elszámolni
a)185 az időskorúak járadékát,
b)186
c)187 a volt közjogi méltóságok részére folyósított ellátásokat,
d) a szociális alapon nyújtott jövedelempótló és jövedelemkiegészítő támogatásokat,
e)188 a művészeti, sportolói ellátásokat,
f) a központi költségvetésből folyósított más jövedelem- vagy nyugdíj-kiegészítés jellegű ellátásokat, támogatásokat, és
g) a szociális igazgatásról és szociális ellátásokról szóló törvény, valamint a gyermekek védelméről és a gyámügyi igazgatásról szóló törvény alapján a helyi önkormányzat által folyósított ellátásokat, illetve a pénzbeli ellátás helyett természetben – így különösen lakásfenntartási támogatás, átmeneti segély, temetési segély, köztemetés, közgyógyellátás, ingyenes védőoltás – ellátásokat.
A rovaton elszámolt kiadásokat a beszámolóban a következő bontásban kell szerepeltetni:
a) ebből: házastársi pótlék,
b) ebből: Hadigondozottak Közalapítványát terhelő hadigondozotti ellátások,
c) ebből: tudományos fokozattal rendelkezők nyugdíj-kiegészítése,
d) ebből: nemzeti gondozotti ellátások,
e) ebből: nemzeti helytállásért pótlék,
f) ebből: egyes nyugdíjjogi hátrányok enyhítése miatti (közszolgálati idő után járó) nyugdíj-kiegészítés,
g) ebből: egyes, tartós időtartamú szabadságelvonást elszenvedettek részére járó juttatás,
h) ebből: a Nemzet Színésze címet viselő színészek havi életjáradéka, művészeti nyugdíjsegélyek, balettművészeti életjáradék,
i) ebből: az elhunyt akadémikusok hozzátartozóinak folyósított özvegyi- és árvaellátás,
j) ebből: Nemzet Sportolója címmel járó járadék, olimpiai járadék, idős sportolók szociális támogatása,
k) ebből: életjáradék termőföldért,
l) ebből: Bevándorlási és Állampolgársági Hivatal által folyósított ellátások,
m) ebből: szépkorúak jubileumi juttatása,
n) ebből: időskorúak járadéka [Szoctv. 32/B. § (1) bek.],
o) ebből: rendszeres szociális segély [Szoctv. 37. § (1) bek. a)–d) pontok],
p) ebből: átmeneti segély [Szoctv. 45. §],
q) ebből: temetési segély [Szoctv. 46. §],
r) ebből: egyéb, az önkormányzat rendeletében megállapított juttatás,
s) ebből: természetben nyújtott rendszeres szociális segély [Szoctv. 47. § (1) bek. a) pont],
t) ebből: átmeneti segély [Szoctv. 47. § (1) bek. c) pont],
u) ebből: temetési segély [Szoctv. 47. § (1) bek. d) pont],
v) ebből: köztemetés [Szoctv. 48. §],
w) ebből: rászorultságtól függő normatív kedvezmények [Gyvt. 151. § (5) bek.],
x) ebből: önkormányzat által saját hatáskörben (nem szociális és gyermekvédelmi előírások alapján) adott pénzügyi ellátás,
y) ebből: önkormányzat által saját hatáskörben (nem szociális és gyermekvédelmi előírások alapján) adott természetbeni ellátás.</t>
        </r>
      </text>
    </comment>
    <comment ref="A179" authorId="0" shapeId="0">
      <text>
        <r>
          <rPr>
            <b/>
            <sz val="9"/>
            <color indexed="81"/>
            <rFont val="Tahoma"/>
            <family val="2"/>
            <charset val="238"/>
          </rPr>
          <t>jegyzono:</t>
        </r>
        <r>
          <rPr>
            <sz val="9"/>
            <color indexed="81"/>
            <rFont val="Tahoma"/>
            <family val="2"/>
            <charset val="238"/>
          </rPr>
          <t xml:space="preserve">
Ezen a rovaton kell elszámolni
a) a nemzetközi szervezetekben történő részvétel után fizetendő tagsági díjakat, a tagállami kötelező és önkéntes hozzájárulásokat, és
b) az Európai Uniós költségvetésébe fizetett tagállami hozzájárulásokat, az Európai Fejlesztési Alapba fizetendő összegeket, és az uniós támogatások szabálytalan felhasználása miatti visszafizetési kötelezettségeket.
A rovaton elszámolt kiadásokat a beszámolóban a következő bontásban kell szerepeltetni:
a) ebből: Európai Unió.</t>
        </r>
      </text>
    </comment>
    <comment ref="A180" authorId="0" shapeId="0">
      <text>
        <r>
          <rPr>
            <b/>
            <sz val="9"/>
            <color indexed="81"/>
            <rFont val="Tahoma"/>
            <family val="2"/>
            <charset val="238"/>
          </rPr>
          <t>jegyzono:</t>
        </r>
        <r>
          <rPr>
            <sz val="9"/>
            <color indexed="81"/>
            <rFont val="Tahoma"/>
            <family val="2"/>
            <charset val="238"/>
          </rPr>
          <t xml:space="preserve">
Ezen a rovaton kell elszámolni
a) a helyi önkormányzat, a helyi nemzetiségi önkormányzat és a társulás részére a központi költségvetés Áht. 14. § (3) bekezdése szerinti fejezetéből folyósított támogatások jogosulatlan igénybevétele miatt a bevétel elszámolását követő években visszafizetett összeget,
b) a költségvetési maradványt és a vállalkozási maradványt terhelő befizetési kötelezettséget,
c) a tervezettet meghaladó többletbevétel után teljesítendő befizetést, és
d) az Áht. 47. §-a szerinti befizetési kötelezettséget.
A rovaton eredeti előirányzat nem tervezhető az Áht. 47. § (2) bekezdésében foglaltak kivételével.</t>
        </r>
      </text>
    </comment>
    <comment ref="A181"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kifizetéseket.</t>
        </r>
      </text>
    </comment>
    <comment ref="A182"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működési célból nyújtott támogatásokat, kölcsönöket függetlenül attól, hogy azt terheli-e kamat vagy más költség, díj.
A rovaton elszámolt kiadásokat a beszámolóban a II. fejezet 1. pontja szerinti bontásban kell szerepeltetni.</t>
        </r>
      </text>
    </comment>
    <comment ref="A183"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működési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184"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működési célból végleges jelleggel nyújtott támogatásokat és más ellenérték nélküli kifizetéseket, a központi, irányító szervi támogatás és az Ávr. 34. §-a alapján előirányzat-átcsoportosítással teljesítendő ügyletek kivételével, és
b) a működési célú támogatások államháztartáson belülről bevételként végleges jelleggel kapott támogatások és más ellenérték nélküli kifizetések bármely okból a bevétel elszámolását követő években történő visszafizetését a K502. Elvonások és befizetések rovaton elszámolandó kiadások kivételével.
A rovaton elszámolt kiadásokat a beszámolóban a II. fejezet 1. pontja szerinti bontásban kell szerepeltetni.</t>
        </r>
      </text>
    </comment>
    <comment ref="A185" authorId="0" shapeId="0">
      <text>
        <r>
          <rPr>
            <b/>
            <sz val="9"/>
            <color indexed="81"/>
            <rFont val="Tahoma"/>
            <family val="2"/>
            <charset val="238"/>
          </rPr>
          <t>jegyzono:</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186"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támogatásokat, kölcsönöket függetlenül attól, hogy azt terheli-e kamat vagy más költség, díj.
A rovaton elszámolt kiadásokat a beszámolóban a II. fejezet 2. pontja szerinti bontásban kell szerepeltetni.</t>
        </r>
      </text>
    </comment>
    <comment ref="A187"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célja, hogy egyes meghatározott termékek vagy szolgáltatások fogyasztói árában kedvezményt biztosítsanak, így különösen a gyógyszer és gyógyászati segédeszköz támogatásokat a gyógyfürdő és egyéb gyógyászati támogatásokat és a szociálpolitikai menetdíj-támogatásokat.</t>
        </r>
      </text>
    </comment>
    <comment ref="A188" authorId="0" shapeId="0">
      <text>
        <r>
          <rPr>
            <b/>
            <sz val="9"/>
            <color indexed="81"/>
            <rFont val="Tahoma"/>
            <family val="2"/>
            <charset val="238"/>
          </rPr>
          <t>jegyzono:</t>
        </r>
        <r>
          <rPr>
            <sz val="9"/>
            <color indexed="81"/>
            <rFont val="Tahoma"/>
            <family val="2"/>
            <charset val="238"/>
          </rPr>
          <t xml:space="preserve">
Ezen a rovaton kell elszámolni azokat az államháztartáson kívüli szervezetek, személyek számára teljesített támogatásokat, amelyek meghatározott rendeltetéssel felvett hitelek kamatfizetési terheinek enyhítését szolgálják, így különösen a lakástámogatásokat, a mezőgazdasági hitelek kamattámogatását, a Széchenyi Hitelprogramok konstrukciói és a hallgatói hitelrendszer keretében nyújtott kamattámogatásokat, a kötött segélyhitelekhez kapcsolódó kamattámogatást.</t>
        </r>
      </text>
    </comment>
    <comment ref="A190" authorId="0" shapeId="0">
      <text>
        <r>
          <rPr>
            <b/>
            <sz val="9"/>
            <color indexed="81"/>
            <rFont val="Tahoma"/>
            <family val="2"/>
            <charset val="238"/>
          </rPr>
          <t>jegyzono:</t>
        </r>
        <r>
          <rPr>
            <sz val="9"/>
            <color indexed="81"/>
            <rFont val="Tahoma"/>
            <family val="2"/>
            <charset val="238"/>
          </rPr>
          <t xml:space="preserve">
Ezen a rovaton kell elszámolni
a) az államháztartáson kívüli szervezetek, személyek számára a K509. Árkiegészítések, ártámogatások és a K510. Kamattámogatások rovatokba nem besorolható, működési célból végleges jelleggel nyújtott támogatásokat és más ellenérték nélküli kifizetéseket, ide értve a közcélú felajánlásokat, adományokat, a segélyeket, az agrár és a bűncselekmények áldozatainak fizetett kárenyhítéseket, valamint a bevett egyházaknak átadásra nem került ingatlanok utáni járadékot is, és
b) az államháztartáson kívüli szervezetektől, személyektől működési célú átvett pénzeszközként kapott bevételek bármely okból a bevétel elszámolását követő években történő visszafizetését.
A rovaton elszámolt kiadásokat a beszámolóban a II. fejezet 2. pontja szerinti bontásban kell szerepeltetni.</t>
        </r>
      </text>
    </comment>
    <comment ref="A191" authorId="0" shapeId="0">
      <text>
        <r>
          <rPr>
            <b/>
            <sz val="9"/>
            <color indexed="81"/>
            <rFont val="Tahoma"/>
            <family val="2"/>
            <charset val="238"/>
          </rPr>
          <t>jegyzono:</t>
        </r>
        <r>
          <rPr>
            <sz val="9"/>
            <color indexed="81"/>
            <rFont val="Tahoma"/>
            <family val="2"/>
            <charset val="238"/>
          </rPr>
          <t xml:space="preserve">
Ezen a rovaton kell elszámolni az Áht. 15. § (3) bekezdése, 21. §-a és 23. § (3) bekezdése szerinti tartalékokat, valamint az Egészségbiztosítási Alap esetén a természetbeni ellátások céltartalékát.</t>
        </r>
      </text>
    </comment>
    <comment ref="A195" authorId="0" shapeId="0">
      <text>
        <r>
          <rPr>
            <b/>
            <sz val="9"/>
            <color indexed="81"/>
            <rFont val="Tahoma"/>
            <family val="2"/>
            <charset val="238"/>
          </rPr>
          <t>jegyzono:</t>
        </r>
        <r>
          <rPr>
            <sz val="9"/>
            <color indexed="81"/>
            <rFont val="Tahoma"/>
            <family val="2"/>
            <charset val="238"/>
          </rPr>
          <t xml:space="preserve">
Ezen a rovaton kell elszámolni az immateriális javak vételárát.</t>
        </r>
      </text>
    </comment>
    <comment ref="A196" authorId="0" shapeId="0">
      <text>
        <r>
          <rPr>
            <b/>
            <sz val="9"/>
            <color indexed="81"/>
            <rFont val="Tahoma"/>
            <family val="2"/>
            <charset val="238"/>
          </rPr>
          <t>jegyzono:</t>
        </r>
        <r>
          <rPr>
            <sz val="9"/>
            <color indexed="81"/>
            <rFont val="Tahoma"/>
            <family val="2"/>
            <charset val="238"/>
          </rPr>
          <t xml:space="preserve">
Ezen a rovaton kell elszámolni az ingatlanok és az ingatlanhoz kapcsolódó vagyoni értékű jogok bekerülési értékébe beszámító kiadásokat.
A rovaton elszámolt kiadásokat a beszámolóban a következő bontásban kell szerepeltetni:
a) ebből: termőföld-vásárlás kiadásai.</t>
        </r>
      </text>
    </comment>
    <comment ref="A197" authorId="0" shapeId="0">
      <text>
        <r>
          <rPr>
            <b/>
            <sz val="9"/>
            <color indexed="81"/>
            <rFont val="Tahoma"/>
            <family val="2"/>
            <charset val="238"/>
          </rPr>
          <t>jegyzono:</t>
        </r>
        <r>
          <rPr>
            <sz val="9"/>
            <color indexed="81"/>
            <rFont val="Tahoma"/>
            <family val="2"/>
            <charset val="238"/>
          </rPr>
          <t xml:space="preserve">
Ezen a rovaton kell elszámolni a befektetett eszköznek minősülő informatikai eszközök, nem mechanikus működésű bolti kártyaleolvasó (POS) terminálok bekerülési értékébe beszámító kiadásokat.</t>
        </r>
      </text>
    </comment>
    <comment ref="A198"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bekerülési értékébe beszámító kiadásokat.</t>
        </r>
      </text>
    </comment>
    <comment ref="A199" authorId="0" shapeId="0">
      <text>
        <r>
          <rPr>
            <b/>
            <sz val="9"/>
            <color indexed="81"/>
            <rFont val="Tahoma"/>
            <family val="2"/>
            <charset val="238"/>
          </rPr>
          <t>jegyzono:</t>
        </r>
        <r>
          <rPr>
            <sz val="9"/>
            <color indexed="81"/>
            <rFont val="Tahoma"/>
            <family val="2"/>
            <charset val="238"/>
          </rPr>
          <t xml:space="preserve">
Ezen a rovaton kell elszámolni a részesedés – függetlenül attól, hogy azt a befektetett vagy a forgóeszközök között mutatják ki – bekerülési értékébe beszámító kiadásokat vásárlás, alapítás esetén.</t>
        </r>
      </text>
    </comment>
    <comment ref="A200" authorId="0" shapeId="0">
      <text>
        <r>
          <rPr>
            <b/>
            <sz val="9"/>
            <color indexed="81"/>
            <rFont val="Tahoma"/>
            <family val="2"/>
            <charset val="238"/>
          </rPr>
          <t>jegyzono:</t>
        </r>
        <r>
          <rPr>
            <sz val="9"/>
            <color indexed="81"/>
            <rFont val="Tahoma"/>
            <family val="2"/>
            <charset val="238"/>
          </rPr>
          <t xml:space="preserve">
Ezen a rovaton kell elszámolni a korábban megszerzett részesedéshez – függetlenül attól, hogy azt a befektetett vagy a forgóeszközök között mutatják ki – kapcsolódó tőkeemelést, ha a tőkeemelés pénzeszköz átadásával jár.</t>
        </r>
      </text>
    </comment>
    <comment ref="A201"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3"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4" authorId="0" shapeId="0">
      <text>
        <r>
          <rPr>
            <b/>
            <sz val="9"/>
            <color indexed="81"/>
            <rFont val="Tahoma"/>
            <family val="2"/>
            <charset val="238"/>
          </rPr>
          <t>jegyzono:</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5" authorId="0" shapeId="0">
      <text>
        <r>
          <rPr>
            <b/>
            <sz val="9"/>
            <color indexed="81"/>
            <rFont val="Tahoma"/>
            <family val="2"/>
            <charset val="238"/>
          </rPr>
          <t>jegyzono:</t>
        </r>
        <r>
          <rPr>
            <sz val="9"/>
            <color indexed="81"/>
            <rFont val="Tahoma"/>
            <family val="2"/>
            <charset val="238"/>
          </rPr>
          <t xml:space="preserve">
Ezen a rovaton kell elszámolni az ingatlannak és informatikai eszköznek nem minősülő tárgyi eszközök értékét növelő felújítások kiadásait.</t>
        </r>
      </text>
    </comment>
    <comment ref="A206" authorId="0" shapeId="0">
      <text>
        <r>
          <rPr>
            <b/>
            <sz val="9"/>
            <color indexed="81"/>
            <rFont val="Tahoma"/>
            <family val="2"/>
            <charset val="238"/>
          </rPr>
          <t>jegyzono:</t>
        </r>
        <r>
          <rPr>
            <sz val="9"/>
            <color indexed="81"/>
            <rFont val="Tahoma"/>
            <family val="2"/>
            <charset val="238"/>
          </rPr>
          <t xml:space="preserve">
Ezen a rovaton kell elszámolni a felújítások teljesítése során a termék, szolgáltatás beszerzőjére áthárított előzetesen felszámított általános forgalmi adót.</t>
        </r>
      </text>
    </comment>
    <comment ref="A208"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kifizetéseket.</t>
        </r>
      </text>
    </comment>
    <comment ref="A209" authorId="0" shapeId="0">
      <text>
        <r>
          <rPr>
            <b/>
            <sz val="9"/>
            <color indexed="81"/>
            <rFont val="Tahoma"/>
            <family val="2"/>
            <charset val="238"/>
          </rPr>
          <t>jegyzono:</t>
        </r>
        <r>
          <rPr>
            <sz val="9"/>
            <color indexed="81"/>
            <rFont val="Tahoma"/>
            <family val="2"/>
            <charset val="238"/>
          </rPr>
          <t xml:space="preserve">
Ezen a rovaton kell elszámolni az államháztartáson belüli szervezetek számára visszafizetési kötelezettség mellett felhalmozási célból nyújtott támogatásokat, kölcsönöket függetlenül attól, hogy azt terheli-e kamat vagy más költség, díj.
A rovaton elszámolt kiadásokat a beszámolóban a II. fejezet 1. pontja szerinti bontásban kell szerepeltetni.</t>
        </r>
      </text>
    </comment>
    <comment ref="A210" authorId="0" shapeId="0">
      <text>
        <r>
          <rPr>
            <b/>
            <sz val="9"/>
            <color indexed="81"/>
            <rFont val="Tahoma"/>
            <family val="2"/>
            <charset val="238"/>
          </rPr>
          <t>jegyzono:</t>
        </r>
        <r>
          <rPr>
            <sz val="9"/>
            <color indexed="81"/>
            <rFont val="Tahoma"/>
            <family val="2"/>
            <charset val="238"/>
          </rPr>
          <t xml:space="preserve">
Ezen a rovaton kell elszámolni a visszafizetési kötelezettség mellett felhalmozási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211" authorId="0" shapeId="0">
      <text>
        <r>
          <rPr>
            <b/>
            <sz val="9"/>
            <color indexed="81"/>
            <rFont val="Tahoma"/>
            <family val="2"/>
            <charset val="238"/>
          </rPr>
          <t>jegyzono:</t>
        </r>
        <r>
          <rPr>
            <sz val="9"/>
            <color indexed="81"/>
            <rFont val="Tahoma"/>
            <family val="2"/>
            <charset val="238"/>
          </rPr>
          <t xml:space="preserve">
Ezen a rovaton kell elszámolni
a) az államháztartáson belüli szervezetek számára felhalmozási célból végleges jelleggel nyújtott támogatásokat és más ellenérték nélküli kifizetéseket, a központi, irányító szervi támogatás és az Ávr. 34. §-a alapján előirányzat-átcsoportosítással teljesítendő ügyletek kivételével, és
b) a felhalmozási célú támogatások államháztartáson belülről bevételként végleges jelleggel kapott támogatások és más ellenérték nélküli kifizetések, valamint a felhalmozási bevételek – államháztartáson belüli – bármely okból a bevétel elszámolását követő években történő visszafizetését.
A rovaton elszámolt kiadásokat a beszámolóban a II. fejezet 1. pontja szerinti bontásban kell szerepeltetni.</t>
        </r>
      </text>
    </comment>
    <comment ref="A212" authorId="0" shapeId="0">
      <text>
        <r>
          <rPr>
            <b/>
            <sz val="9"/>
            <color indexed="81"/>
            <rFont val="Tahoma"/>
            <family val="2"/>
            <charset val="238"/>
          </rPr>
          <t>jegyzono:</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213" authorId="0" shapeId="0">
      <text>
        <r>
          <rPr>
            <b/>
            <sz val="9"/>
            <color indexed="81"/>
            <rFont val="Tahoma"/>
            <family val="2"/>
            <charset val="238"/>
          </rPr>
          <t>jegyzono:</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támogatásokat, kölcsönöket függetlenül attól, hogy azt terheli-e kamat vagy más költség, díj.
A rovaton elszámolt kiadásokat a beszámolóban a II. fejezet 2. pontja szerinti bontásban kell szerepeltetni.</t>
        </r>
      </text>
    </comment>
    <comment ref="A214" authorId="0" shapeId="0">
      <text>
        <r>
          <rPr>
            <b/>
            <sz val="9"/>
            <color indexed="81"/>
            <rFont val="Tahoma"/>
            <family val="2"/>
            <charset val="238"/>
          </rPr>
          <t>jegyzono:</t>
        </r>
        <r>
          <rPr>
            <sz val="9"/>
            <color indexed="81"/>
            <rFont val="Tahoma"/>
            <family val="2"/>
            <charset val="238"/>
          </rPr>
          <t xml:space="preserve">
Ezen a rovaton kell elszámolni a foglalkoztatottak lakásépítésének, lakásvásárlásának munkáltatói támogatására végleges jelleggel juttatott támogatásokat, valamint a helyi önkormányzatok helyi lakásépítési és vásárlási támogatását a kamattámogatások kivételével.</t>
        </r>
      </text>
    </comment>
    <comment ref="A215" authorId="0" shapeId="0">
      <text>
        <r>
          <rPr>
            <b/>
            <sz val="9"/>
            <color indexed="81"/>
            <rFont val="Tahoma"/>
            <family val="2"/>
            <charset val="238"/>
          </rPr>
          <t>jegyzono:</t>
        </r>
        <r>
          <rPr>
            <sz val="9"/>
            <color indexed="81"/>
            <rFont val="Tahoma"/>
            <family val="2"/>
            <charset val="238"/>
          </rPr>
          <t xml:space="preserve">
Ezen a rovaton kell elszámolni
a) a lakástámogatások kivételével az államháztartáson kívüli szervezetek, személyek számára felhalmozási célból végleges jelleggel nyújtott támogatásokat, és
b) a felhalmozási célú átvett pénzeszközként kapott támogatások és a felhalmozási bevételek – államháztartáson kívüli – bármely okból a bevétel elszámolását követő években történő visszafizetését.
A rovaton elszámolt kiadásokat a beszámolóban a II. fejezet 2. pontja szerinti bontásban kell szerepeltetni.</t>
        </r>
      </text>
    </comment>
    <comment ref="A219" authorId="0" shapeId="0">
      <text>
        <r>
          <rPr>
            <b/>
            <sz val="9"/>
            <color indexed="81"/>
            <rFont val="Tahoma"/>
            <family val="2"/>
            <charset val="238"/>
          </rPr>
          <t>jegyzono:</t>
        </r>
        <r>
          <rPr>
            <sz val="9"/>
            <color indexed="81"/>
            <rFont val="Tahoma"/>
            <family val="2"/>
            <charset val="238"/>
          </rPr>
          <t xml:space="preserve">
Ezen a rovaton kell elszámolni a költségvetési éven túlra belföldről felvett hitelek, kölcsönök tőketörlesztését az azokhoz kapcsolódó fedezeti ügyletek lezárásával együtt (kivéve a kamatfedezeti ügyleteket).
A rovaton elszámolt kiadásokat a beszámolóban a következő bontásban kell szerepeltetni:
a) ebből: pénzügyi vállalkozás,
b) ebből: fedezeti ügyletek nettó kiadásai.</t>
        </r>
      </text>
    </comment>
    <comment ref="A220" authorId="0" shapeId="0">
      <text>
        <r>
          <rPr>
            <b/>
            <sz val="9"/>
            <color indexed="81"/>
            <rFont val="Tahoma"/>
            <family val="2"/>
            <charset val="238"/>
          </rPr>
          <t>jegyzono:</t>
        </r>
        <r>
          <rPr>
            <sz val="9"/>
            <color indexed="81"/>
            <rFont val="Tahoma"/>
            <family val="2"/>
            <charset val="238"/>
          </rPr>
          <t xml:space="preserve">
Ezen a rovaton kell elszámolni a folyószámla-, rulírozó- és a munkabér-megelőlegezési hitelek, kölcsönök tőketörlesztését.</t>
        </r>
      </text>
    </comment>
    <comment ref="A221" authorId="0" shapeId="0">
      <text>
        <r>
          <rPr>
            <b/>
            <sz val="9"/>
            <color indexed="81"/>
            <rFont val="Tahoma"/>
            <family val="2"/>
            <charset val="238"/>
          </rPr>
          <t>jegyzono:</t>
        </r>
        <r>
          <rPr>
            <sz val="9"/>
            <color indexed="81"/>
            <rFont val="Tahoma"/>
            <family val="2"/>
            <charset val="238"/>
          </rPr>
          <t xml:space="preserve">
Ezen a rovaton kell elszámolni
a) a költségvetési éven belülre felvett hitelek, kölcsönök tőketörlesztését a likviditási célú hitelek, kölcsönök kivételével az azokhoz kapcsolódó fedezeti ügyletek lezárásával együtt (kivéve a kamatfedezeti ügyleteket), és
b) a Stabilitási tv. 3. § (1) bekezdés e) pontja szerinti ügyletek keretében az eszközök visszavásárlásáért fizetett visszavásárlási árat a korábban kapott eladási ár mértékéig.
A rovaton elszámolt kiadásokat a beszámolóban a következő bontásban kell szerepeltetni:
a) ebből: pénzügyi vállalkozás,
b) ebből: fedezeti ügyletek nettó kiadásai.</t>
        </r>
      </text>
    </comment>
    <comment ref="A223"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belföldön kibocsátott vásárolt hitelviszonyt megtestesítő értékpapírok – ide értve a befektetési jegyeket és a kárpótlási jegyeket is – vételárát.
A rovaton elszámolt kiadásokat a beszámolóban a következő bontásban kell szerepeltetni:
a) ebből: befektetési jegyek,
b) ebből: kárpótlási jegyek.</t>
        </r>
      </text>
    </comment>
    <comment ref="A224"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
b) ebből: befektetési jegyek,
c) ebből: kárpótlási jegyek.</t>
        </r>
      </text>
    </comment>
    <comment ref="A225"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belföldön vásárolt hitelviszonyt megtestesítő értékpapírok vételárát.</t>
        </r>
      </text>
    </comment>
    <comment ref="A226" authorId="0" shapeId="0">
      <text>
        <r>
          <rPr>
            <b/>
            <sz val="9"/>
            <color indexed="81"/>
            <rFont val="Tahoma"/>
            <family val="2"/>
            <charset val="238"/>
          </rPr>
          <t>jegyzono:</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27"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folyósítását.</t>
        </r>
      </text>
    </comment>
    <comment ref="A228" authorId="0" shapeId="0">
      <text>
        <r>
          <rPr>
            <b/>
            <sz val="9"/>
            <color indexed="81"/>
            <rFont val="Tahoma"/>
            <family val="2"/>
            <charset val="238"/>
          </rPr>
          <t>jegyzono:</t>
        </r>
        <r>
          <rPr>
            <sz val="9"/>
            <color indexed="81"/>
            <rFont val="Tahoma"/>
            <family val="2"/>
            <charset val="238"/>
          </rPr>
          <t xml:space="preserve">
Ezen a rovaton kell elszámolni az Áht. 78. § (4) és (5) bekezdése, valamint 83. § (3) bekezdése szerinti megelőlegezések visszafizetésével kapcsolatban felmerülő kiadásokat.</t>
        </r>
      </text>
    </comment>
    <comment ref="A229" authorId="0" shapeId="0">
      <text>
        <r>
          <rPr>
            <b/>
            <sz val="9"/>
            <color indexed="81"/>
            <rFont val="Tahoma"/>
            <family val="2"/>
            <charset val="238"/>
          </rPr>
          <t>jegyzono:</t>
        </r>
        <r>
          <rPr>
            <sz val="9"/>
            <color indexed="81"/>
            <rFont val="Tahoma"/>
            <family val="2"/>
            <charset val="238"/>
          </rPr>
          <t xml:space="preserve">
Ezen a rovaton kell elszámolni az Áht. 73. § (1) bekezdés ae) pontja szerinti központi, irányító szervi támogatás, valamint a központi kezelésű előirányzatok kiadásai finanszírozására szolgáló központi pénzellátás folyósítását.</t>
        </r>
      </text>
    </comment>
    <comment ref="A230" authorId="0" shapeId="0">
      <text>
        <r>
          <rPr>
            <b/>
            <sz val="9"/>
            <color indexed="81"/>
            <rFont val="Tahoma"/>
            <family val="2"/>
            <charset val="238"/>
          </rPr>
          <t>jegyzono:</t>
        </r>
        <r>
          <rPr>
            <sz val="9"/>
            <color indexed="81"/>
            <rFont val="Tahoma"/>
            <family val="2"/>
            <charset val="238"/>
          </rPr>
          <t xml:space="preserve">
Ezen a rovaton kell elszámolni a szabad pénzeszközök betétként való elhelyezését.</t>
        </r>
      </text>
    </comment>
    <comment ref="A231" authorId="0" shapeId="0">
      <text>
        <r>
          <rPr>
            <b/>
            <sz val="9"/>
            <color indexed="81"/>
            <rFont val="Tahoma"/>
            <family val="2"/>
            <charset val="238"/>
          </rPr>
          <t>jegyzono:</t>
        </r>
        <r>
          <rPr>
            <sz val="9"/>
            <color indexed="81"/>
            <rFont val="Tahoma"/>
            <family val="2"/>
            <charset val="238"/>
          </rPr>
          <t xml:space="preserve">
Ezen a rovaton kell elszámolni a pénzügyi lízing keretében beszerzett eszközök lízingszerződésben kikötött tőkerésze törlesztését.</t>
        </r>
      </text>
    </comment>
    <comment ref="A232" authorId="0" shapeId="0">
      <text>
        <r>
          <rPr>
            <b/>
            <sz val="9"/>
            <color indexed="81"/>
            <rFont val="Tahoma"/>
            <family val="2"/>
            <charset val="238"/>
          </rPr>
          <t>jegyzono:</t>
        </r>
        <r>
          <rPr>
            <sz val="9"/>
            <color indexed="81"/>
            <rFont val="Tahoma"/>
            <family val="2"/>
            <charset val="238"/>
          </rPr>
          <t xml:space="preserve">
Ezen a rovaton kell elszámolni az Áht. 73. § (1) bekezdés b) pont bb)–bd) pontjában foglalt finanszírozási célú pénzügyi műveletek kiadásait.</t>
        </r>
      </text>
    </comment>
    <comment ref="A234" authorId="0" shapeId="0">
      <text>
        <r>
          <rPr>
            <b/>
            <sz val="9"/>
            <color indexed="81"/>
            <rFont val="Tahoma"/>
            <family val="2"/>
            <charset val="238"/>
          </rPr>
          <t>jegyzono:</t>
        </r>
        <r>
          <rPr>
            <sz val="9"/>
            <color indexed="81"/>
            <rFont val="Tahoma"/>
            <family val="2"/>
            <charset val="238"/>
          </rPr>
          <t xml:space="preserve">
Ezen a rovaton kell elszámolni a forgóeszközök között kimutatott, külföldön kibocsátott vásárolt hitelviszonyt megtestesítő értékpapírok vételárát.</t>
        </r>
      </text>
    </comment>
    <comment ref="A235" authorId="0" shapeId="0">
      <text>
        <r>
          <rPr>
            <b/>
            <sz val="9"/>
            <color indexed="81"/>
            <rFont val="Tahoma"/>
            <family val="2"/>
            <charset val="238"/>
          </rPr>
          <t>jegyzono:</t>
        </r>
        <r>
          <rPr>
            <sz val="9"/>
            <color indexed="81"/>
            <rFont val="Tahoma"/>
            <family val="2"/>
            <charset val="238"/>
          </rPr>
          <t xml:space="preserve">
Ezen a rovaton kell elszámolni a befektetett eszközök között kimutatott, külföldön kibocsátott vásárolt hitelviszonyt megtestesítő értékpapírok vételárát.</t>
        </r>
      </text>
    </comment>
    <comment ref="A236" authorId="0" shapeId="0">
      <text>
        <r>
          <rPr>
            <b/>
            <sz val="9"/>
            <color indexed="81"/>
            <rFont val="Tahoma"/>
            <family val="2"/>
            <charset val="238"/>
          </rPr>
          <t>jegyzono:</t>
        </r>
        <r>
          <rPr>
            <sz val="9"/>
            <color indexed="81"/>
            <rFont val="Tahoma"/>
            <family val="2"/>
            <charset val="238"/>
          </rPr>
          <t xml:space="preserve">
Ezen a rovaton kell elszámolni a külföldön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37" authorId="0" shapeId="0">
      <text>
        <r>
          <rPr>
            <b/>
            <sz val="9"/>
            <color indexed="81"/>
            <rFont val="Tahoma"/>
            <family val="2"/>
            <charset val="238"/>
          </rPr>
          <t>jegyzono:</t>
        </r>
        <r>
          <rPr>
            <sz val="9"/>
            <color indexed="81"/>
            <rFont val="Tahoma"/>
            <family val="2"/>
            <charset val="238"/>
          </rPr>
          <t xml:space="preserve">
Ezen a rovaton kell elszámolni a külföldről felvett hitelek, kölcsönök tőketörlesztését az azokhoz kapcsolódó fedezeti ügyletek lezárásával együtt (kivéve a kamatfedezeti ügyleteket).
A rovaton elszámolt kiadásokat a beszámolóban a következő bontásban kell szerepeltetni:
a) ebből: nemzetközi fejlesztési szervezetek,
b) ebből: más kormányok,
c) ebből: külföldi pénzintézetek,
d) ebből: fedezeti ügyletek nettó kiadásai.</t>
        </r>
      </text>
    </comment>
    <comment ref="A238" authorId="0" shapeId="0">
      <text>
        <r>
          <rPr>
            <b/>
            <sz val="9"/>
            <color indexed="81"/>
            <rFont val="Tahoma"/>
            <family val="2"/>
            <charset val="238"/>
          </rPr>
          <t>jegyzono:</t>
        </r>
        <r>
          <rPr>
            <sz val="9"/>
            <color indexed="81"/>
            <rFont val="Tahoma"/>
            <family val="2"/>
            <charset val="238"/>
          </rPr>
          <t xml:space="preserve">
Ezen a rovaton kell elszámolni a származékos ügyletek hitelek, kölcsönök, értékpapírok értékében ki nem mutatott és a kamatok között el nem számolt kiadásait, így
a) a lezárt nem kamatfedezeti célú, egyéb fedezeti ügyletek (határidős, opciós, swap és azonnali ügyletek) veszteségét,
b) a nem fedezeti célú határidős, opciós ügyletek és swap ügyletek határidős része esetén az ügylet zárása (lejárata, ellenügylet kötése, lejárat előtti megszüntetése) időpontjában érvényes árfolyam és a kötési (határidős) árfolyam közötti veszteségjellegű különbözetet, és
c) a kiírt opcióért fizetett opciós díjat.</t>
        </r>
      </text>
    </comment>
  </commentList>
</comments>
</file>

<file path=xl/comments6.xml><?xml version="1.0" encoding="utf-8"?>
<comments xmlns="http://schemas.openxmlformats.org/spreadsheetml/2006/main">
  <authors>
    <author>jegyzono</author>
  </authors>
  <commentList>
    <comment ref="A7" authorId="0" shapeId="0">
      <text>
        <r>
          <rPr>
            <b/>
            <sz val="9"/>
            <color indexed="81"/>
            <rFont val="Tahoma"/>
            <family val="2"/>
            <charset val="238"/>
          </rPr>
          <t>jegyzőnő:</t>
        </r>
        <r>
          <rPr>
            <sz val="9"/>
            <color indexed="81"/>
            <rFont val="Tahoma"/>
            <family val="2"/>
            <charset val="238"/>
          </rPr>
          <t xml:space="preserve">
Ezen a rovaton kell elszámolni a központi költségvetésről szóló törvényben a települési önkormányzatok és a megyei önkormányzatok részére a működés általános támogatására biztosított előirányzatból származó bevételeket.</t>
        </r>
      </text>
    </comment>
    <comment ref="A8" authorId="0" shapeId="0">
      <text>
        <r>
          <rPr>
            <b/>
            <sz val="9"/>
            <color indexed="81"/>
            <rFont val="Tahoma"/>
            <family val="2"/>
            <charset val="238"/>
          </rPr>
          <t>jegyzőnő:</t>
        </r>
        <r>
          <rPr>
            <sz val="9"/>
            <color indexed="81"/>
            <rFont val="Tahoma"/>
            <family val="2"/>
            <charset val="238"/>
          </rPr>
          <t xml:space="preserve">
Ezen a rovaton kell elszámolni a központi költségvetésről szóló törvényben a települési önkormányzatok egyes köznevelési feladatainak támogatására biztosított előirányzatból származó bevételeket.</t>
        </r>
      </text>
    </comment>
    <comment ref="A9" authorId="0" shapeId="0">
      <text>
        <r>
          <rPr>
            <b/>
            <sz val="9"/>
            <color indexed="81"/>
            <rFont val="Tahoma"/>
            <family val="2"/>
            <charset val="238"/>
          </rPr>
          <t>jegyzono:</t>
        </r>
        <r>
          <rPr>
            <sz val="9"/>
            <color indexed="81"/>
            <rFont val="Tahoma"/>
            <family val="2"/>
            <charset val="238"/>
          </rPr>
          <t xml:space="preserve">
Ezen a rovaton kell elszámolni a központi költségvetésről szóló törvényben a települési önkormányzatok szociális, gyermekjóléti és gyermekétkeztetési feladatainak támogatására biztosított előirányzatból származó bevételeket.</t>
        </r>
      </text>
    </comment>
    <comment ref="A11" authorId="0" shapeId="0">
      <text>
        <r>
          <rPr>
            <b/>
            <sz val="9"/>
            <color indexed="81"/>
            <rFont val="Tahoma"/>
            <family val="2"/>
            <charset val="238"/>
          </rPr>
          <t>jegyzőnő:</t>
        </r>
        <r>
          <rPr>
            <sz val="9"/>
            <color indexed="81"/>
            <rFont val="Tahoma"/>
            <family val="2"/>
            <charset val="238"/>
          </rPr>
          <t xml:space="preserve">
Ezen a rovaton kell elszámolni a központi költségvetésről szóló törvényben a települési önkormányzatok kulturális feladatainak támogatására biztosított előirányzatból származó bevételeket.</t>
        </r>
      </text>
    </comment>
    <comment ref="A12" authorId="0" shapeId="0">
      <text>
        <r>
          <rPr>
            <b/>
            <sz val="9"/>
            <color indexed="81"/>
            <rFont val="Tahoma"/>
            <family val="2"/>
            <charset val="238"/>
          </rPr>
          <t>jegyzőnő:</t>
        </r>
        <r>
          <rPr>
            <sz val="9"/>
            <color indexed="81"/>
            <rFont val="Tahoma"/>
            <family val="2"/>
            <charset val="238"/>
          </rPr>
          <t xml:space="preserve">
Ezen a rovaton kell elszámolni a központi költségvetésről szóló törvényben a helyi önkormányzatok, helyi nemzetiségi önkormányzatok, társulások részére működési célra biztosított központosított előirányzatokból származó bevételeket.
</t>
        </r>
        <r>
          <rPr>
            <b/>
            <i/>
            <u/>
            <sz val="9"/>
            <color indexed="81"/>
            <rFont val="Tahoma"/>
            <family val="2"/>
            <charset val="238"/>
          </rPr>
          <t>A rovaton előirányzat nem tervezhető.</t>
        </r>
      </text>
    </comment>
    <comment ref="A13" authorId="0" shapeId="0">
      <text>
        <r>
          <rPr>
            <b/>
            <sz val="9"/>
            <color indexed="81"/>
            <rFont val="Tahoma"/>
            <family val="2"/>
            <charset val="238"/>
          </rPr>
          <t>jegyzőnő:</t>
        </r>
        <r>
          <rPr>
            <sz val="9"/>
            <color indexed="81"/>
            <rFont val="Tahoma"/>
            <family val="2"/>
            <charset val="238"/>
          </rPr>
          <t xml:space="preserve">
Ezen a rovaton kell elszámolni a központi költségvetésről szóló törvényben meghatározott megyei önkormányzati tartalékból és a tartósan fizetésképtelen helyzetbe került helyi önkormányzatok adósságrendezésére irányuló hitelfelvétel visszterhes kamattámogatására, a pénzügyi gondnok díjára szolgáló előirányzatból származó bevételeket, valamint az Áht. 14. § (3) bekezdése szerinti fejezetében szereplő fejezeti tartalékból a helyi önkormányzatok működőképessége megőrzését szolgáló és más kiegészítő támogatások bevételeit.
</t>
        </r>
        <r>
          <rPr>
            <b/>
            <i/>
            <u/>
            <sz val="9"/>
            <color indexed="81"/>
            <rFont val="Tahoma"/>
            <family val="2"/>
            <charset val="238"/>
          </rPr>
          <t>A rovaton előirányzat nem tervezhető.</t>
        </r>
      </text>
    </comment>
    <comment ref="A14" authorId="0" shapeId="0">
      <text>
        <r>
          <rPr>
            <b/>
            <sz val="9"/>
            <color indexed="81"/>
            <rFont val="Tahoma"/>
            <family val="2"/>
            <charset val="238"/>
          </rPr>
          <t>jegyzőnő:</t>
        </r>
        <r>
          <rPr>
            <sz val="9"/>
            <color indexed="81"/>
            <rFont val="Tahoma"/>
            <family val="2"/>
            <charset val="238"/>
          </rPr>
          <t xml:space="preserve">
Ezen a rovaton kell elszámolni
a)  helyi önkormányzat, a helyi nemzetiségi önkormányzat és a társulás részére a központi költségvetés Áht. 14. § (3) bekezdése szerinti fejezetéből folyósított támogatások jogosulatlan igénybevétele miatt a kiadás elszámolását követő években visszafizetett összegből származó bevételt,
b) a költségvetési maradványt és a vállalkozási maradványt terhelő befizetési kötelezettség teljesítéséből származó bevételt,
c) a tervezettet meghaladó többletbevétel utáni befizetésből származó bevételt, és
d) az Áht. 47. §-a szerinti befizetési kötelezettség teljesítéséből származó bevételt.</t>
        </r>
      </text>
    </comment>
    <comment ref="A15" authorId="0" shapeId="0">
      <text>
        <r>
          <rPr>
            <b/>
            <sz val="9"/>
            <color indexed="81"/>
            <rFont val="Tahoma"/>
            <family val="2"/>
            <charset val="238"/>
          </rPr>
          <t>jegyzőnő:</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 eredeti kötelezett általi megtérítését.</t>
        </r>
      </text>
    </comment>
    <comment ref="A16" authorId="0" shapeId="0">
      <text>
        <r>
          <rPr>
            <b/>
            <sz val="9"/>
            <color indexed="81"/>
            <rFont val="Tahoma"/>
            <family val="2"/>
            <charset val="238"/>
          </rPr>
          <t>jegyzőnő:</t>
        </r>
        <r>
          <rPr>
            <sz val="9"/>
            <color indexed="81"/>
            <rFont val="Tahoma"/>
            <family val="2"/>
            <charset val="238"/>
          </rPr>
          <t xml:space="preserve">
Ezen a rovaton kell elszámolni az államháztartáson belüli szervezetek számára visszafizetési kötelezettség mellett működési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17" authorId="0" shapeId="0">
      <text>
        <r>
          <rPr>
            <b/>
            <sz val="9"/>
            <color indexed="81"/>
            <rFont val="Tahoma"/>
            <family val="2"/>
            <charset val="238"/>
          </rPr>
          <t>jegyzőnő:</t>
        </r>
        <r>
          <rPr>
            <sz val="9"/>
            <color indexed="81"/>
            <rFont val="Tahoma"/>
            <family val="2"/>
            <charset val="238"/>
          </rPr>
          <t xml:space="preserve">
Ezen a rovaton kell elszámolni az államháztartáson belüli szervezetektől visszafizetési kötelezettség mellett működési célból kapott támogatásokat, kölcsönöket függetlenül attól, hogy azokat terheli-e kamat vagy más költség, díj.
A rovaton elszámolt bevételeket a beszámolóban a II. fejezet 1. pontja szerinti bontásban kell szerepeltetni.</t>
        </r>
      </text>
    </comment>
    <comment ref="A18" authorId="0" shapeId="0">
      <text>
        <r>
          <rPr>
            <b/>
            <sz val="9"/>
            <color indexed="81"/>
            <rFont val="Tahoma"/>
            <family val="2"/>
            <charset val="238"/>
          </rPr>
          <t>jegyzőnő:</t>
        </r>
        <r>
          <rPr>
            <sz val="9"/>
            <color indexed="81"/>
            <rFont val="Tahoma"/>
            <family val="2"/>
            <charset val="238"/>
          </rPr>
          <t xml:space="preserve">
Ezen a rovaton kell elszámolni
a) az államháztartáson belüli szervezetektől működési célból, ellenérték nélkül, végleges jelleggel kapott bevételeket a központi, irányító szervi támogatás és az Ávr. 34. §-a alapján előirányzat-átcsoportosítással teljesítendő ügyletek kivételével, és
b) az államháztartáson belüli szervezetek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0" authorId="0" shapeId="0">
      <text>
        <r>
          <rPr>
            <b/>
            <sz val="9"/>
            <color indexed="81"/>
            <rFont val="Tahoma"/>
            <family val="2"/>
            <charset val="238"/>
          </rPr>
          <t>jegyzőnő:</t>
        </r>
        <r>
          <rPr>
            <sz val="9"/>
            <color indexed="81"/>
            <rFont val="Tahoma"/>
            <family val="2"/>
            <charset val="238"/>
          </rPr>
          <t xml:space="preserve">
Ezen a rovaton kell elszámolni
a)  központi költségvetésről szóló törvényben a helyi önkormányzatok, helyi nemzetiségi önkormányzatok, társulások részére felhalmozási célra biztosított központosított előirányzatokból származó bevételeket, és
b) a központi költségvetés Áht. 14. § (3) bekezdése szerinti fejezetéből biztosított vis maior támogatást.
A rovaton előirányzat a Lakossági közműfejlesztés támogatása jogcímen tervezhető.</t>
        </r>
      </text>
    </comment>
    <comment ref="A21" authorId="0" shapeId="0">
      <text>
        <r>
          <rPr>
            <b/>
            <sz val="9"/>
            <color indexed="81"/>
            <rFont val="Tahoma"/>
            <family val="2"/>
            <charset val="238"/>
          </rPr>
          <t>jegyzőnő:</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 eredeti kötelezett általi megtérítését.</t>
        </r>
      </text>
    </comment>
    <comment ref="A22" authorId="0" shapeId="0">
      <text>
        <r>
          <rPr>
            <b/>
            <sz val="9"/>
            <color indexed="81"/>
            <rFont val="Tahoma"/>
            <family val="2"/>
            <charset val="238"/>
          </rPr>
          <t>jegyzőnő:</t>
        </r>
        <r>
          <rPr>
            <sz val="9"/>
            <color indexed="81"/>
            <rFont val="Tahoma"/>
            <family val="2"/>
            <charset val="238"/>
          </rPr>
          <t xml:space="preserve">
Ezen a rovaton kell elszámolni az államháztartáson belüli szervezetek számára visszafizetési kötelezettség mellett felhalmozási célból nyújtott támogatások, kölcsönök kamatot és más költséget, díjat nem tartalmazó törlesztéséből származó bevételeket.
A rovaton elszámolt bevételeket a beszámolóban a II. fejezet 1. pontja szerinti bontásban kell szerepeltetni.</t>
        </r>
      </text>
    </comment>
    <comment ref="A23" authorId="0" shapeId="0">
      <text>
        <r>
          <rPr>
            <b/>
            <sz val="9"/>
            <color indexed="81"/>
            <rFont val="Tahoma"/>
            <family val="2"/>
            <charset val="238"/>
          </rPr>
          <t>jegyzőnő:</t>
        </r>
        <r>
          <rPr>
            <sz val="9"/>
            <color indexed="81"/>
            <rFont val="Tahoma"/>
            <family val="2"/>
            <charset val="238"/>
          </rPr>
          <t xml:space="preserve">
Ezen a rovaton kell elszámolni az államháztartáson belüli szervezetektől visszafizetési kötelezettség mellett felhalmozási célból kapott támogatásokat, kölcsönöket függetlenül attól, hogy azokat terheli-e kamat vagy más költség, díj.
A rovaton elszámolt bevételeket a beszámolóban a II. fejezet 1. pontja szerinti bontásban kell szerepeltetni.</t>
        </r>
      </text>
    </comment>
    <comment ref="A24" authorId="0" shapeId="0">
      <text>
        <r>
          <rPr>
            <b/>
            <sz val="9"/>
            <color indexed="81"/>
            <rFont val="Tahoma"/>
            <family val="2"/>
            <charset val="238"/>
          </rPr>
          <t>jegyzőnő:</t>
        </r>
        <r>
          <rPr>
            <sz val="9"/>
            <color indexed="81"/>
            <rFont val="Tahoma"/>
            <family val="2"/>
            <charset val="238"/>
          </rPr>
          <t xml:space="preserve">
Ezen a rovaton kell elszámolni
a) az államháztartáson belüli szervezetektől felhalmozási célból, ellenérték nélkül, végleges jelleggel kapott bevételeket a központi, irányító szervi támogatás és az Ávr. 34. §-a alapján előirányzat-átcsoportosítással teljesítendő ügyletek kivételével, és
b) az államháztartáson belüli szervezetek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1. pontja szerinti bontásban kell szerepeltetni.</t>
        </r>
      </text>
    </comment>
    <comment ref="A27" authorId="0" shapeId="0">
      <text>
        <r>
          <rPr>
            <b/>
            <sz val="9"/>
            <color indexed="81"/>
            <rFont val="Tahoma"/>
            <family val="2"/>
            <charset val="238"/>
          </rPr>
          <t>jegyzőnő:</t>
        </r>
        <r>
          <rPr>
            <sz val="9"/>
            <color indexed="81"/>
            <rFont val="Tahoma"/>
            <family val="2"/>
            <charset val="238"/>
          </rPr>
          <t xml:space="preserve">
Ezen a rovaton kell elszámolni
a)  személyi jövedelemadót,
b) a magánszemély jogviszonyának megszűnéséhez kapcsolódó egyes jövedelmek különadóját, és
c) a termőföld bérbeadásából származó jövedelem utáni személyi jövedelemadót.
A rovaton elszámolt bevételeket a beszámolóban a fenti bontásban kell szerepeltetni.</t>
        </r>
      </text>
    </comment>
    <comment ref="A28" authorId="0" shapeId="0">
      <text>
        <r>
          <rPr>
            <b/>
            <sz val="9"/>
            <color indexed="81"/>
            <rFont val="Tahoma"/>
            <family val="2"/>
            <charset val="238"/>
          </rPr>
          <t>jegyzono:</t>
        </r>
        <r>
          <rPr>
            <sz val="9"/>
            <color indexed="81"/>
            <rFont val="Tahoma"/>
            <family val="2"/>
            <charset val="238"/>
          </rPr>
          <t xml:space="preserve">
Ezen a rovaton kell elszámolni
a)  társasági adót,
b) a társas vállalkozások különadóját,
c) a hitelintézetek és pénzügyi vállalkozások különadóját,
d) a hitelintézeti járadékot,
e) a pénzügyi szervezetek különadóját,
f) az energiaellátók jövedelemadóját,
g) a kisvállalati adót, és
h) a kisadózó vállalkozások tételes adóját.
A rovaton elszámolt bevételeket a beszámolóban a fenti bontásban kell szerepeltetni.</t>
        </r>
      </text>
    </comment>
    <comment ref="A29" authorId="0" shapeId="0">
      <text>
        <r>
          <rPr>
            <b/>
            <sz val="9"/>
            <color indexed="81"/>
            <rFont val="Tahoma"/>
            <family val="2"/>
            <charset val="238"/>
          </rPr>
          <t>jegyzőnő:</t>
        </r>
        <r>
          <rPr>
            <sz val="9"/>
            <color indexed="81"/>
            <rFont val="Tahoma"/>
            <family val="2"/>
            <charset val="238"/>
          </rPr>
          <t xml:space="preserve">
Ezen a rovaton kell elszámolni
a) a szociális hozzájárulási adót,
b) a nyugdíjjárulékot és az egészségbiztosítási járulékot, ide értve a megállapodás alapján fizetők járulékait is,
c) a korkedvezmény-biztosítási járulékot,
d) az egészségbiztosítási és munkaerő piaci járulékot,
e) az egészségügyi szolgáltatási járulékot,
f) az egyszerűsített közteherviselési hozzájárulást,
g) a biztosítotti nyugdíjjárulékot, egészségbiztosítási járulékot,
h) a megállapodás alapján fizetők járulékait, és
i) a munkáltatói táppénz hozzájárulást.
A rovaton elszámolt bevételeket a beszámolóban a fenti bontásban kell szerepeltetni.</t>
        </r>
      </text>
    </comment>
    <comment ref="A30" authorId="0" shapeId="0">
      <text>
        <r>
          <rPr>
            <b/>
            <sz val="9"/>
            <color indexed="81"/>
            <rFont val="Tahoma"/>
            <family val="2"/>
            <charset val="238"/>
          </rPr>
          <t>jegyzőnő:</t>
        </r>
        <r>
          <rPr>
            <sz val="9"/>
            <color indexed="81"/>
            <rFont val="Tahoma"/>
            <family val="2"/>
            <charset val="238"/>
          </rPr>
          <t xml:space="preserve">
Ezen a rovaton kell elszámolni
a)  szakképzési hozzájárulást,
b) a rehabilitációs hozzájárulást,
c) az egészségügyi hozzájárulást, és
d) az egyszerűsített foglalkoztatás utáni közterheket.
A rovaton elszámolt bevételeket a beszámolóban a fenti bontásban kell szerepeltetni.</t>
        </r>
      </text>
    </comment>
    <comment ref="A31" authorId="0" shapeId="0">
      <text>
        <r>
          <rPr>
            <b/>
            <sz val="9"/>
            <color indexed="81"/>
            <rFont val="Tahoma"/>
            <family val="2"/>
            <charset val="238"/>
          </rPr>
          <t>jegyzőnő:</t>
        </r>
        <r>
          <rPr>
            <sz val="9"/>
            <color indexed="81"/>
            <rFont val="Tahoma"/>
            <family val="2"/>
            <charset val="238"/>
          </rPr>
          <t xml:space="preserve">
Ezen a rovaton kell elszámolni
a) az építményadót,
b) az épület után fizetett idegenforgalmi adót,
c) a magánszemélyek kommunális adóját,
d) a telekadót,
e) cégautó adót
f) a közművezetékek adóját, és
g) az öröklési és ajándékozási illetéket.
</t>
        </r>
        <r>
          <rPr>
            <b/>
            <i/>
            <u/>
            <sz val="9"/>
            <color indexed="81"/>
            <rFont val="Tahoma"/>
            <family val="2"/>
            <charset val="238"/>
          </rPr>
          <t>A rovaton elszámolt bevételeket a beszámolóban a fenti bontásban kell szerepeltetni.</t>
        </r>
      </text>
    </comment>
    <comment ref="A35" authorId="0" shapeId="0">
      <text>
        <r>
          <rPr>
            <b/>
            <sz val="9"/>
            <color indexed="81"/>
            <rFont val="Tahoma"/>
            <family val="2"/>
            <charset val="238"/>
          </rPr>
          <t>jegyzőnő:</t>
        </r>
        <r>
          <rPr>
            <sz val="9"/>
            <color indexed="81"/>
            <rFont val="Tahoma"/>
            <family val="2"/>
            <charset val="238"/>
          </rPr>
          <t xml:space="preserve">
Ezen a rovaton kell elszámolni
a) az általános forgalmi adót,
b) a távközlési ágazatot terhelő különadót,
c) a kiskereskedői ágazatot terhelő különadót,
d) az energia ágazatot terhelő különadót,
e) a bank- és biztosítási ágazatot terhelő különadót,
f) a visszterhes vagyonátruházási illetéket,
g) az állandó jelleggel végzett iparűzési tevékenység után fizetett helyi iparűzési adót,
h) az ideiglenes jelleggel végzett tevékenység után fizetett helyi iparűzési adót,
i) az innovációs járulékot,
j) az egyszerűsített vállalkozói adót,
k) a gyógyszer forgalmazási jogosultak befizetéseit [2006. évi XCVIII. tv 36. § (1.) bek.],
l) a gyógyszer nagykereskedést végzők befizetéseit [2006. évi XCVIII. tv 36. § (2) bek.],
m)203 a gyógyszer gyártók 10%-os befizetési kötelezettségét,
n) Gyógyszer és gyógyászati segédeszköz ismertetés utáni befizetéseket [2006. évi XCVIII. tv 36. § (4) bek.],
o) a Gyógyszertámogatás többletének sávos kockázatviseléséből származó bevételeket [2006. évi XCVIII. tv 42. §],
p) a népegészségügyi termékadót,
q) a távközlési adót,
r) a pénzügyi tranzakciós illetéket, és
s) a biztosítási adót.
A rovaton elszámolt bevételeket a beszámolóban a fenti bontásban kell szerepeltetni.</t>
        </r>
      </text>
    </comment>
    <comment ref="A38" authorId="0" shapeId="0">
      <text>
        <r>
          <rPr>
            <b/>
            <sz val="9"/>
            <color indexed="81"/>
            <rFont val="Tahoma"/>
            <family val="2"/>
            <charset val="238"/>
          </rPr>
          <t>jegyzőnő:</t>
        </r>
        <r>
          <rPr>
            <sz val="9"/>
            <color indexed="81"/>
            <rFont val="Tahoma"/>
            <family val="2"/>
            <charset val="238"/>
          </rPr>
          <t xml:space="preserve">
Ezen a rovaton kell elszámolni
a)  jövedéki adót,
b) a regisztrációs adót, és
c) az energiaadót.
A rovaton elszámolt bevételeket a beszámolóban a fenti bontásban kell szerepeltetni.</t>
        </r>
      </text>
    </comment>
    <comment ref="A39" authorId="0" shapeId="0">
      <text>
        <r>
          <rPr>
            <b/>
            <sz val="9"/>
            <color indexed="81"/>
            <rFont val="Tahoma"/>
            <family val="2"/>
            <charset val="238"/>
          </rPr>
          <t>jegyzőnő:</t>
        </r>
        <r>
          <rPr>
            <sz val="9"/>
            <color indexed="81"/>
            <rFont val="Tahoma"/>
            <family val="2"/>
            <charset val="238"/>
          </rPr>
          <t xml:space="preserve">
Ezen a rovaton a játékadó bevételeit kell elszámolni.</t>
        </r>
      </text>
    </comment>
    <comment ref="A40" authorId="0" shapeId="0">
      <text>
        <r>
          <rPr>
            <b/>
            <sz val="9"/>
            <color indexed="81"/>
            <rFont val="Tahoma"/>
            <family val="2"/>
            <charset val="238"/>
          </rPr>
          <t>jegyzőnő:</t>
        </r>
        <r>
          <rPr>
            <sz val="9"/>
            <color indexed="81"/>
            <rFont val="Tahoma"/>
            <family val="2"/>
            <charset val="238"/>
          </rPr>
          <t xml:space="preserve">
Ezen a rovaton kell elszámolni
a)  belföldi gépjárművek adójának a központi költségvetést megillető részét,
b) a belföldi gépjárművek adójának a helyi önkormányzatot megillető részét,
c) a külföldi gépjárművek adóját, és
d) a gépjármű túlsúlydíjat.
</t>
        </r>
        <r>
          <rPr>
            <b/>
            <i/>
            <u/>
            <sz val="9"/>
            <color indexed="81"/>
            <rFont val="Tahoma"/>
            <family val="2"/>
            <charset val="238"/>
          </rPr>
          <t>A rovaton elszámolt bevételeket a beszámolóban a fenti bontásban kell szerepeltetni.</t>
        </r>
      </text>
    </comment>
    <comment ref="A44" authorId="0" shapeId="0">
      <text>
        <r>
          <rPr>
            <b/>
            <sz val="9"/>
            <color indexed="81"/>
            <rFont val="Tahoma"/>
            <family val="2"/>
            <charset val="238"/>
          </rPr>
          <t>jegyzőnő:</t>
        </r>
        <r>
          <rPr>
            <sz val="9"/>
            <color indexed="81"/>
            <rFont val="Tahoma"/>
            <family val="2"/>
            <charset val="238"/>
          </rPr>
          <t xml:space="preserve">
Ezen a rovaton kell elszámolni
a)  kulturális adót,
b) a baleseti adót,
c) a nukleáris létesítmények Központi Nukleáris Pénzügyi Alapba történő kötelező befizetéseit,
d) a környezetterhelési díjat,
e) a környezetvédelmi termékdíjakat,
f) a bérfőzési szeszadót,
g) a szerencsejáték szervezési díjat,
h) a tartózkodás után fizetett idegenforgalmi adót,
i</t>
        </r>
        <r>
          <rPr>
            <b/>
            <i/>
            <u/>
            <sz val="9"/>
            <color indexed="81"/>
            <rFont val="Tahoma"/>
            <family val="2"/>
            <charset val="238"/>
          </rPr>
          <t>) a talajterhelési díjat,</t>
        </r>
        <r>
          <rPr>
            <sz val="9"/>
            <color indexed="81"/>
            <rFont val="Tahoma"/>
            <family val="2"/>
            <charset val="238"/>
          </rPr>
          <t xml:space="preserve">
j) a vízkészlet járulékot,
k) az állami vadászjegyek díjait,
l) az erdővédelmi járulékot,
m) a földvédelmi járulékot,
n) a halászati haszonbérleti díjat,
o) a hulladéklerakási járulékot, és
p) </t>
        </r>
        <r>
          <rPr>
            <b/>
            <u/>
            <sz val="9"/>
            <color indexed="81"/>
            <rFont val="Tahoma"/>
            <family val="2"/>
            <charset val="238"/>
          </rPr>
          <t>a korábbi évek megszűnt adónemei áthúzódó fizetéseiből befolyt bevételeket.</t>
        </r>
        <r>
          <rPr>
            <sz val="9"/>
            <color indexed="81"/>
            <rFont val="Tahoma"/>
            <family val="2"/>
            <charset val="238"/>
          </rPr>
          <t xml:space="preserve">
</t>
        </r>
        <r>
          <rPr>
            <b/>
            <i/>
            <u/>
            <sz val="9"/>
            <color indexed="81"/>
            <rFont val="Tahoma"/>
            <family val="2"/>
            <charset val="238"/>
          </rPr>
          <t xml:space="preserve">
A rovaton elszámolt bevételeket a beszámolóban a fenti bontásban kell szerepeltetni.</t>
        </r>
      </text>
    </comment>
    <comment ref="A47" authorId="0" shapeId="0">
      <text>
        <r>
          <rPr>
            <b/>
            <sz val="9"/>
            <color indexed="81"/>
            <rFont val="Tahoma"/>
            <family val="2"/>
            <charset val="238"/>
          </rPr>
          <t>jegyzőnő:</t>
        </r>
        <r>
          <rPr>
            <sz val="9"/>
            <color indexed="81"/>
            <rFont val="Tahoma"/>
            <family val="2"/>
            <charset val="238"/>
          </rPr>
          <t xml:space="preserve">
Ezen a rovaton kell elszámolni
a)  cégnyilvántartás bevételeit,
b)</t>
        </r>
        <r>
          <rPr>
            <b/>
            <u/>
            <sz val="9"/>
            <color indexed="81"/>
            <rFont val="Tahoma"/>
            <family val="2"/>
            <charset val="238"/>
          </rPr>
          <t xml:space="preserve"> az eljárási illetékeket,</t>
        </r>
        <r>
          <rPr>
            <sz val="9"/>
            <color indexed="81"/>
            <rFont val="Tahoma"/>
            <family val="2"/>
            <charset val="238"/>
          </rPr>
          <t xml:space="preserve">
c) az igazgatási szolgáltatási díjakat,
d) a felügyeleti díjakat,
e) az eb rendészeti hozzájárulást,
f) a mezőgazdasági termelést érintő időjárási és más természeti kockázatok kezelésről szóló törvény szerinti kárenyhítési hozzájárulást,
g) a környezetvédelmi bírságot,
h) a természetvédelmi bírságot,
i) a műemlékvédelmi bírságot,
j) az építésügyi bírságot,
</t>
        </r>
        <r>
          <rPr>
            <b/>
            <i/>
            <u/>
            <sz val="9"/>
            <color indexed="81"/>
            <rFont val="Tahoma"/>
            <family val="2"/>
            <charset val="238"/>
          </rPr>
          <t>k) a szabálysértési pénz- és helyszíni bírság és a közlekedési szabályszegések után kiszabott közigazgatási bírság helyi önkormányzatot megillető részét,</t>
        </r>
        <r>
          <rPr>
            <sz val="9"/>
            <color indexed="81"/>
            <rFont val="Tahoma"/>
            <family val="2"/>
            <charset val="238"/>
          </rPr>
          <t xml:space="preserve">
l)az</t>
        </r>
        <r>
          <rPr>
            <b/>
            <u/>
            <sz val="9"/>
            <color indexed="81"/>
            <rFont val="Tahoma"/>
            <family val="2"/>
            <charset val="238"/>
          </rPr>
          <t xml:space="preserve"> egyéb bírságokat</t>
        </r>
        <r>
          <rPr>
            <sz val="9"/>
            <color indexed="81"/>
            <rFont val="Tahoma"/>
            <family val="2"/>
            <charset val="238"/>
          </rPr>
          <t xml:space="preserve">, és
m) azokat a bevételeket, amelyek megfizetését közhatalmi tevékenység gyakorlása során kötelező jelleggel kell megfizetni, azonban nem számolhatók el a közhatalmi bevételek más rovatain, így különösen a pénzbüntetést és elkobzást, </t>
        </r>
        <r>
          <rPr>
            <b/>
            <u/>
            <sz val="9"/>
            <color indexed="81"/>
            <rFont val="Tahoma"/>
            <family val="2"/>
            <charset val="238"/>
          </rPr>
          <t>a késedelmi és önellenőrzési pótlékot.</t>
        </r>
        <r>
          <rPr>
            <sz val="9"/>
            <color indexed="81"/>
            <rFont val="Tahoma"/>
            <family val="2"/>
            <charset val="238"/>
          </rPr>
          <t xml:space="preserve">
</t>
        </r>
        <r>
          <rPr>
            <b/>
            <i/>
            <u/>
            <sz val="9"/>
            <color indexed="81"/>
            <rFont val="Tahoma"/>
            <family val="2"/>
            <charset val="238"/>
          </rPr>
          <t>A rovaton elszámolt bevételeket a beszámolóban az a)–l) pont szerinti bontásban kell szerepeltetni.</t>
        </r>
      </text>
    </comment>
    <comment ref="A54" authorId="0" shapeId="0">
      <text>
        <r>
          <rPr>
            <b/>
            <sz val="9"/>
            <color indexed="81"/>
            <rFont val="Tahoma"/>
            <family val="2"/>
            <charset val="238"/>
          </rPr>
          <t>jegyzőnő:</t>
        </r>
        <r>
          <rPr>
            <sz val="9"/>
            <color indexed="81"/>
            <rFont val="Tahoma"/>
            <family val="2"/>
            <charset val="238"/>
          </rPr>
          <t xml:space="preserve">
Ezen a rovaton kell elszámolni a készletek értékesítésekor kapott eladási árat.</t>
        </r>
      </text>
    </comment>
    <comment ref="A55" authorId="0" shapeId="0">
      <text>
        <r>
          <rPr>
            <b/>
            <sz val="9"/>
            <color indexed="81"/>
            <rFont val="Tahoma"/>
            <family val="2"/>
            <charset val="238"/>
          </rPr>
          <t>jegyzőnő:</t>
        </r>
        <r>
          <rPr>
            <sz val="9"/>
            <color indexed="81"/>
            <rFont val="Tahoma"/>
            <family val="2"/>
            <charset val="238"/>
          </rPr>
          <t xml:space="preserve">
Ezen a rovaton kell elszámolni az általános forgalmi adóról szóló törvény szerinti, ellenérték fejében nyújtott szolgáltatásokért kapott eladási árat, ha azt nem közvetített szolgáltatásként vagy intézményi ellátási díjként kell elszámolni, ide értve a tárgyi eszközök bérbe adásából származó bevételeket és a díjköteles utak használata ellenében beszedett használati díj, pótdíj, elektronikus útdíj bevételeket is.
A rovaton elszámolt bevételeket a beszámolóban a következő bontásban kell szerepeltetni:
a) ebből: tárgyi eszközök bérbe adásából származó bevétel,
b) ebből: utak használata ellenében beszedett használati díj, pótdíj, elektronikus útdíj.</t>
        </r>
      </text>
    </comment>
    <comment ref="A56" authorId="0" shapeId="0">
      <text>
        <r>
          <rPr>
            <b/>
            <sz val="9"/>
            <color indexed="81"/>
            <rFont val="Tahoma"/>
            <family val="2"/>
            <charset val="238"/>
          </rPr>
          <t>jegyzőnő:</t>
        </r>
        <r>
          <rPr>
            <sz val="9"/>
            <color indexed="81"/>
            <rFont val="Tahoma"/>
            <family val="2"/>
            <charset val="238"/>
          </rPr>
          <t xml:space="preserve">
Ezen a rovaton kell elszámolni az Szt. 3. § (4) bekezdés 1. pontja szerinti közvetített szolgáltatások továbbértékesítése során kapott eladási árat.
A rovaton elszámolt bevételeket a beszámolóban a következő bontásban kell szerepeltetni:
a) ebből: államháztartáson belül.</t>
        </r>
      </text>
    </comment>
    <comment ref="A57" authorId="0" shapeId="0">
      <text>
        <r>
          <rPr>
            <b/>
            <sz val="9"/>
            <color indexed="81"/>
            <rFont val="Tahoma"/>
            <family val="2"/>
            <charset val="238"/>
          </rPr>
          <t>jegyzőnő:</t>
        </r>
        <r>
          <rPr>
            <sz val="9"/>
            <color indexed="81"/>
            <rFont val="Tahoma"/>
            <family val="2"/>
            <charset val="238"/>
          </rPr>
          <t xml:space="preserve">
Ezen a rovaton kell elszámolni
a)  tárgyi eszközök ellenérték fejében történő vagyonkezelésbe, haszonbérbe, használatba, üzemeltetésbe adásából származó bevételeket,
b) a részesedések után kapott osztalékot, ide értve a kamatozó részvények után fizetett kamatot is,
c) a bányajáradékot, és
d) a tulajdonosi jogok időleges átengedéséből származó bevételeket, így különösen a vagyoni értékű jogok bérbe, haszonbérbe adásáért kapott eladási árat és a koncessziós díjakat.
A rovaton elszámolt bevételeket a beszámolóban a következő bontásban kell szerepeltetni:
a) ebből: vadászati jog bérbeadásából származó bevétel,
b) ebből: önkormányzati vagyon üzemeltetéséből, koncesszióból származó bevétel,
c) ebből: önkormányzati vagyon vagyonkezelésbe adásából származó bevétel,
d) ebből: állami többségi tulajdonú vállalkozástól kapott osztalék,
e) ebből: önkormányzati többségi tulajdonú vállalkozástól kapott osztalék,
f) ebből: egyéb részesedések után kapott osztalék.</t>
        </r>
      </text>
    </comment>
    <comment ref="A58" authorId="0" shapeId="0">
      <text>
        <r>
          <rPr>
            <b/>
            <sz val="9"/>
            <color indexed="81"/>
            <rFont val="Tahoma"/>
            <family val="2"/>
            <charset val="238"/>
          </rPr>
          <t>jegyzőnő:</t>
        </r>
        <r>
          <rPr>
            <sz val="9"/>
            <color indexed="81"/>
            <rFont val="Tahoma"/>
            <family val="2"/>
            <charset val="238"/>
          </rPr>
          <t xml:space="preserve">
Ezen a rovaton kell elszámolni azokat a bevételeket, amelyek az alaptevékenység keretében az ellátottak részére nyújtott szolgáltatások eladási árából, így különösen a nevelőintézeti, bölcsődei, szociális intézeti ellátás, szociális és ellátotti étkeztetés, ápolás, gondozás díjaiból, a tanulók, hallgatók által fizetett költségtérítésekből, díjakból származnak.</t>
        </r>
      </text>
    </comment>
    <comment ref="A59" authorId="0" shapeId="0">
      <text>
        <r>
          <rPr>
            <b/>
            <sz val="9"/>
            <color indexed="81"/>
            <rFont val="Tahoma"/>
            <family val="2"/>
            <charset val="238"/>
          </rPr>
          <t>jegyzőnő:</t>
        </r>
        <r>
          <rPr>
            <sz val="9"/>
            <color indexed="81"/>
            <rFont val="Tahoma"/>
            <family val="2"/>
            <charset val="238"/>
          </rPr>
          <t xml:space="preserve">
Ezen a rovaton kell elszámolni az általános forgalmi adóról szóló törvény szerinti termékértékesítés, szolgáltatásnyújtás során kiszámlázott általános forgalmi adót.</t>
        </r>
      </text>
    </comment>
    <comment ref="A60" authorId="0" shapeId="0">
      <text>
        <r>
          <rPr>
            <b/>
            <sz val="9"/>
            <color indexed="81"/>
            <rFont val="Tahoma"/>
            <family val="2"/>
            <charset val="238"/>
          </rPr>
          <t>jegyzőnő:</t>
        </r>
        <r>
          <rPr>
            <sz val="9"/>
            <color indexed="81"/>
            <rFont val="Tahoma"/>
            <family val="2"/>
            <charset val="238"/>
          </rPr>
          <t xml:space="preserve">
Ezen a rovaton kell elszámolni az adóhatóságtól visszaigényelt általános forgalmi adót.</t>
        </r>
      </text>
    </comment>
    <comment ref="A61" authorId="0" shapeId="0">
      <text>
        <r>
          <rPr>
            <b/>
            <sz val="9"/>
            <color indexed="81"/>
            <rFont val="Tahoma"/>
            <family val="2"/>
            <charset val="238"/>
          </rPr>
          <t>jegyzőnő:</t>
        </r>
        <r>
          <rPr>
            <sz val="9"/>
            <color indexed="81"/>
            <rFont val="Tahoma"/>
            <family val="2"/>
            <charset val="238"/>
          </rPr>
          <t xml:space="preserve">
Ezen a rovaton kell elszámolni:
a)  hitelviszonyt megtestesítő kamatozó értékpapírok és a pénzeszközök után kapott kamat összegét,
b) a vásárolt hitelviszonyt megtestesítő értékpapírok beváltásakor a vételár és a könyv szerinti érték közötti nyereségjellegű különbözetet,
c) a befektetési jegyek nettó eszközértéke és névértéke közötti különbözet összegében kapott eredményszemléletű bevétel összegét, függetlenül attól, hogy az kamatból, osztalékból vagy árfolyamnyereségből származik, továbbá eladáskor, beváltáskor a nettó eszközérték és a könyv szerinti érték különbözetében realizált eredményszemléletű bevételt, valamint a kockázati tőkealap-jegyek után kapott eredményszemléletű bevétel összegét,
d) az adott kölcsön, visszatérítendő támogatás, a váltókövetelések, a hosszú lejáratú betétetek, és a pénzeszközök után kapott kamatot – ide értve a Stabilitási tv. 3. § (1) bekezdés e) pontja szerinti ügyletek esetén a vásárolt eszköz viszonteladásakor a vételárat meghaladóan befolyt viszonteladási összeget is –, a késedelmi kamat kivételével,
e) a valódi penziós ügyletek és az óvadéki repóügyletek esetén az eszköz vételára és viszonteladási ára közötti különbözetet a viszonteladás megtörténtekor, valamint a kölcsönbe adott értékpapír után járó kölcsönzési díj összegében elszámolt kamatbevételt,
f) a lezárt kamatfedezeti ügyletek (határidős, opciós, swap és azonnali ügyletek) nyereségét, és
g) pénzügyi lízing esetén a lízingdíjban lévő kapott kamat összegét.
A rovaton elszámolt bevételeket a beszámolóban a következő bontásban kell szerepeltetni:
a) ebből: államháztartáson belül,
b) ebből: befektetési jegyek kamatbevételei,
c) ebből: fedezeti ügyletek kamatbevételei.</t>
        </r>
      </text>
    </comment>
    <comment ref="A62" authorId="0" shapeId="0">
      <text>
        <r>
          <rPr>
            <b/>
            <sz val="9"/>
            <color indexed="81"/>
            <rFont val="Tahoma"/>
            <family val="2"/>
            <charset val="238"/>
          </rPr>
          <t>jegyzőnő:</t>
        </r>
        <r>
          <rPr>
            <sz val="9"/>
            <color indexed="81"/>
            <rFont val="Tahoma"/>
            <family val="2"/>
            <charset val="238"/>
          </rPr>
          <t xml:space="preserve">
Ezen a rovaton kell elszámolni
a)  befektetett pénzügyi eszközök vagy az értékpapírok között kimutatott részesedések értékesítésekor a könyv szerinti érték és az eladási ár közötti nyereségjellegű különbözetet,
b) a vásárolt hitelviszonyt megtestesítő értékpapírok értékesítésekor a könyv szerinti érték és az eladási ár közötti nyereségjellegű különbözetet,
c) a hitelviszonyt megtestesítő kamatozó értékpapírok kibocsátásakor a névérték és a kapott eladási ár közötti nyereségjellegű különbözetet,
d) a vásárolt követelések könyv szerinti értékét meghaladó összegben befolyt bevételt, valamint a követelés értékesítésekor a könyv szerinti érték és az eladási ár közötti nyereségjellegű különbözetet,
e) év közben a valutakészletek, illetve a devizaszámlán lévő deviza forintra történő átváltásakor realizált árfolyamnyereséget,
f) a külföldi pénzértékre szóló követeléshez kapcsolódó realizált árfolyamnyereséget,
A rovaton elszámolt bevételeket a beszámolóban a következő bontásban kell szerepeltetni:
a) részesedések értékesítéséhez kapcsolódó realizált nyereség,
b) hitelviszonyt megtestesítő értékpapírok értékesítési nyeresége,
c) hitelviszonyt megtestesítő értékpapírok kibocsátási nyeresége,
d) valuta és deviza eszközök realizált árfolyamnyeresége.</t>
        </r>
      </text>
    </comment>
    <comment ref="A64" authorId="0" shapeId="0">
      <text>
        <r>
          <rPr>
            <b/>
            <sz val="9"/>
            <color indexed="81"/>
            <rFont val="Tahoma"/>
            <family val="2"/>
            <charset val="238"/>
          </rPr>
          <t>jegyzőnő:</t>
        </r>
        <r>
          <rPr>
            <sz val="9"/>
            <color indexed="81"/>
            <rFont val="Tahoma"/>
            <family val="2"/>
            <charset val="238"/>
          </rPr>
          <t xml:space="preserve">
Ezen a rovaton kell elszámolni a más rovaton nem szerepeltethető működési jellegű bevételeket, így különösen
a)  Kincstárnál az általa vezetett fizetési számlák után felszámított díjakat, ide értve a rendelkezésre tartási díjat is,
b) a visszafizetési kötelezettség mellett működési célból nyújtott támogatások, kölcsönök, és a vállalt kezességek, garanciák díjait,
c) az Európai Unió költségvetéséből teljesített költség-visszatérítéseket, így különösen a Tanács üléseire kiutazó delegációk utazási költségeinek visszatérítését, a vámbeszedési költségek megtérítését, a cukorágazati hozzájárulás beszedési költségének megtérítését, valamint az uniós támogatások utólagos megtérítését,
d) a közbeszerzésről szóló törvény szerinti ajánlati biztosítékot, pályázati díjat,
e) a nyelvvizsga kötelezettségi biztosítékot,
f) az adók módjára behajtandó köztartozás végrehajtási költségének visszatérült összegét, önrevízió végzését,
g) a foglalkoztatottak, ellátottak, biztosítók által fizetett kártérítéseket,
h) a szerződés megerősítésével, a szerződésszegéssel kapcsolatos bevételeket (például foglaló, kötbér, jótállás, szavatosság, késedelmi kamat, a késedelmes vagy elmaradt teljesítés miatti kártérítés), az ilyen jogcímeken kifizetett és később visszakapott bevételeket, a szerződésen kívüli károkozásért, személyiségi, dologi vagy más jog megsértéséért, jogalap nélküli gazdagodásért kapott összegeket, a biztosítási bevételeket,
i) az eredeti követelést engedményezőnél (eladónál) az átruházott (engedményezett) követelésért kapott ellenértéket,
j)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és
k) a személyi juttatások, a munkaadókat terhelő járulékok és szociális hozzájárulási adó és a dologi kiadásoknak a kiadás elszámolását követő években történő visszatérítéseit, a pénztártöbblet.
A rovaton elszámolt bevételeket a beszámolóban a következő bontásban kell szerepeltetni:
a) ebből: biztosító által fizetett kártérítés,
b) ebből: a szerződésben vállalt kötelezettségek elmulasztásához kapcsolódó bevételek, káreseményekkel kapcsolatosan kapott bevételek, biztosítási bevételek, visszakapott óvadék (kaució), bánatpénz,
c) ebből: költségek visszatérítései.</t>
        </r>
      </text>
    </comment>
    <comment ref="A66" authorId="0" shapeId="0">
      <text>
        <r>
          <rPr>
            <b/>
            <sz val="9"/>
            <color indexed="81"/>
            <rFont val="Tahoma"/>
            <family val="2"/>
            <charset val="238"/>
          </rPr>
          <t>jegyzőnő:</t>
        </r>
        <r>
          <rPr>
            <sz val="9"/>
            <color indexed="81"/>
            <rFont val="Tahoma"/>
            <family val="2"/>
            <charset val="238"/>
          </rPr>
          <t xml:space="preserve">
Ezen a rovaton kell elszámolni az immateriális javak értékesítéskor kapott eladási árat.
A rovaton elszámolt bevételeket a beszámolóban a következő bontásban kell szerepeltetni:
a) ebből: kiotói egységek és kibocsátási egységek eladásából befolyt eladási ár.</t>
        </r>
      </text>
    </comment>
    <comment ref="A67" authorId="0" shapeId="0">
      <text>
        <r>
          <rPr>
            <b/>
            <sz val="9"/>
            <color indexed="81"/>
            <rFont val="Tahoma"/>
            <family val="2"/>
            <charset val="238"/>
          </rPr>
          <t>jegyzőnő:</t>
        </r>
        <r>
          <rPr>
            <sz val="9"/>
            <color indexed="81"/>
            <rFont val="Tahoma"/>
            <family val="2"/>
            <charset val="238"/>
          </rPr>
          <t xml:space="preserve">
Ezen a rovaton kell elszámolni az ingatlanok és az ingatlanhoz kapcsolódó vagyoni értékű jogok értékesítésekor kapott eladási árat.
A rovaton elszámolt bevételeket a beszámolóban a következő bontásban kell szerepeltetni:
b) ebből: termőföld-eladás bevételei.</t>
        </r>
      </text>
    </comment>
    <comment ref="A68" authorId="0" shapeId="0">
      <text>
        <r>
          <rPr>
            <b/>
            <sz val="9"/>
            <color indexed="81"/>
            <rFont val="Tahoma"/>
            <family val="2"/>
            <charset val="238"/>
          </rPr>
          <t>jegyzőnő:</t>
        </r>
        <r>
          <rPr>
            <sz val="9"/>
            <color indexed="81"/>
            <rFont val="Tahoma"/>
            <family val="2"/>
            <charset val="238"/>
          </rPr>
          <t xml:space="preserve">
Ezen a rovaton kell elszámolni a gépek, berendezések és felszerelések, a járművek és a tenyészállatok értékesítésekor kapott eladási árat.</t>
        </r>
      </text>
    </comment>
    <comment ref="A69" authorId="0" shapeId="0">
      <text>
        <r>
          <rPr>
            <b/>
            <sz val="9"/>
            <color indexed="81"/>
            <rFont val="Tahoma"/>
            <family val="2"/>
            <charset val="238"/>
          </rPr>
          <t>jegyzőnő:</t>
        </r>
        <r>
          <rPr>
            <sz val="9"/>
            <color indexed="81"/>
            <rFont val="Tahoma"/>
            <family val="2"/>
            <charset val="238"/>
          </rPr>
          <t xml:space="preserve">
Ezen a rovaton kell elszámolni a részesedés – függetlenül attól, hogy azt a befektetett vagy a forgóeszközök között mutatják ki – értékesítésekor kapott eladási árat, legfeljebb a részesedés a könyv szerinti értékéig.
A rovaton elszámolt bevételeket a beszámolóban a következő bontásban kell szerepeltetni:
a) ebből: privatizációból származó bevétel.</t>
        </r>
      </text>
    </comment>
    <comment ref="A70" authorId="0" shapeId="0">
      <text>
        <r>
          <rPr>
            <b/>
            <sz val="9"/>
            <color indexed="81"/>
            <rFont val="Tahoma"/>
            <family val="2"/>
            <charset val="238"/>
          </rPr>
          <t>jegyzőnő:</t>
        </r>
        <r>
          <rPr>
            <sz val="9"/>
            <color indexed="81"/>
            <rFont val="Tahoma"/>
            <family val="2"/>
            <charset val="238"/>
          </rPr>
          <t xml:space="preserve">
Ezen a rovaton kell elszámolni a meglévő részesedéshez – függetlenül attól, hogy azt a befektetett vagy a forgóeszközök között mutatják ki – kapcsolódó tőkekivonásból, tőkeleszállításból származó bevételt.</t>
        </r>
      </text>
    </comment>
    <comment ref="A72" authorId="0" shapeId="0">
      <text>
        <r>
          <rPr>
            <b/>
            <sz val="9"/>
            <color indexed="81"/>
            <rFont val="Tahoma"/>
            <family val="2"/>
            <charset val="238"/>
          </rPr>
          <t>jegyzőnő:</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 eredeti kötelezett általi megtérítését.</t>
        </r>
      </text>
    </comment>
    <comment ref="A73" authorId="0" shapeId="0">
      <text>
        <r>
          <rPr>
            <b/>
            <sz val="9"/>
            <color indexed="81"/>
            <rFont val="Tahoma"/>
            <family val="2"/>
            <charset val="238"/>
          </rPr>
          <t>jegyzőnő:</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4" authorId="0" shapeId="0">
      <text>
        <r>
          <rPr>
            <b/>
            <sz val="9"/>
            <color indexed="81"/>
            <rFont val="Tahoma"/>
            <family val="2"/>
            <charset val="238"/>
          </rPr>
          <t>jegyzőnő:</t>
        </r>
        <r>
          <rPr>
            <sz val="9"/>
            <color indexed="81"/>
            <rFont val="Tahoma"/>
            <family val="2"/>
            <charset val="238"/>
          </rPr>
          <t xml:space="preserve">
Ezen a rovaton kell elszámolni
a)211 az államháztartáson kívüli szervezetektől, személyektől működési célból, ellenérték nélkül kapott bevételeket, és
b) az ellátottak pénzbeli juttatásaiként folyósított ellátások és az államháztartáson kívüli szervezetek, személyek számára működési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76" authorId="0" shapeId="0">
      <text>
        <r>
          <rPr>
            <b/>
            <sz val="9"/>
            <color indexed="81"/>
            <rFont val="Tahoma"/>
            <family val="2"/>
            <charset val="238"/>
          </rPr>
          <t>jegyzőnő:</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 eredeti kötelezett általi megtérítését.</t>
        </r>
      </text>
    </comment>
    <comment ref="A77" authorId="0" shapeId="0">
      <text>
        <r>
          <rPr>
            <b/>
            <sz val="9"/>
            <color indexed="81"/>
            <rFont val="Tahoma"/>
            <family val="2"/>
            <charset val="238"/>
          </rPr>
          <t>jegyzőnő:</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 kölcsönök kamatot és más költséget, díjat nem tartalmazó törlesztéséből származó bevételeket.
A rovaton elszámolt bevételeket a beszámolóban a II. fejezet 2. pontja szerinti bontásban kell szerepeltetni.</t>
        </r>
      </text>
    </comment>
    <comment ref="A78" authorId="0" shapeId="0">
      <text>
        <r>
          <rPr>
            <b/>
            <sz val="9"/>
            <color indexed="81"/>
            <rFont val="Tahoma"/>
            <family val="2"/>
            <charset val="238"/>
          </rPr>
          <t>jegyzőnő:</t>
        </r>
        <r>
          <rPr>
            <sz val="9"/>
            <color indexed="81"/>
            <rFont val="Tahoma"/>
            <family val="2"/>
            <charset val="238"/>
          </rPr>
          <t xml:space="preserve">
Ezen a rovaton kell elszámolni
a) az államháztartáson kívüli szervezetektől, személyektől felhalmozási célból, ellenérték nélkül kapott bevételeket, és
b) az államháztartáson kívüli szervezetek, személyek számára felhalmozási célból végleges jelleggel nyújtott támogatások és más ellenérték nélküli kifizetések a kiadás elszámolását követő években történő visszafizetéséből származó bevételeket.
A rovaton elszámolt bevételeket a beszámolóban a II. fejezet 2. pontja szerinti bontásban kell szerepeltetni.</t>
        </r>
      </text>
    </comment>
    <comment ref="A82" authorId="0" shapeId="0">
      <text>
        <r>
          <rPr>
            <b/>
            <sz val="9"/>
            <color indexed="81"/>
            <rFont val="Tahoma"/>
            <family val="2"/>
            <charset val="238"/>
          </rPr>
          <t>jegyzőnő:</t>
        </r>
        <r>
          <rPr>
            <sz val="9"/>
            <color indexed="81"/>
            <rFont val="Tahoma"/>
            <family val="2"/>
            <charset val="238"/>
          </rPr>
          <t xml:space="preserve">
Ezen a rovaton kell elszámolni a költségvetési éven túlra belföldről felvett hitelek, kölcsönök felvételéből befolyó bevételeket.
A rovaton elszámolt bevételeket a beszámolóban a következő bontásban kell szerepeltetni:
a) ebből: pénzügyi vállalkozás.</t>
        </r>
      </text>
    </comment>
    <comment ref="A83" authorId="0" shapeId="0">
      <text>
        <r>
          <rPr>
            <b/>
            <sz val="9"/>
            <color indexed="81"/>
            <rFont val="Tahoma"/>
            <family val="2"/>
            <charset val="238"/>
          </rPr>
          <t>jegyzőnő:</t>
        </r>
        <r>
          <rPr>
            <sz val="9"/>
            <color indexed="81"/>
            <rFont val="Tahoma"/>
            <family val="2"/>
            <charset val="238"/>
          </rPr>
          <t xml:space="preserve">
Ezen a rovaton kell elszámolni a folyószámla-, rulírozó- és a munkabér-megelőlegezési hitelek, kölcsönök felvételéből befolyó bevételeket.</t>
        </r>
      </text>
    </comment>
    <comment ref="A84" authorId="0" shapeId="0">
      <text>
        <r>
          <rPr>
            <b/>
            <sz val="9"/>
            <color indexed="81"/>
            <rFont val="Tahoma"/>
            <family val="2"/>
            <charset val="238"/>
          </rPr>
          <t>jegyzőnő:</t>
        </r>
        <r>
          <rPr>
            <sz val="9"/>
            <color indexed="81"/>
            <rFont val="Tahoma"/>
            <family val="2"/>
            <charset val="238"/>
          </rPr>
          <t xml:space="preserve">
Ezen a rovaton kell elszámolni
a)  költségvetési éven belülre belföldről felvett hitelek, kölcsönök felvételéből befolyó bevételeket a likviditási célú hitelek, kölcsönök kivételével, és
b) a Stabilitási tv. 3. § (1) bekezdés e) pontja szerinti ügyletek keretében az eszközök átadásakor kapott eladási árat.
A rovaton elszámolt kiadásokat a beszámolóban a következő bontásban kell szerepeltetni:
a) ebből: pénzügyi vállalkozás.</t>
        </r>
      </text>
    </comment>
    <comment ref="A86" authorId="0" shapeId="0">
      <text>
        <r>
          <rPr>
            <b/>
            <sz val="9"/>
            <color indexed="81"/>
            <rFont val="Tahoma"/>
            <family val="2"/>
            <charset val="238"/>
          </rPr>
          <t>jegyzőnő:</t>
        </r>
        <r>
          <rPr>
            <sz val="9"/>
            <color indexed="81"/>
            <rFont val="Tahoma"/>
            <family val="2"/>
            <charset val="238"/>
          </rPr>
          <t xml:space="preserve">
Ezen a rovaton kell elszámolni a forgóeszközök között kimutatott, belföldön kibocsátott vásárolt hitelviszonyt megtestesítő értékpapírok - ide értve a kárpótlási jegyeket és a befektetési jegyeket is - beváltásakor kapott, kamatot nem tartalmazó összeget, eladásukkor azok eladási árát a könyv szerinti értékig.
A rovaton elszámolt bevételeket a beszámolóban a következő bontásban kell szerepeltetni:
a) ebből: befektetési jegyek,
b) ebből: kárpótlási jegyek.</t>
        </r>
      </text>
    </comment>
    <comment ref="A87" authorId="0" shapeId="0">
      <text>
        <r>
          <rPr>
            <b/>
            <sz val="9"/>
            <color indexed="81"/>
            <rFont val="Tahoma"/>
            <family val="2"/>
            <charset val="238"/>
          </rPr>
          <t>jegyzőnő:</t>
        </r>
        <r>
          <rPr>
            <sz val="9"/>
            <color indexed="81"/>
            <rFont val="Tahoma"/>
            <family val="2"/>
            <charset val="238"/>
          </rPr>
          <t xml:space="preserve">
Ezen a rovaton kell elszámolni a belföldön kibocsátott hitelviszonyt megtestesítő értékpapírok kibocsátásakor kapott eladási árat, hitelviszonyt megtestesítő kamatozó értékpapírok esetén azok névértékéig.</t>
        </r>
      </text>
    </comment>
    <comment ref="A88" authorId="0" shapeId="0">
      <text>
        <r>
          <rPr>
            <b/>
            <sz val="9"/>
            <color indexed="81"/>
            <rFont val="Tahoma"/>
            <family val="2"/>
            <charset val="238"/>
          </rPr>
          <t>jegyzőnő:</t>
        </r>
        <r>
          <rPr>
            <sz val="9"/>
            <color indexed="81"/>
            <rFont val="Tahoma"/>
            <family val="2"/>
            <charset val="238"/>
          </rPr>
          <t xml:space="preserve">
Ezen a rovaton kell elszámolni a befektetett eszközök között kimutatott, belföldön kibocsátott vásárolt hitelviszonyt megtestesítő értékpapírok beváltásakor kapott, kamatot nem tartalmazó összeget, eladásukkor azok eladási árát a könyv szerinti értékig.</t>
        </r>
      </text>
    </comment>
    <comment ref="A89" authorId="0" shapeId="0">
      <text>
        <r>
          <rPr>
            <b/>
            <sz val="9"/>
            <color indexed="81"/>
            <rFont val="Tahoma"/>
            <family val="2"/>
            <charset val="238"/>
          </rPr>
          <t>jegyzőnő:</t>
        </r>
        <r>
          <rPr>
            <sz val="9"/>
            <color indexed="81"/>
            <rFont val="Tahoma"/>
            <family val="2"/>
            <charset val="238"/>
          </rPr>
          <t xml:space="preserve">
Ezen a rovaton kell elszámolni a befektetett eszközök között kimutatott, belföldön kibocsátott hitelviszonyt megtestesítő értékpapírok kibocsátásakor kapott eladási árat azok névértékéig.</t>
        </r>
      </text>
    </comment>
    <comment ref="A91" authorId="0" shapeId="0">
      <text>
        <r>
          <rPr>
            <b/>
            <sz val="9"/>
            <color indexed="81"/>
            <rFont val="Tahoma"/>
            <family val="2"/>
            <charset val="238"/>
          </rPr>
          <t>jegyzőnő:</t>
        </r>
        <r>
          <rPr>
            <sz val="9"/>
            <color indexed="81"/>
            <rFont val="Tahoma"/>
            <family val="2"/>
            <charset val="238"/>
          </rPr>
          <t xml:space="preserve">
Ezen a rovaton kell elszámolni az előző év költségvetési maradványának a kiadások teljesítésére történő felhasználását.</t>
        </r>
      </text>
    </comment>
    <comment ref="A96" authorId="0" shapeId="0">
      <text>
        <r>
          <rPr>
            <b/>
            <sz val="9"/>
            <color indexed="81"/>
            <rFont val="Tahoma"/>
            <family val="2"/>
            <charset val="238"/>
          </rPr>
          <t>jegyzőnő:</t>
        </r>
        <r>
          <rPr>
            <sz val="9"/>
            <color indexed="81"/>
            <rFont val="Tahoma"/>
            <family val="2"/>
            <charset val="238"/>
          </rPr>
          <t xml:space="preserve">
Ezen a rovaton kell elszámolni az előző év vállalkozási maradványának a kiadások teljesítésére történő felhasználását.</t>
        </r>
      </text>
    </comment>
    <comment ref="A97" authorId="0" shapeId="0">
      <text>
        <r>
          <rPr>
            <b/>
            <sz val="9"/>
            <color indexed="81"/>
            <rFont val="Tahoma"/>
            <family val="2"/>
            <charset val="238"/>
          </rPr>
          <t>jegyzőnő:</t>
        </r>
        <r>
          <rPr>
            <sz val="9"/>
            <color indexed="81"/>
            <rFont val="Tahoma"/>
            <family val="2"/>
            <charset val="238"/>
          </rPr>
          <t xml:space="preserve">
Ezen a rovaton kell elszámolni az Áht. 78. § (4) és (5) bekezdése, valamint 83. § (3) bekezdése szerint biztosított megelőlegezéseket.</t>
        </r>
      </text>
    </comment>
    <comment ref="A98" authorId="0" shapeId="0">
      <text>
        <r>
          <rPr>
            <b/>
            <sz val="9"/>
            <color indexed="81"/>
            <rFont val="Tahoma"/>
            <family val="2"/>
            <charset val="238"/>
          </rPr>
          <t>jegyzőnő:</t>
        </r>
        <r>
          <rPr>
            <sz val="9"/>
            <color indexed="81"/>
            <rFont val="Tahoma"/>
            <family val="2"/>
            <charset val="238"/>
          </rPr>
          <t xml:space="preserve">
Ezen a rovaton kell elszámolni az Áht. 78. § (4) és (5) bekezdése, valamint 83. § (3) bekezdése szerinti megelőlegezések befolyó törlesztését.</t>
        </r>
      </text>
    </comment>
    <comment ref="A99" authorId="0" shapeId="0">
      <text>
        <r>
          <rPr>
            <b/>
            <sz val="9"/>
            <color indexed="81"/>
            <rFont val="Tahoma"/>
            <family val="2"/>
            <charset val="238"/>
          </rPr>
          <t>jegyzőnő:</t>
        </r>
        <r>
          <rPr>
            <sz val="9"/>
            <color indexed="81"/>
            <rFont val="Tahoma"/>
            <family val="2"/>
            <charset val="238"/>
          </rPr>
          <t xml:space="preserve">
Ezen a rovaton kell elszámolni az Áht. 73. § (1) bekezdés a) pont ae) pontja szerinti központi, irányító szervi támogatás, valamint a központi kezelésű előirányzatok kiadásai finanszírozására szolgáló központi pénzellátás beérkezését.</t>
        </r>
      </text>
    </comment>
    <comment ref="A100" authorId="0" shapeId="0">
      <text>
        <r>
          <rPr>
            <b/>
            <sz val="9"/>
            <color indexed="81"/>
            <rFont val="Tahoma"/>
            <family val="2"/>
            <charset val="238"/>
          </rPr>
          <t>jegyzőnő:</t>
        </r>
        <r>
          <rPr>
            <sz val="9"/>
            <color indexed="81"/>
            <rFont val="Tahoma"/>
            <family val="2"/>
            <charset val="238"/>
          </rPr>
          <t xml:space="preserve">
Ezen a rovaton kell elszámolni a betétek megszüntetését.</t>
        </r>
      </text>
    </comment>
    <comment ref="A101" authorId="0" shapeId="0">
      <text>
        <r>
          <rPr>
            <b/>
            <sz val="9"/>
            <color indexed="81"/>
            <rFont val="Tahoma"/>
            <family val="2"/>
            <charset val="238"/>
          </rPr>
          <t>jegyzőnő:</t>
        </r>
        <r>
          <rPr>
            <sz val="9"/>
            <color indexed="81"/>
            <rFont val="Tahoma"/>
            <family val="2"/>
            <charset val="238"/>
          </rPr>
          <t xml:space="preserve">
Ezen a rovaton kell elszámolni az Áht. 73. § (1) bekezdés b) pont bb)–bd) pontjában foglalt finanszírozási célú pénzügyi műveletek bevételeit.
A rovaton elszámolt bevételeket a beszámolóban a következő bontásban kell szerepeltetni:
a) ebből: tulajdonosi kölcsönök visszatérülése.</t>
        </r>
      </text>
    </comment>
    <comment ref="A103" authorId="0" shapeId="0">
      <text>
        <r>
          <rPr>
            <b/>
            <sz val="9"/>
            <color indexed="81"/>
            <rFont val="Tahoma"/>
            <family val="2"/>
            <charset val="238"/>
          </rPr>
          <t>jegyzőnő:</t>
        </r>
        <r>
          <rPr>
            <sz val="9"/>
            <color indexed="81"/>
            <rFont val="Tahoma"/>
            <family val="2"/>
            <charset val="238"/>
          </rPr>
          <t xml:space="preserve">
Ezen a rovaton kell elszámolni a forgóeszközök között kimutatott, külföldön kibocsátott vásárolt hitelviszonyt megtestesítő értékpapírok beváltásakor kapott, kamatot nem tartalmazó összeget, eladásukkor azok eladási árát a könyv szerinti értékig.</t>
        </r>
      </text>
    </comment>
    <comment ref="A104" authorId="0" shapeId="0">
      <text>
        <r>
          <rPr>
            <b/>
            <sz val="9"/>
            <color indexed="81"/>
            <rFont val="Tahoma"/>
            <family val="2"/>
            <charset val="238"/>
          </rPr>
          <t>jegyzőnő:</t>
        </r>
        <r>
          <rPr>
            <sz val="9"/>
            <color indexed="81"/>
            <rFont val="Tahoma"/>
            <family val="2"/>
            <charset val="238"/>
          </rPr>
          <t xml:space="preserve">
Ezen a rovaton kell elszámolni a befektetett eszközök között kimutatott, külföldön kibocsátott tartós hitelviszonyt megtestesítő értékpapírok beváltásakor kapott, kamatot nem tartalmazó összeget, eladásukkor azok eladási árát a könyv szerinti értékig.</t>
        </r>
      </text>
    </comment>
    <comment ref="A105" authorId="0" shapeId="0">
      <text>
        <r>
          <rPr>
            <b/>
            <sz val="9"/>
            <color indexed="81"/>
            <rFont val="Tahoma"/>
            <family val="2"/>
            <charset val="238"/>
          </rPr>
          <t>jegyzőnő:</t>
        </r>
        <r>
          <rPr>
            <sz val="9"/>
            <color indexed="81"/>
            <rFont val="Tahoma"/>
            <family val="2"/>
            <charset val="238"/>
          </rPr>
          <t xml:space="preserve">
Ezen a rovaton kell elszámolni a külföldön kibocsátott hitelviszonyt megtestesítő értékpapírok kibocsátásakor kapott eladási árat azok névértékéig.</t>
        </r>
      </text>
    </comment>
    <comment ref="A106" authorId="0" shapeId="0">
      <text>
        <r>
          <rPr>
            <b/>
            <sz val="9"/>
            <color indexed="81"/>
            <rFont val="Tahoma"/>
            <family val="2"/>
            <charset val="238"/>
          </rPr>
          <t>jegyzőnő:</t>
        </r>
        <r>
          <rPr>
            <sz val="9"/>
            <color indexed="81"/>
            <rFont val="Tahoma"/>
            <family val="2"/>
            <charset val="238"/>
          </rPr>
          <t xml:space="preserve">
Ezen a rovaton kell elszámolni a külföldről felvett hitelek, kölcsönök felvételéből befolyó bevételeket.
A rovaton elszámolt bevételeket a beszámolóban a következő bontásban kell szerepeltetni:
a) ebből: nemzetközi fejlesztési szervezetek,
b) ebből: más kormányok,
c) ebből: külföldi pénzintézetek.
B83. Adóssághoz nem kapcsolódó származékos ügyletek bevételei
Ezen a rovaton kell elszámolni a származékos ügyletek hitelek, kölcsönök, értékpapírok értékében ki nem mutatott és a kamatok között el nem számolt bevételeit, így
a)  lezárt nem kamatfedezeti célú, egyéb fedezeti ügyletek (határidős, opciós, swap és azonnali ügyletek) nyereségét,
b) a nem fedezeti célú határidős, opciós ügyletek és swap ügyletek határidős része esetén az ügylet zárása (lejárata, ellenügylet kötése, lejárat előtti megszüntetése) időpontjában érvényes árfolyam és a kötési (határidős) árfolyam közötti nyereségjellegű különbözetet, és
c) a kiírt opcióért kapott opciós díjat.</t>
        </r>
      </text>
    </comment>
    <comment ref="A126" authorId="0" shapeId="0">
      <text>
        <r>
          <rPr>
            <b/>
            <sz val="9"/>
            <color indexed="81"/>
            <rFont val="Tahoma"/>
            <family val="2"/>
            <charset val="238"/>
          </rPr>
          <t>jegyzőnő:</t>
        </r>
        <r>
          <rPr>
            <sz val="9"/>
            <color indexed="81"/>
            <rFont val="Tahoma"/>
            <family val="2"/>
            <charset val="238"/>
          </rPr>
          <t xml:space="preserve">
Ezen a rovaton kell elszámolni
a)  köztisztviselők, kormánytisztviselők, közalkalmazottak, fegyveres szervek hivatásos állományú tagjai, a Magyar Honvédség hivatásos és szerződéses állományú tagjai, a bírák, az ügyészek, az igazságügyi és az ügyészségi alkalmazottak – besorolási osztály, fizetési fokozat szerint megállapított, kötelező illetménykiegészítésekkel, a közalkalmazottak jogállásáról szóló törvény szerinti kereset-kiegészítéssel, a kötelező és feltételtől függő, adható pótlékokkal (például felzárkóztatási, kollégiumi, összevont osztályban oktatók pótlékai, közművelődési, közgyűjteményi dolgozók pótléka) növelt – illetményét,
b) az állami vezető, a kormánybiztos, miniszterelnöki biztos, miniszteri biztos, valamint a költségvetési szerv választott tisztségviselőnek nem minősülő, az a) pontba nem tartozó vezetőjének illetményét,
c) egyszerűsített foglalkoztatás alá tartozó munkavállalók kivételével a munka törvénykönyve alapján teljes vagy részmunkaidőben foglalkoztatottak bérét,
d) a közfoglalkoztatásban résztvevők bérét,
e) a munkavégzésre kötelezett tartalékállományban lévők illetményét,
f) az ösztöndíjas foglalkoztatottakat megillető díjat, és
g) a különleges foglalkoztatási állományban résztvevők díjazását
[az a)–g) pontban nevesítettek a továbbiakban együtt: foglalkoztatottak].</t>
        </r>
      </text>
    </comment>
    <comment ref="A127" authorId="0" shapeId="0">
      <text>
        <r>
          <rPr>
            <b/>
            <sz val="9"/>
            <color indexed="81"/>
            <rFont val="Tahoma"/>
            <family val="2"/>
            <charset val="238"/>
          </rPr>
          <t>jegyzőnő:</t>
        </r>
        <r>
          <rPr>
            <sz val="9"/>
            <color indexed="81"/>
            <rFont val="Tahoma"/>
            <family val="2"/>
            <charset val="238"/>
          </rPr>
          <t xml:space="preserve">
Ezen a rovaton kell elszámolni az előre nem meghatározott követelményekhez kapcsolódóan a foglalkoztatottaknak megállapított normatív jutalmakat.</t>
        </r>
      </text>
    </comment>
    <comment ref="A128" authorId="0" shapeId="0">
      <text>
        <r>
          <rPr>
            <b/>
            <sz val="9"/>
            <color indexed="81"/>
            <rFont val="Tahoma"/>
            <family val="2"/>
            <charset val="238"/>
          </rPr>
          <t>jegyzőnő:</t>
        </r>
        <r>
          <rPr>
            <sz val="9"/>
            <color indexed="81"/>
            <rFont val="Tahoma"/>
            <family val="2"/>
            <charset val="238"/>
          </rPr>
          <t xml:space="preserve">
Ezen a rovaton kell elszámolni a teljesítményösztönzés, személyi ösztönzés céljából a foglalkoztatottaknak megállapított jutalmat, prémiumot, céljuttatást, továbbá minden más hasonló személyi ösztönzési jellegű kifizetést, függetlenül annak elnevezésétől.</t>
        </r>
      </text>
    </comment>
    <comment ref="A129" authorId="0" shapeId="0">
      <text>
        <r>
          <rPr>
            <b/>
            <sz val="9"/>
            <color indexed="81"/>
            <rFont val="Tahoma"/>
            <family val="2"/>
            <charset val="238"/>
          </rPr>
          <t>jegyzőnő:</t>
        </r>
        <r>
          <rPr>
            <sz val="9"/>
            <color indexed="81"/>
            <rFont val="Tahoma"/>
            <family val="2"/>
            <charset val="238"/>
          </rPr>
          <t xml:space="preserve">
Ezen a rovaton kell elszámolni
a)  helyettesítés, illetve helyettesítésre szóló megbízás címen folyósítandó juttatásokat,
b) a készenléti és ügyeleti díj összegét,
c) a túlóradíjakat, és
d) a fegyveres szervek hivatásos állományú tagját a túlszolgálatért megillető díjazást.</t>
        </r>
      </text>
    </comment>
    <comment ref="A130" authorId="0" shapeId="0">
      <text>
        <r>
          <rPr>
            <b/>
            <sz val="9"/>
            <color indexed="81"/>
            <rFont val="Tahoma"/>
            <family val="2"/>
            <charset val="238"/>
          </rPr>
          <t>jegyzőnő:</t>
        </r>
        <r>
          <rPr>
            <sz val="9"/>
            <color indexed="81"/>
            <rFont val="Tahoma"/>
            <family val="2"/>
            <charset val="238"/>
          </rPr>
          <t xml:space="preserve">
Ezen a rovaton kell elszámolni a foglalkoztatottaknak megállapított végkielégítést.</t>
        </r>
      </text>
    </comment>
    <comment ref="A131" authorId="0" shapeId="0">
      <text>
        <r>
          <rPr>
            <b/>
            <sz val="9"/>
            <color indexed="81"/>
            <rFont val="Tahoma"/>
            <family val="2"/>
            <charset val="238"/>
          </rPr>
          <t>jegyzőnő:</t>
        </r>
        <r>
          <rPr>
            <sz val="9"/>
            <color indexed="81"/>
            <rFont val="Tahoma"/>
            <family val="2"/>
            <charset val="238"/>
          </rPr>
          <t xml:space="preserve">
Ezen a rovaton kell elszámolni a foglalkoztatottaknak megállapított jubileumi jutalmakat és a munkaviszony elismerésére szolgáló – például hűségjutalom – jutalmakat.</t>
        </r>
      </text>
    </comment>
    <comment ref="A132" authorId="0" shapeId="0">
      <text>
        <r>
          <rPr>
            <b/>
            <sz val="9"/>
            <color indexed="81"/>
            <rFont val="Tahoma"/>
            <family val="2"/>
            <charset val="238"/>
          </rPr>
          <t>jegyzőnő:</t>
        </r>
        <r>
          <rPr>
            <sz val="9"/>
            <color indexed="81"/>
            <rFont val="Tahoma"/>
            <family val="2"/>
            <charset val="238"/>
          </rPr>
          <t xml:space="preserve">
Ezen a rovaton kell elszámolni a foglalkoztatottak részére juttatott, a személyi jövedelemadóról szóló törvény szerinti béren kívüli juttatásokat, ide értve azt az esetet is, ha azok megfelelnek a béren kívüli juttatás feltételeinek, de a személyi jövedelemadóról szóló törvényben meghatározott értékhatárt meghaladják.</t>
        </r>
      </text>
    </comment>
    <comment ref="A133" authorId="0" shapeId="0">
      <text>
        <r>
          <rPr>
            <b/>
            <sz val="9"/>
            <color indexed="81"/>
            <rFont val="Tahoma"/>
            <family val="2"/>
            <charset val="238"/>
          </rPr>
          <t>jegyzőnő:</t>
        </r>
        <r>
          <rPr>
            <sz val="9"/>
            <color indexed="81"/>
            <rFont val="Tahoma"/>
            <family val="2"/>
            <charset val="238"/>
          </rPr>
          <t xml:space="preserve">
Ezen a rovaton kell elszámolni a foglalkoztatottak részére pénzben fizetendő ruházati költségtérítéseket.</t>
        </r>
      </text>
    </comment>
    <comment ref="A134" authorId="0" shapeId="0">
      <text>
        <r>
          <rPr>
            <b/>
            <sz val="9"/>
            <color indexed="81"/>
            <rFont val="Tahoma"/>
            <family val="2"/>
            <charset val="238"/>
          </rPr>
          <t>jegyzőnő:</t>
        </r>
        <r>
          <rPr>
            <sz val="9"/>
            <color indexed="81"/>
            <rFont val="Tahoma"/>
            <family val="2"/>
            <charset val="238"/>
          </rPr>
          <t xml:space="preserve">
Ezen a rovaton kell elszámolni a munkába járással kapcsolatos személygépkocsi használat után fizetendő költségtérítést, továbbá a foglalkoztatottaknak megállapított más utazási költségtérítéseket.</t>
        </r>
      </text>
    </comment>
    <comment ref="A135" authorId="0" shapeId="0">
      <text>
        <r>
          <rPr>
            <b/>
            <sz val="9"/>
            <color indexed="81"/>
            <rFont val="Tahoma"/>
            <family val="2"/>
            <charset val="238"/>
          </rPr>
          <t>jegyzőnő:</t>
        </r>
        <r>
          <rPr>
            <sz val="9"/>
            <color indexed="81"/>
            <rFont val="Tahoma"/>
            <family val="2"/>
            <charset val="238"/>
          </rPr>
          <t xml:space="preserve">
Ezen a rovaton kell elszámolni a foglalkoztatottak részére pénzben fizetendő, más rovaton nem elszámolható költségtérítéseket.</t>
        </r>
      </text>
    </comment>
    <comment ref="A136" authorId="0" shapeId="0">
      <text>
        <r>
          <rPr>
            <b/>
            <sz val="9"/>
            <color indexed="81"/>
            <rFont val="Tahoma"/>
            <family val="2"/>
            <charset val="238"/>
          </rPr>
          <t>jegyzőnő:</t>
        </r>
        <r>
          <rPr>
            <sz val="9"/>
            <color indexed="81"/>
            <rFont val="Tahoma"/>
            <family val="2"/>
            <charset val="238"/>
          </rPr>
          <t xml:space="preserve">
Ezen a rovaton kell elszámolni a foglalkoztatottaknak megállapított lakhatási, rezsiköltség, albérleti díj hozzájárulásokat.</t>
        </r>
      </text>
    </comment>
    <comment ref="A137" authorId="0" shapeId="0">
      <text>
        <r>
          <rPr>
            <b/>
            <sz val="9"/>
            <color indexed="81"/>
            <rFont val="Tahoma"/>
            <family val="2"/>
            <charset val="238"/>
          </rPr>
          <t>jegyzőnő:</t>
        </r>
        <r>
          <rPr>
            <sz val="9"/>
            <color indexed="81"/>
            <rFont val="Tahoma"/>
            <family val="2"/>
            <charset val="238"/>
          </rPr>
          <t xml:space="preserve">
Ezen a rovaton kell elszámolni a foglalkoztatottaknak szociális alapon megállapított eseti szociális támogatásokat, segélyeket.</t>
        </r>
      </text>
    </comment>
    <comment ref="A138" authorId="0" shapeId="0">
      <text>
        <r>
          <rPr>
            <b/>
            <sz val="9"/>
            <color indexed="81"/>
            <rFont val="Tahoma"/>
            <family val="2"/>
            <charset val="238"/>
          </rPr>
          <t>jegyzőnő:</t>
        </r>
        <r>
          <rPr>
            <sz val="9"/>
            <color indexed="81"/>
            <rFont val="Tahoma"/>
            <family val="2"/>
            <charset val="238"/>
          </rPr>
          <t xml:space="preserve">
Ezen a rovaton kell elszámolni
a)  munkáltató által a foglalkoztatottaknak teljesített, más rovaton nem elszámolható olyan juttatásokat, amelyek után a foglalkoztatottnak a személyi jövedelemadóról szóló törvény alapján az összevont adóalapba tartozó bevétele keletkezik függetlenül attól, hogy a foglalkoztatott a jövedelme kiszámításakor a bevétellel szemben jogosult-e levonásra,
b) a munkáltató által a foglalkoztatottaknak teljesített, más rovaton nem elszámolható olyan kifizetéseket, amelyek után a foglalkoztatottnak a személyi jövedelemadóról szóló törvény alapján adómentes bevétele keletkezik, és
c) a munkáltató által a foglalkoztatottakkal kapcsolatban kötött biztosítások díját.
A rovaton elszámolt kiadásokat a beszámolóban a következő bontásban kell szerepeltetni:
a) ebből: biztosítási díjak.</t>
        </r>
      </text>
    </comment>
    <comment ref="A140" authorId="0" shapeId="0">
      <text>
        <r>
          <rPr>
            <b/>
            <sz val="9"/>
            <color indexed="81"/>
            <rFont val="Tahoma"/>
            <family val="2"/>
            <charset val="238"/>
          </rPr>
          <t>jegyzőnő:</t>
        </r>
        <r>
          <rPr>
            <sz val="9"/>
            <color indexed="81"/>
            <rFont val="Tahoma"/>
            <family val="2"/>
            <charset val="238"/>
          </rPr>
          <t xml:space="preserve">
Ezen a rovaton kell elszámolni a köztársasági elnök, az Országgyűlés elnöke, az Alkotmánybíróság elnöke és tagja, a Kúria elnöke, a Költségvetési Tanács elnöke, a legfőbb ügyész, az alapvető jogok biztosa és helyettesei, az Állami Számvevőszék elnöke és alelnöke, az országgyűlési képviselő, a polgármester, főpolgármester, a helyi önkormányzati képviselő, megyei közgyűlés tagja, az alpolgármester, a főpolgármester-helyettes, a megyei közgyűlés elnöke és alelnöke, továbbá a Független Rendészeti Panasztestület tagjai számára fizetett, a K11. Foglalkoztatottak személyi juttatásai rovatainak megfelelő tartalmú juttatásokat, tiszteletdíjakat.</t>
        </r>
      </text>
    </comment>
    <comment ref="A141" authorId="0" shapeId="0">
      <text>
        <r>
          <rPr>
            <b/>
            <sz val="9"/>
            <color indexed="81"/>
            <rFont val="Tahoma"/>
            <family val="2"/>
            <charset val="238"/>
          </rPr>
          <t>jegyzőnő:</t>
        </r>
        <r>
          <rPr>
            <sz val="9"/>
            <color indexed="81"/>
            <rFont val="Tahoma"/>
            <family val="2"/>
            <charset val="238"/>
          </rPr>
          <t xml:space="preserve">
Ezen a rovaton kell elszámolni a munkavégzésre irányuló egyéb jogviszony keretében nem saját foglalkoztatottnak fizetett díjazásokat.</t>
        </r>
      </text>
    </comment>
    <comment ref="A142" authorId="0" shapeId="0">
      <text>
        <r>
          <rPr>
            <b/>
            <sz val="9"/>
            <color indexed="81"/>
            <rFont val="Tahoma"/>
            <family val="2"/>
            <charset val="238"/>
          </rPr>
          <t>jegyzőnő:</t>
        </r>
        <r>
          <rPr>
            <sz val="9"/>
            <color indexed="81"/>
            <rFont val="Tahoma"/>
            <family val="2"/>
            <charset val="238"/>
          </rPr>
          <t xml:space="preserve">
Ezen a rovaton kell elszámolni
a)  prémiumévek programban résztvevők juttatásait,
b)164 az egyszerűsített foglalkoztatás alá tartozó munkavállalók részére megállapított juttatásokat, ide értve a juttatásaik után a foglalkoztatót terhelő közterheket is,
c) a Bolyai János Kutatási Ösztöndíjat, az MTA doktori címmel rendelkezők tiszteletdíját, az akadémikusok és a Magyar Művészeti Akadémia tagjai tiszteletdíját,
d) a nem foglalkoztatottaknak adományozott kitüntetésekkel, díjakkal, elismerésekkel járó pénzjutalmat,
e)165 az önkéntes tartalékos szolgálatot teljesítők, a katonai és rendvédelmi tanintézeteknél tisztképzésben és tiszthelyettes képzésben részesülők, a honvéd kollégiumok, gimnáziumok és szakközépiskolák növendékeinek, valamint a rendészeti szakközépiskolák hallgatói állományának juttatásait,
f) a személyi jövedelemadóról szóló törvény szerinti reprezentáció és üzleti ajándék kiadásait, ide értve azt az esetet is, ha azok megfelelnek a reprezentáció, üzleti ajándék feltételeinek, de a személyi jövedelemadóról szóló törvényben meghatározott értékhatárt meghaladják, és
g) mindazon a K11. Foglalkoztatottak személyi juttatásai rovatainak megfelelő tartalmú juttatásokat, amelyeket nem foglalkoztatottnak és nem választott tisztségviselőnek fizetnek, így különösen az ítélkezésben közreműködők – kirendelt védő, szakértő, ülnök – díjazását, a fogvatartottak díjazását és egyéb költségtérítését, a munkaterápiában résztvevő betegek díjazását, a nevelőszülőkhöz kihelyezett gyermeket ellátók és azokkal foglalkozók díját, a házi szociális gondozók díját, a jogsegélyszolgálat, a lelki-segély szolgálat díját, és a diákok, hallgatók demonstrátori díját.</t>
        </r>
      </text>
    </comment>
    <comment ref="A143" authorId="0" shapeId="0">
      <text>
        <r>
          <rPr>
            <b/>
            <sz val="9"/>
            <color indexed="81"/>
            <rFont val="Tahoma"/>
            <family val="2"/>
            <charset val="238"/>
          </rPr>
          <t>jegyzőnő:</t>
        </r>
        <r>
          <rPr>
            <sz val="9"/>
            <color indexed="81"/>
            <rFont val="Tahoma"/>
            <family val="2"/>
            <charset val="238"/>
          </rPr>
          <t xml:space="preserve">
Ezen a rovaton kell elszámolni
a)  szociális hozzájárulási adót,
b) a rehabilitációs hozzájárulást,
c) a korkedvezmény-biztosítási járulékot,
d) az egészségügyi hozzájárulást,
e) a táppénz hozzájárulást,
f) a munkaadót a foglalkoztatottak részére történő kifizetésekkel kapcsolatban terhelő más járulék jellegű kötelezettségeket, és
g) a munkáltatót terhelő személyi jövedelemadót.
A rovaton elszámolt kiadásokat a beszámolóban a fenti bontásban kell szerepeltetni.
</t>
        </r>
      </text>
    </comment>
    <comment ref="A146" authorId="0" shapeId="0">
      <text>
        <r>
          <rPr>
            <b/>
            <sz val="9"/>
            <color indexed="81"/>
            <rFont val="Tahoma"/>
            <family val="2"/>
            <charset val="238"/>
          </rPr>
          <t>jegyzőnő:</t>
        </r>
        <r>
          <rPr>
            <sz val="9"/>
            <color indexed="81"/>
            <rFont val="Tahoma"/>
            <family val="2"/>
            <charset val="238"/>
          </rPr>
          <t xml:space="preserve">
Ezen a rovaton kell elszámolni
a)  gyógyszerek, gyógyszernek nem minősülő gyógyhatású készítmények, tápszerek, vér- és vérkészítmények, a gyógyászati diagnosztikai segédanyagok beszerzése után fizetett vételárat,
b) a gyógyszer alapanyagként használt vegyszerek, valamint a szakmai - termelési, oktatási, kutatási - felhasználású vegyszerek beszerzése után fizetett vételárat,
c) a tevékenységét segítő és a napi, rendszeres tájékoztatást szolgáló, papír alapú eszközök - így különösen könyvek, közlönyök, jogi információk, napilapok, folyóiratok - beszerzése, előfizetése után fizetett vételárat,
d) a 12. § (7) bekezdése szerinti egyéb készletek vételárát, és
e) az olyan informatikai eszközök, elektronikus könyvek, egyéb információhordozók beszerzése után fizetett vételárat, amelyek a tevékenységet legfeljebb egy évig szolgálják.</t>
        </r>
      </text>
    </comment>
    <comment ref="A147" authorId="0" shapeId="0">
      <text>
        <r>
          <rPr>
            <b/>
            <sz val="9"/>
            <color indexed="81"/>
            <rFont val="Tahoma"/>
            <family val="2"/>
            <charset val="238"/>
          </rPr>
          <t>jegyzőnő:</t>
        </r>
        <r>
          <rPr>
            <sz val="9"/>
            <color indexed="81"/>
            <rFont val="Tahoma"/>
            <family val="2"/>
            <charset val="238"/>
          </rPr>
          <t xml:space="preserve">
Ezen a rovaton kell elszámolni
a) az élelmiszerek, élelmezési nyersanyagok beszerzése után fizetett vételárat,
b) az irodai papír és a nyomtatványok beszerzése után fizetett vételárat, továbbá minden, irodai célt szolgáló anyag – így különösen irattartó, tűzőgép, irodai kapcsok, naptár, ceruza, toll, radír, ragasztó, lyukasztó – beszerzése után fizetett vételárat,
c) a nyomtatási, sokszorosítási feladatokkal összefüggő anyagok – így különösen festék, festékpatron – beszerzése után fizetett vételárat,
d) a tüzelőanyagok, folyékony és gáznemű energiahordozók, járművekhez hajtó- és kenőanyagok beszerzése után fizetett vételárat,
e) a fogvatartottak, ellátottak ruházata, valamint a ruházati költségtérítésnél nem szerepeltethető munka- és védőruha beszerzése után fizetett vételárat, és
f)168 mindazon anyagok beszerzése után fizetett vételárat, amelyek nem számolhatók el szakmai anyag beszerzéseként.</t>
        </r>
      </text>
    </comment>
    <comment ref="A148" authorId="0" shapeId="0">
      <text>
        <r>
          <rPr>
            <b/>
            <sz val="9"/>
            <color indexed="81"/>
            <rFont val="Tahoma"/>
            <family val="2"/>
            <charset val="238"/>
          </rPr>
          <t>jegyzőnő:</t>
        </r>
        <r>
          <rPr>
            <sz val="9"/>
            <color indexed="81"/>
            <rFont val="Tahoma"/>
            <family val="2"/>
            <charset val="238"/>
          </rPr>
          <t xml:space="preserve">
Ezen a rovaton kell elszámolni a vásárolt áruk és betétdíjas göngyölegek vételárát.</t>
        </r>
      </text>
    </comment>
    <comment ref="A150" authorId="0" shapeId="0">
      <text>
        <r>
          <rPr>
            <b/>
            <sz val="9"/>
            <color indexed="81"/>
            <rFont val="Tahoma"/>
            <family val="2"/>
            <charset val="238"/>
          </rPr>
          <t>jegyzőnő:</t>
        </r>
        <r>
          <rPr>
            <sz val="9"/>
            <color indexed="81"/>
            <rFont val="Tahoma"/>
            <family val="2"/>
            <charset val="238"/>
          </rPr>
          <t xml:space="preserve">
Ezen a rovaton kell elszámolni
a)  számítógépes rendszer tervezésére, az erre vonatkozó tanácsadásra, számítógéprendszer, illetve adatfeldolgozó berendezések kiépítésére, helyszíni irányítására, üzemeltetésére – ide értve a számítógépek üzembe helyezését, szoftverek telepítését is, ha azok nem részei azok vételárának –, valamint az ezeket segítő tevékenységekre irányuló szolgáltatás után fizetett vételárat,
b)169 a számítógépes programozásra, így különösen adatbázisok készítésére, szoftverek írására, meglévő alkalmazások módosítására és konfigurálására, ezek tesztelésére irányuló szolgáltatás után fizetett vételárat,
c) az informatikai eszközök, pénzkiadó automaták (ATM), nem mechanikus működésű bolti kártyaleolvasó (POS) terminálok kölcsönzése, bérlete, lízingelése, javítása, karbantartása vételárát, díját,
d) a szoftverek kölcsönzésének, bérletének, lízingelésének vételárát, a felsőoktatási és a köznevelési intézmények jogtiszta szoftver licenc biztosításával összefüggésben kifizetett összegeket,
e) az adatrögzítésre, adatfeldolgozásra, web-hosztingra irányuló szolgáltatás után fizetett vételárat,
f) a világhálón megjelenő oldalak, internetes portálok tervezésére, elkészítésére, működtetésére irányuló szolgáltatás után fizetett vételárat,
g) a számítógépek között megvalósuló adatátviteli célú távközlési kapcsolatok díjait, és
h) a számítógépes oktatásra irányuló szolgáltatás után fizetett vételárat.</t>
        </r>
      </text>
    </comment>
    <comment ref="A151" authorId="0" shapeId="0">
      <text>
        <r>
          <rPr>
            <b/>
            <sz val="9"/>
            <color indexed="81"/>
            <rFont val="Tahoma"/>
            <family val="2"/>
            <charset val="238"/>
          </rPr>
          <t>jegyzőnő:</t>
        </r>
        <r>
          <rPr>
            <sz val="9"/>
            <color indexed="81"/>
            <rFont val="Tahoma"/>
            <family val="2"/>
            <charset val="238"/>
          </rPr>
          <t xml:space="preserve">
Ezen a rovaton kell elszámolni a nem számítógépek között megvalósuló, nem adatátviteli célú távközlési – így különösen telefon, telefax, telex, mobil – díjakat, mobil telefonokhoz vásárolt kártyák vételárát, továbbá a műsorvételi, műsorközlési jogdíjak kiadásait.</t>
        </r>
      </text>
    </comment>
    <comment ref="A153" authorId="0" shapeId="0">
      <text>
        <r>
          <rPr>
            <b/>
            <sz val="9"/>
            <color indexed="81"/>
            <rFont val="Tahoma"/>
            <family val="2"/>
            <charset val="238"/>
          </rPr>
          <t>jegyzőnő:</t>
        </r>
        <r>
          <rPr>
            <sz val="9"/>
            <color indexed="81"/>
            <rFont val="Tahoma"/>
            <family val="2"/>
            <charset val="238"/>
          </rPr>
          <t xml:space="preserve">
Ezen a rovaton kell elszámolni a villamos energia, gázenergia, táv hő- és meleg víz szolgáltatások díjait, a víz- és csatornadíjakat.</t>
        </r>
      </text>
    </comment>
    <comment ref="A154" authorId="0" shapeId="0">
      <text>
        <r>
          <rPr>
            <b/>
            <sz val="9"/>
            <color indexed="81"/>
            <rFont val="Tahoma"/>
            <family val="2"/>
            <charset val="238"/>
          </rPr>
          <t>jegyzőnő:</t>
        </r>
        <r>
          <rPr>
            <sz val="9"/>
            <color indexed="81"/>
            <rFont val="Tahoma"/>
            <family val="2"/>
            <charset val="238"/>
          </rPr>
          <t xml:space="preserve">
Ezen a rovaton kell elszámolni a villamos energia, gázenergia, táv hő- és meleg víz szolgáltatások díjait, a víz- és csatornadíjakat.</t>
        </r>
      </text>
    </comment>
    <comment ref="A155" authorId="0" shapeId="0">
      <text>
        <r>
          <rPr>
            <b/>
            <sz val="9"/>
            <color indexed="81"/>
            <rFont val="Tahoma"/>
            <family val="2"/>
            <charset val="238"/>
          </rPr>
          <t>jegyzőnő:</t>
        </r>
        <r>
          <rPr>
            <sz val="9"/>
            <color indexed="81"/>
            <rFont val="Tahoma"/>
            <family val="2"/>
            <charset val="238"/>
          </rPr>
          <t xml:space="preserve">
Ezen a rovaton kell elszámolni az informatikai eszközök kivételével a bérelt, operatív lízing keretében használt immateriális javak, tárgyi eszközök bérleti és lízingdíjait, valamint a közszféra és a magánszféra együttműködésén (PPP) alapuló szerződéses konstrukció keretében megvalósuló létesítmény igénybevétele miatt fizetett szolgáltatási díjat – ide értve a szolgáltatási díj részét képező egyéb költségeket (fűtés, világítás, takarítás stb.) is.
A rovaton elszámolt kiadásokat a beszámolóban a következő bontásban kell szerepeltetni:
a) ebből: a közszféra és a magánszféra együttműködésén (PPP) alapuló szerződéses konstrukció.</t>
        </r>
      </text>
    </comment>
    <comment ref="A156" authorId="0" shapeId="0">
      <text>
        <r>
          <rPr>
            <b/>
            <sz val="9"/>
            <color indexed="81"/>
            <rFont val="Tahoma"/>
            <family val="2"/>
            <charset val="238"/>
          </rPr>
          <t>jegyzőnő:</t>
        </r>
        <r>
          <rPr>
            <sz val="9"/>
            <color indexed="81"/>
            <rFont val="Tahoma"/>
            <family val="2"/>
            <charset val="238"/>
          </rPr>
          <t xml:space="preserve">
Ezen a rovaton kell elszámolni – az informatikai eszközök kivételével – a tárgyi eszközök, készletek idegen kivitelezővel végeztetett karbantartásáért és kisjavításáért fizetett vételárat.</t>
        </r>
      </text>
    </comment>
    <comment ref="A157" authorId="0" shapeId="0">
      <text>
        <r>
          <rPr>
            <b/>
            <sz val="9"/>
            <color indexed="81"/>
            <rFont val="Tahoma"/>
            <family val="2"/>
            <charset val="238"/>
          </rPr>
          <t>jegyzőnő:</t>
        </r>
        <r>
          <rPr>
            <sz val="9"/>
            <color indexed="81"/>
            <rFont val="Tahoma"/>
            <family val="2"/>
            <charset val="238"/>
          </rPr>
          <t xml:space="preserve">
Ezen a rovaton kell elszámolni az Szt. 3. § (4) bekezdés 1. pontja szerinti közvetített szolgáltatások beszerzése után fizetett vételárat.
A rovaton elszámolt kiadásokat a beszámolóban a következő bontásban kell szerepeltetni:
a) ebből: államháztartáson belül.</t>
        </r>
      </text>
    </comment>
    <comment ref="A158" authorId="0" shapeId="0">
      <text>
        <r>
          <rPr>
            <b/>
            <sz val="9"/>
            <color indexed="81"/>
            <rFont val="Tahoma"/>
            <family val="2"/>
            <charset val="238"/>
          </rPr>
          <t>jegyzőnő:</t>
        </r>
        <r>
          <rPr>
            <sz val="9"/>
            <color indexed="81"/>
            <rFont val="Tahoma"/>
            <family val="2"/>
            <charset val="238"/>
          </rPr>
          <t xml:space="preserve">
Ezen a rovaton kell elszámolni
a) azokat az egyébként jellemzően az államháztartás által kibocsátott komplex szolgáltatások – így különösen egészségügyi, oktatási (az informatikai oktatás kivételével), szociális, útüzemeltetési, környezetvédelmi szolgáltatások – vételárát, amelyeket államháztartáson kívüli szervezetek, személyek teljesítenek, és
b) más szellemi jellegű tevékenység szolgáltatásvásárlással történő ellátása miatt fizetett vételárakat, így különösen a tervezői, tanácsadói, ügyvédi, jogi segítői, fordító-, közjegyzői, közbeszerzési irodai díjakat.</t>
        </r>
      </text>
    </comment>
    <comment ref="A159" authorId="0" shapeId="0">
      <text>
        <r>
          <rPr>
            <b/>
            <sz val="9"/>
            <color indexed="81"/>
            <rFont val="Tahoma"/>
            <family val="2"/>
            <charset val="238"/>
          </rPr>
          <t>jegyzőnő:</t>
        </r>
        <r>
          <rPr>
            <sz val="9"/>
            <color indexed="81"/>
            <rFont val="Tahoma"/>
            <family val="2"/>
            <charset val="238"/>
          </rPr>
          <t xml:space="preserve">
Ezen a rovaton kell elszámolni a más rovaton nem szerepeltethető szolgáltatások vételárát, így különösen a raktározás, csomagolás, postai levél, csomag, távirat, postafiókbérlet, szállítás, bizományi tevékenység, takarítás, mosás és vegytisztítás, kéményseprés, rovarirtás vételárát, a pénzügyi, befektetési, biztosítóintézeti szolgáltatásokkal összefüggésben felmerülő díjakat, jutalékokat és más kiadásokat - ide értve a Kincstár által felszámított díjakat is -, ha azokat nem a személyi juttatások között kell megjeleníteni.</t>
        </r>
      </text>
    </comment>
    <comment ref="A161" authorId="0" shapeId="0">
      <text>
        <r>
          <rPr>
            <b/>
            <sz val="9"/>
            <color indexed="81"/>
            <rFont val="Tahoma"/>
            <family val="2"/>
            <charset val="238"/>
          </rPr>
          <t>jegyzőnő:</t>
        </r>
        <r>
          <rPr>
            <sz val="9"/>
            <color indexed="81"/>
            <rFont val="Tahoma"/>
            <family val="2"/>
            <charset val="238"/>
          </rPr>
          <t xml:space="preserve">
Ezen a rovaton kell elszámolni
a)  foglalkoztatottak és a választott tisztségviselők belföldi és külföldi kiküldetéseivel kapcsolatos valamennyi, a személyi juttatások között nem elszámolható kiadást, így különösen az utazási- és szállásköltségeket, az elszámolható élelmezési és egyéb (például poggyászmegőrzés, telefon) kiadásokat, a saját személygépkocsi igénybevételével kapcsolatos költségtérítést,
b) a tartós külszolgálathoz kapcsolódó kiadásokat (például külszolgálatra rendelt ingóságainak szállítási költségei), és
c) a foglalkoztatottakon és a választott tisztségviselőkön kívüli harmadik személyek utazásai költségeinek – így különösen sportolók, tudományos szakemberek hazai vagy nemzetközi rendezvényekre történő utazása – átvállalását vagy megtérítését, ha arra nem a harmadik személy részére biztosított támogatás kifizetésével kerül sor.</t>
        </r>
      </text>
    </comment>
    <comment ref="A162" authorId="0" shapeId="0">
      <text>
        <r>
          <rPr>
            <b/>
            <sz val="9"/>
            <color indexed="81"/>
            <rFont val="Tahoma"/>
            <family val="2"/>
            <charset val="238"/>
          </rPr>
          <t>jegyzőnő:</t>
        </r>
        <r>
          <rPr>
            <sz val="9"/>
            <color indexed="81"/>
            <rFont val="Tahoma"/>
            <family val="2"/>
            <charset val="238"/>
          </rPr>
          <t xml:space="preserve">
Ezen a rovaton kell elszámolni a tevékenységet bemutató, népszerűsítő, és egyéb ismeretterjesztő célokat szolgáló reklám, marketing, propaganda, hirdetés, valamint a közvélemény-kutatások, médiafigyelési és médiaelemzési szolgáltatások beszerzése után fizetett vételárat.</t>
        </r>
      </text>
    </comment>
    <comment ref="A164" authorId="0" shapeId="0">
      <text>
        <r>
          <rPr>
            <b/>
            <sz val="9"/>
            <color indexed="81"/>
            <rFont val="Tahoma"/>
            <family val="2"/>
            <charset val="238"/>
          </rPr>
          <t>jegyzőnő:</t>
        </r>
        <r>
          <rPr>
            <sz val="9"/>
            <color indexed="81"/>
            <rFont val="Tahoma"/>
            <family val="2"/>
            <charset val="238"/>
          </rPr>
          <t xml:space="preserve">
Ezen a rovaton kell elszámolni a dologi kiadások és - a K1107. Béren kívüli juttatások, K1113. Foglalkoztatottak egyéb személyi juttatásai, K123. Egyéb külső személyi juttatások rovatok esetén - a személyi juttatások teljesítése során a termék, szolgáltatás beszerzőjére áthárított előzetesen felszámított általános forgalmi adót.</t>
        </r>
      </text>
    </comment>
    <comment ref="A165" authorId="0" shapeId="0">
      <text>
        <r>
          <rPr>
            <b/>
            <sz val="9"/>
            <color indexed="81"/>
            <rFont val="Tahoma"/>
            <family val="2"/>
            <charset val="238"/>
          </rPr>
          <t>jegyzőnő:</t>
        </r>
        <r>
          <rPr>
            <sz val="9"/>
            <color indexed="81"/>
            <rFont val="Tahoma"/>
            <family val="2"/>
            <charset val="238"/>
          </rPr>
          <t xml:space="preserve">
Ezen a rovaton kell elszámolni a termékek értékesítése, szolgáltatások nyújtása után az egyenes vagy fordított adózás szabályai szerint – a levonható általános forgalmi adót is figyelembe véve – megállapított általános forgalmi adó fizetési kötelezettséget.</t>
        </r>
      </text>
    </comment>
    <comment ref="A166" authorId="0" shapeId="0">
      <text>
        <r>
          <rPr>
            <b/>
            <sz val="9"/>
            <color indexed="81"/>
            <rFont val="Tahoma"/>
            <family val="2"/>
            <charset val="238"/>
          </rPr>
          <t>jegyzőnő:</t>
        </r>
        <r>
          <rPr>
            <sz val="9"/>
            <color indexed="81"/>
            <rFont val="Tahoma"/>
            <family val="2"/>
            <charset val="238"/>
          </rPr>
          <t xml:space="preserve">
Ezen a rovaton kell elszámolni:
a)  hitelviszonyt megtestesítő kamatozó értékpapír vásárlásakor a vételáron kívüli felhalmozott kamat összegét,
b) a felvett hitelek, kapott kölcsönök, visszatérítendő támogatások, hitelviszonyt megtestesítő kamatozó értékpapírok kibocsátásból fennálló tartozások és az azokhoz kapcsolódó fedezeti ügyletek, a váltótartozások után fizetett kamatot, ide értve a Stabilitási tv. 3. § (1) bekezdés e) pontja szerinti ügyletek eladási és visszavásárlási ára különbözetét és a kölcsönbe vett értékpapír után fizetendő kölcsönzési díj összegében elszámolt kamatkiadást,
c) a lezárt kamatfedezeti ügyletek (határidős, opciós, swap és azonnali ügyletek) veszteségét,
d) a pénzügyi lízing a keretében beszerzett eszközök után a lízingszerződésben kikötött tőkerészen felül teljesített törlesztéseket, és
e) a Kincstár által vezetett fizetési számlákon tartott pénzeszközök után fizetett kamatokat.
A rovaton elszámolt kiadásokat a beszámolóban a következő bontásban kell szerepeltetni:
a) ebből: államháztartáson belül,
b) ebből: fedezeti ügyletek kamatkiadásai.</t>
        </r>
      </text>
    </comment>
    <comment ref="A167" authorId="0" shapeId="0">
      <text>
        <r>
          <rPr>
            <b/>
            <sz val="9"/>
            <color indexed="81"/>
            <rFont val="Tahoma"/>
            <family val="2"/>
            <charset val="238"/>
          </rPr>
          <t>jegyzőnő:</t>
        </r>
        <r>
          <rPr>
            <sz val="9"/>
            <color indexed="81"/>
            <rFont val="Tahoma"/>
            <family val="2"/>
            <charset val="238"/>
          </rPr>
          <t xml:space="preserve">
Ezen a rovaton kell elszámolni
a) év közben a valutakészletek, illetve a devizaszámlán lévő deviza forintra történő átváltása során realizált árfolyamveszteséget,
b) a névérték felett vásárolt hitelviszonyt megtestesítő kamatozó értékpapír névértéke és vételára közötti különbözetet,
c) a névérték felett visszavásárolt hitelviszonyt megtestesítő kamatozó értékpapír névértéke és vételára közötti különbözetet, és
d) a külföldi pénzértékre szóló kötelezettséghez kapcsolódó realizált árfolyamveszteséget.
A rovaton elszámolt kiadásokat a beszámolóban a következő bontásban kell szerepeltetni:
a) ebből: valuta, deviza eszközök realizált árfolyamvesztesége,
b) ebből: hitelviszonyt megtestesítő értékpapírok árfolyam különbözete,
c) ebből: deviza kötelezettségek realizált árfolyamvesztesége.</t>
        </r>
      </text>
    </comment>
    <comment ref="A168" authorId="0" shapeId="0">
      <text>
        <r>
          <rPr>
            <b/>
            <sz val="9"/>
            <color indexed="81"/>
            <rFont val="Tahoma"/>
            <family val="2"/>
            <charset val="238"/>
          </rPr>
          <t>jegyzőnő:</t>
        </r>
        <r>
          <rPr>
            <sz val="9"/>
            <color indexed="81"/>
            <rFont val="Tahoma"/>
            <family val="2"/>
            <charset val="238"/>
          </rPr>
          <t xml:space="preserve">
Ezen a rovaton kell elszámolni
a)  behajthatatlan adott előlegeket,
b) a működési bevételek között elszámolt bevételek bármely okból, a bevétel elszámolását követő években történő visszafizetését,
c) az 1 és 2 forintos érmék forgalomból történő kivonása miatti kerekítési különbözetet, ha a készpénzes kiadások teljesítésekor, bevételek beszedéskor nem határozható meg egyértelműen, hogy az mely rovathoz kapcsolódik, mivel a készpénzmozgás egynél több kiadási, illetve bevételi rovatot érintett,
d) a tevékenység ellátással kapcsolatban felmerülő adó-, vám-, illeték és más adójellegű befizetések, hozzájárulások teljesítését, ha azokat nem más rovaton kell elszámolni,
e) a tevékenység ellátással kapcsolatban felmerülő kötelező jellegű díjakat, így különösen a díjköteles utak használata ellenében fizetett használati díjat, pótdíjat, elektronikus útdíjat, a járművek műszaki vizsgáztatásának díját, a zöldkártya hatósági díját, a közbeszerzési díjat, a közbeszerzésről szóló törvényben előírt ajánlati biztosítékot, és
f)172 a más rovaton nem szerepeltethető dologi jellegű kiadásokat, így különösen a szerződés megerősítésével, a szerződésszegéssel kapcsolatos kiadásokat (például foglaló, kötbér, jótállás, szavatosság, késedelmi kamat, a késedelmes vagy elmaradt teljesítés miatti kártérítés), a szerződésen kívüli károkozásért, személyiségi, dologi vagy más jog megsértéséért, jogalap nélküli gazdagodásért fizetett összegeket a K43. Pénzbeli kárpótlások, kártérítések rovaton elszámolandó kiadások kivételével, az adóhatóság által kiszabott szankciókat, a fizetett késedelmi és önellenőrzési pótlékokat, bírságokat, a perköltséget, a követelések vásárlására fordított kiadásokat, az OEP felé megtérített kiadásokat.</t>
        </r>
      </text>
    </comment>
    <comment ref="A170" authorId="0" shapeId="0">
      <text>
        <r>
          <rPr>
            <b/>
            <sz val="9"/>
            <color indexed="81"/>
            <rFont val="Tahoma"/>
            <family val="2"/>
            <charset val="238"/>
          </rPr>
          <t>jegyzőnő:</t>
        </r>
        <r>
          <rPr>
            <sz val="9"/>
            <color indexed="81"/>
            <rFont val="Tahoma"/>
            <family val="2"/>
            <charset val="238"/>
          </rPr>
          <t xml:space="preserve">
Ezen a rovaton kell elszámolni
a)  Nyugdíjbiztosítási Alapból folyósított nyugellátásokat, és
b) az Egészségbiztosítási Alapból folyósított egészségbiztosítás pénzbeli ellátásait.</t>
        </r>
      </text>
    </comment>
    <comment ref="A171" authorId="0" shapeId="0">
      <text>
        <r>
          <rPr>
            <b/>
            <sz val="9"/>
            <color indexed="81"/>
            <rFont val="Tahoma"/>
            <family val="2"/>
            <charset val="238"/>
          </rPr>
          <t>jegyzőnő:</t>
        </r>
        <r>
          <rPr>
            <sz val="9"/>
            <color indexed="81"/>
            <rFont val="Tahoma"/>
            <family val="2"/>
            <charset val="238"/>
          </rPr>
          <t xml:space="preserve">
Ezen a rovaton kell elszámolni
a)  családi pótlékot,
b) az anyasági támogatást,
c) a gyermekgondozási segélyt,
d) a gyermeknevelési támogatást,
e) a gyermekek születésével kapcsolatos szabadság megtérítését,
f) az életkezdési támogatást,
g) az otthonteremtési támogatást,
h)173
i) a gyermektartásdíj megelőlegezését,
j) a GYES-en és GYED-en lévők hallgatói hitelének célzott támogatását,
k)174
l)175
m) az óvodáztatási támogatást [Gyvt. 20/C. §],
n)176
o)177 az egyéb pénzbeli és természetbeni gyermekvédelmi támogatásokat.
p)178
A rovaton elszámolt kiadásokat a beszámolóban a fenti bontásban kell szerepeltetni.</t>
        </r>
      </text>
    </comment>
    <comment ref="A172" authorId="0" shapeId="0">
      <text>
        <r>
          <rPr>
            <b/>
            <sz val="9"/>
            <color indexed="81"/>
            <rFont val="Tahoma"/>
            <family val="2"/>
            <charset val="238"/>
          </rPr>
          <t>jegyzőnő:</t>
        </r>
        <r>
          <rPr>
            <sz val="9"/>
            <color indexed="81"/>
            <rFont val="Tahoma"/>
            <family val="2"/>
            <charset val="238"/>
          </rPr>
          <t xml:space="preserve">
Ezen a rovaton kell elszámolni az állam által szerződésen kívül okozott károkért nemzetközi szerződés, jogszabály, vagy bírósági ítélet alapján egyszeri vagy tartós jelleggel pénzben folyósított kárpótlásokat, kártalanításokat, kártérítéseket a K511. Egyéb működési célú támogatások államháztartáson kívülre rovaton elszámolandó kiadások kivételével.</t>
        </r>
      </text>
    </comment>
    <comment ref="A173" authorId="0" shapeId="0">
      <text>
        <r>
          <rPr>
            <b/>
            <sz val="9"/>
            <color indexed="81"/>
            <rFont val="Tahoma"/>
            <family val="2"/>
            <charset val="238"/>
          </rPr>
          <t>jegyzőnő:</t>
        </r>
        <r>
          <rPr>
            <sz val="9"/>
            <color indexed="81"/>
            <rFont val="Tahoma"/>
            <family val="2"/>
            <charset val="238"/>
          </rPr>
          <t xml:space="preserve">
Ezen a rovaton kell elszámolni
a)180 az ápolási díjat,
b) a fogyatékossági támogatást és a vakok személyi járadékát,
c)181
d) a mozgáskorlátozottak szerzési és átalakítási támogatását,
e) a megváltozott munkaképességűek, illetve egészségkárosodottak kereset-kiegészítését,
f) a kormányhivatalok által folyósított közgyógyellátást [Szoctv. 50. § (1) és (2) bek.],
g)182 a cukorbetegek támogatását, és
h)183
i)184
j) a helyi megállapítású közgyógyellátását [Szoctv. 50. § (3) bek.].
A rovaton elszámolt kiadásokat a beszámolóban a fenti bontásban kell szerepeltetni.</t>
        </r>
      </text>
    </comment>
    <comment ref="A174" authorId="0" shapeId="0">
      <text>
        <r>
          <rPr>
            <b/>
            <sz val="9"/>
            <color indexed="81"/>
            <rFont val="Tahoma"/>
            <family val="2"/>
            <charset val="238"/>
          </rPr>
          <t>jegyzőnő:</t>
        </r>
        <r>
          <rPr>
            <sz val="9"/>
            <color indexed="81"/>
            <rFont val="Tahoma"/>
            <family val="2"/>
            <charset val="238"/>
          </rPr>
          <t xml:space="preserve">
Ezen a rovaton kell elszámolni
a)  Nemzeti Foglalkoztatási Alapból folyósított passzív, ellátási típusú támogatásokat, így különösen az álláskeresési járadékot, a nyugdíj előtti álláskeresési segélyt, valamint az ellátások megállapításával kapcsolatos útiköltség-térítést,
b) a korhatár előtti ellátást és a fegyveres testületek volt tagjai szolgálati járandóságát,
c) a munkáltatói befizetésből finanszírozott korengedményes nyugdíjat,
d) az átmeneti bányászjáradékot,
e) a szénjárandóság pénzbeli megváltását,
f) a mecseki bányászatban munkát végzők bányászati kereset-kiegészítését,
g) a mezőgazdasági járadékot,
h) a foglalkoztatást helyettesítő támogatást [Szoctv. 35. § (1) bek.], és
i) a polgármesterek korhatár előtti ellátását.
A rovaton elszámolt kiadásokat a beszámolóban a fenti bontásban kell szerepeltetni.</t>
        </r>
      </text>
    </comment>
    <comment ref="A175" authorId="0" shapeId="0">
      <text>
        <r>
          <rPr>
            <b/>
            <sz val="9"/>
            <color indexed="81"/>
            <rFont val="Tahoma"/>
            <family val="2"/>
            <charset val="238"/>
          </rPr>
          <t>jegyzőnő:</t>
        </r>
        <r>
          <rPr>
            <sz val="9"/>
            <color indexed="81"/>
            <rFont val="Tahoma"/>
            <family val="2"/>
            <charset val="238"/>
          </rPr>
          <t xml:space="preserve">
Ezen a rovaton kell elszámolni
a)  hozzájárulást a lakossági energiaköltségekhez,
b) a lakbértámogatást,
c) a lakásfenntartási támogatást [Szoctv. 38. § (1) bek. a) és b) pontok],
d) az adósságcsökkentési támogatást [Szoctv. 55/A. § 1. bek. b) pont],
e) a természetben nyújtott lakásfenntartási támogatást [Szoctv. 47. § (1) bek. b) pont], és
f) az adósságkezelési szolgáltatás keretében gáz- vagy áramfogyasztást mérő készülék biztosítását [Szoctv. 55/A. § (3) bek.].
A rovaton elszámolt kiadásokat a beszámolóban a fenti bontásban kell szerepeltetni.</t>
        </r>
      </text>
    </comment>
    <comment ref="A176" authorId="0" shapeId="0">
      <text>
        <r>
          <rPr>
            <b/>
            <sz val="9"/>
            <color indexed="81"/>
            <rFont val="Tahoma"/>
            <family val="2"/>
            <charset val="238"/>
          </rPr>
          <t>jegyzono:</t>
        </r>
        <r>
          <rPr>
            <sz val="9"/>
            <color indexed="81"/>
            <rFont val="Tahoma"/>
            <family val="2"/>
            <charset val="238"/>
          </rPr>
          <t xml:space="preserve">
Ezen a rovaton kell elszámolni
a) a jelenlegi és volt állami gondozottaknak folyósított rendszeres és rendkívüli pénzbeli juttatásokat – így különösen a zsebpénzt, a volt állami gondozottak önálló életkezdési támogatását –, valamint a számukra szervezett programok (tanulmányi kirándulások, kulturális programok stb.) kiadásait,
b) a középfokú köznevelési, valamint a gyermek- és ifjúságvédelem különböző intézményeiben, továbbá a felsőoktatási intézményekben a tanulók, hallgatók részére szociális rászorultsági alapon folyósított rendszeres és rendkívüli pénzbeli juttatásokat,
c) a felnőttoktatásban résztvevők részére folyósítható valamennyi pénzbeli juttatást, és
d) az ellátottaknak és a volt foglalkoztatottaknak, azok hozzátartozóinak nyújtott, máshova nem sorolható pénzbeli juttatásokat, valamint a részükre adott ajándékok – például könyv, vásárlási utalvány – kiadásait.
A rovaton elszámolt kiadásokat a beszámolóban a következő bontásban kell szerepeltetni:
a) ebből: állami gondozottak pénzbeli juttatásai,
b) ebből: oktatásban részt vevők pénzbeli juttatásai.</t>
        </r>
      </text>
    </comment>
    <comment ref="A177" authorId="0" shapeId="0">
      <text>
        <r>
          <rPr>
            <b/>
            <sz val="9"/>
            <color indexed="81"/>
            <rFont val="Tahoma"/>
            <family val="2"/>
            <charset val="238"/>
          </rPr>
          <t>jegyzőnő:</t>
        </r>
        <r>
          <rPr>
            <sz val="9"/>
            <color indexed="81"/>
            <rFont val="Tahoma"/>
            <family val="2"/>
            <charset val="238"/>
          </rPr>
          <t xml:space="preserve">
Ezen a rovaton kell elszámolni
a)185 az időskorúak járadékát,
b)186
c)187 a volt közjogi méltóságok részére folyósított ellátásokat,
d) a szociális alapon nyújtott jövedelempótló és jövedelemkiegészítő támogatásokat,
e)188 a művészeti, sportolói ellátásokat,
f) a központi költségvetésből folyósított más jövedelem- vagy nyugdíj-kiegészítés jellegű ellátásokat, támogatásokat, és
g) a szociális igazgatásról és szociális ellátásokról szóló törvény, valamint a gyermekek védelméről és a gyámügyi igazgatásról szóló törvény alapján a helyi önkormányzat által folyósított ellátásokat, illetve a pénzbeli ellátás helyett természetben – így különösen lakásfenntartási támogatás, átmeneti segély, temetési segély, köztemetés, közgyógyellátás, ingyenes védőoltás – ellátásokat.
A rovaton elszámolt kiadásokat a beszámolóban a következő bontásban kell szerepeltetni:
a) ebből: házastársi pótlék,
b) ebből: Hadigondozottak Közalapítványát terhelő hadigondozotti ellátások,
c) ebből: tudományos fokozattal rendelkezők nyugdíj-kiegészítése,
d) ebből: nemzeti gondozotti ellátások,
e) ebből: nemzeti helytállásért pótlék,
f) ebből: egyes nyugdíjjogi hátrányok enyhítése miatti (közszolgálati idő után járó) nyugdíj-kiegészítés,
g) ebből: egyes, tartós időtartamú szabadságelvonást elszenvedettek részére járó juttatás,
h) ebből: a Nemzet Színésze címet viselő színészek havi életjáradéka, művészeti nyugdíjsegélyek, balettművészeti életjáradék,
i) ebből: az elhunyt akadémikusok hozzátartozóinak folyósított özvegyi- és árvaellátás,
j) ebből: Nemzet Sportolója címmel járó járadék, olimpiai járadék, idős sportolók szociális támogatása,
k) ebből: életjáradék termőföldért,
l) ebből: Bevándorlási és Állampolgársági Hivatal által folyósított ellátások,
m) ebből: szép korúak jubileumi juttatása,
n) ebből: időskorúak járadéka [Szoctv. 32/B. § (1) bek.],
o) ebből: rendszeres szociális segély [Szoctv. 37. § (1) bek. a)–d) pontok],
p) ebből: átmeneti segély [Szoctv. 45. §],
q) ebből: temetési segély [Szoctv. 46. §],
r) ebből: egyéb, az önkormányzat rendeletében megállapított juttatás,
s) ebből: természetben nyújtott rendszeres szociális segély [Szoctv. 47. § (1) bek. a) pont],
t) ebből: átmeneti segély [Szoctv. 47. § (1) bek. c) pont],
u) ebből: temetési segély [Szoctv. 47. § (1) bek. d) pont],
v) ebből: köztemetés [Szoctv. 48. §],
w) ebből: rászorultságtól függő normatív kedvezmények [Gyvt. 151. § (5) bek.],
x) ebből: önkormányzat által saját hatáskörben (nem szociális és gyermekvédelmi előírások alapján) adott pénzügyi ellátás,
y) ebből: önkormányzat által saját hatáskörben (nem szociális és gyermekvédelmi előírások alapján) adott természetbeni ellátás.</t>
        </r>
      </text>
    </comment>
    <comment ref="A179" authorId="0" shapeId="0">
      <text>
        <r>
          <rPr>
            <b/>
            <sz val="9"/>
            <color indexed="81"/>
            <rFont val="Tahoma"/>
            <family val="2"/>
            <charset val="238"/>
          </rPr>
          <t>jegyzőnő:</t>
        </r>
        <r>
          <rPr>
            <sz val="9"/>
            <color indexed="81"/>
            <rFont val="Tahoma"/>
            <family val="2"/>
            <charset val="238"/>
          </rPr>
          <t xml:space="preserve">
Ezen a rovaton kell elszámolni
a)  nemzetközi szervezetekben történő részvétel után fizetendő tagsági díjakat, a tagállami kötelező és önkéntes hozzájárulásokat, és
b) az Európai Uniós költségvetésébe fizetett tagállami hozzájárulásokat, az Európai Fejlesztési Alapba fizetendő összegeket, és az uniós támogatások szabálytalan felhasználása miatti visszafizetési kötelezettségeket.
A rovaton elszámolt kiadásokat a beszámolóban a következő bontásban kell szerepeltetni:
a) ebből: Európai Unió.</t>
        </r>
      </text>
    </comment>
    <comment ref="A180" authorId="0" shapeId="0">
      <text>
        <r>
          <rPr>
            <b/>
            <sz val="9"/>
            <color indexed="81"/>
            <rFont val="Tahoma"/>
            <family val="2"/>
            <charset val="238"/>
          </rPr>
          <t>jegyzőnő:</t>
        </r>
        <r>
          <rPr>
            <sz val="9"/>
            <color indexed="81"/>
            <rFont val="Tahoma"/>
            <family val="2"/>
            <charset val="238"/>
          </rPr>
          <t xml:space="preserve">
Ezen a rovaton kell elszámolni
a)  helyi önkormányzat, a helyi nemzetiségi önkormányzat és a társulás részére a központi költségvetés Áht. 14. § (3) bekezdése szerinti fejezetéből folyósított támogatások jogosulatlan igénybevétele miatt a bevétel elszámolását követő években visszafizetett összeget,
b) a költségvetési maradványt és a vállalkozási maradványt terhelő befizetési kötelezettséget,
c) a tervezettet meghaladó többletbevétel után teljesítendő befizetést, és
d) az Áht. 47. §-a szerinti befizetési kötelezettséget.
A rovaton eredeti előirányzat nem tervezhető az Áht. 47. § (2) bekezdésében foglaltak kivételével.</t>
        </r>
      </text>
    </comment>
    <comment ref="A181" authorId="0" shapeId="0">
      <text>
        <r>
          <rPr>
            <b/>
            <sz val="9"/>
            <color indexed="81"/>
            <rFont val="Tahoma"/>
            <family val="2"/>
            <charset val="238"/>
          </rPr>
          <t>jegyzőnő:</t>
        </r>
        <r>
          <rPr>
            <sz val="9"/>
            <color indexed="81"/>
            <rFont val="Tahoma"/>
            <family val="2"/>
            <charset val="238"/>
          </rPr>
          <t xml:space="preserve">
Ezen a rovaton kell elszámolni a működési célból államháztartáson belüli szervezet felé vállalt garanciák, kezességek alapján az eredeti kötelezett helyett teljesített kifizetéseket.</t>
        </r>
      </text>
    </comment>
    <comment ref="A182" authorId="0" shapeId="0">
      <text>
        <r>
          <rPr>
            <b/>
            <sz val="9"/>
            <color indexed="81"/>
            <rFont val="Tahoma"/>
            <family val="2"/>
            <charset val="238"/>
          </rPr>
          <t>jegyzőnő:</t>
        </r>
        <r>
          <rPr>
            <sz val="9"/>
            <color indexed="81"/>
            <rFont val="Tahoma"/>
            <family val="2"/>
            <charset val="238"/>
          </rPr>
          <t xml:space="preserve">
Ezen a rovaton kell elszámolni az államháztartáson belüli szervezetek számára visszafizetési kötelezettség mellett működési célból nyújtott támogatásokat, kölcsönöket függetlenül attól, hogy azt terheli-e kamat vagy más költség, díj.
A rovaton elszámolt kiadásokat a beszámolóban a II. fejezet 1. pontja szerinti bontásban kell szerepeltetni.</t>
        </r>
      </text>
    </comment>
    <comment ref="A183" authorId="0" shapeId="0">
      <text>
        <r>
          <rPr>
            <b/>
            <sz val="9"/>
            <color indexed="81"/>
            <rFont val="Tahoma"/>
            <family val="2"/>
            <charset val="238"/>
          </rPr>
          <t>jegyzőnő:</t>
        </r>
        <r>
          <rPr>
            <sz val="9"/>
            <color indexed="81"/>
            <rFont val="Tahoma"/>
            <family val="2"/>
            <charset val="238"/>
          </rPr>
          <t xml:space="preserve">
Ezen a rovaton kell elszámolni a visszafizetési kötelezettség mellett működési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184" authorId="0" shapeId="0">
      <text>
        <r>
          <rPr>
            <b/>
            <sz val="9"/>
            <color indexed="81"/>
            <rFont val="Tahoma"/>
            <family val="2"/>
            <charset val="238"/>
          </rPr>
          <t>jegyzőnő:</t>
        </r>
        <r>
          <rPr>
            <sz val="9"/>
            <color indexed="81"/>
            <rFont val="Tahoma"/>
            <family val="2"/>
            <charset val="238"/>
          </rPr>
          <t xml:space="preserve">
Ezen a rovaton kell elszámolni
a) az államháztartáson belüli szervezetek számára működési célból végleges jelleggel nyújtott támogatásokat és más ellenérték nélküli kifizetéseket, a központi, irányító szervi támogatás és az Ávr. 34. §-a alapján előirányzat-átcsoportosítással teljesítendő ügyletek kivételével, és
b) a működési célú támogatások államháztartáson belülről bevételként végleges jelleggel kapott támogatások és más ellenérték nélküli kifizetések bármely okból a bevétel elszámolását követő években történő visszafizetését a K502. Elvonások és befizetések rovaton elszámolandó kiadások kivételével.
A rovaton elszámolt kiadásokat a beszámolóban a II. fejezet 1. pontja szerinti bontásban kell szerepeltetni.</t>
        </r>
      </text>
    </comment>
    <comment ref="A185" authorId="0" shapeId="0">
      <text>
        <r>
          <rPr>
            <b/>
            <sz val="9"/>
            <color indexed="81"/>
            <rFont val="Tahoma"/>
            <family val="2"/>
            <charset val="238"/>
          </rPr>
          <t>jegyzőnő:</t>
        </r>
        <r>
          <rPr>
            <sz val="9"/>
            <color indexed="81"/>
            <rFont val="Tahoma"/>
            <family val="2"/>
            <charset val="238"/>
          </rPr>
          <t xml:space="preserve">
Ezen a rovaton kell elszámolni a működési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186" authorId="0" shapeId="0">
      <text>
        <r>
          <rPr>
            <b/>
            <sz val="9"/>
            <color indexed="81"/>
            <rFont val="Tahoma"/>
            <family val="2"/>
            <charset val="238"/>
          </rPr>
          <t>jegyzőnő:</t>
        </r>
        <r>
          <rPr>
            <sz val="9"/>
            <color indexed="81"/>
            <rFont val="Tahoma"/>
            <family val="2"/>
            <charset val="238"/>
          </rPr>
          <t xml:space="preserve">
Ezen a rovaton kell elszámolni az államháztartáson kívüli szervezetek, személyek számára visszafizetési kötelezettség mellett működési célból nyújtott támogatásokat, kölcsönöket függetlenül attól, hogy azt terheli-e kamat vagy más költség, díj.
A rovaton elszámolt kiadásokat a beszámolóban a II. fejezet 2. pontja szerinti bontásban kell szerepeltetni.</t>
        </r>
      </text>
    </comment>
    <comment ref="A187" authorId="0" shapeId="0">
      <text>
        <r>
          <rPr>
            <b/>
            <sz val="9"/>
            <color indexed="81"/>
            <rFont val="Tahoma"/>
            <family val="2"/>
            <charset val="238"/>
          </rPr>
          <t>jegyzőnő:</t>
        </r>
        <r>
          <rPr>
            <sz val="9"/>
            <color indexed="81"/>
            <rFont val="Tahoma"/>
            <family val="2"/>
            <charset val="238"/>
          </rPr>
          <t xml:space="preserve">
Ezen a rovaton kell elszámolni azokat az államháztartáson kívüli szervezetek, személyek számára teljesített támogatásokat, amelyek célja, hogy egyes meghatározott termékek vagy szolgáltatások fogyasztói árában kedvezményt biztosítsanak, így különösen a gyógyszer és gyógyászati segédeszköz támogatásokat a gyógyfürdő és egyéb gyógyászati támogatásokat és a szociálpolitikai menetdíj-támogatásokat.</t>
        </r>
      </text>
    </comment>
    <comment ref="A188" authorId="0" shapeId="0">
      <text>
        <r>
          <rPr>
            <b/>
            <sz val="9"/>
            <color indexed="81"/>
            <rFont val="Tahoma"/>
            <family val="2"/>
            <charset val="238"/>
          </rPr>
          <t>jegyzőnő:</t>
        </r>
        <r>
          <rPr>
            <sz val="9"/>
            <color indexed="81"/>
            <rFont val="Tahoma"/>
            <family val="2"/>
            <charset val="238"/>
          </rPr>
          <t xml:space="preserve">
Ezen a rovaton kell elszámolni azokat az államháztartáson kívüli szervezetek, személyek számára teljesített támogatásokat, amelyek meghatározott rendeltetéssel felvett hitelek kamatfizetési terheinek enyhítését szolgálják, így különösen a lakástámogatásokat, a mezőgazdasági hitelek kamattámogatását, a Széchenyi Hitelprogramok konstrukciói és a hallgatói hitelrendszer keretében nyújtott kamattámogatásokat, a kötött segélyhitelekhez kapcsolódó kamattámogatást.</t>
        </r>
      </text>
    </comment>
    <comment ref="A190" authorId="0" shapeId="0">
      <text>
        <r>
          <rPr>
            <b/>
            <sz val="9"/>
            <color indexed="81"/>
            <rFont val="Tahoma"/>
            <family val="2"/>
            <charset val="238"/>
          </rPr>
          <t>jegyzőnő:</t>
        </r>
        <r>
          <rPr>
            <sz val="9"/>
            <color indexed="81"/>
            <rFont val="Tahoma"/>
            <family val="2"/>
            <charset val="238"/>
          </rPr>
          <t xml:space="preserve">
Ezen a rovaton kell elszámolni
a) az államháztartáson kívüli szervezetek, személyek számára a K509. Árkiegészítések, ártámogatások és a K510. Kamattámogatások rovatokba nem besorolható, működési célból végleges jelleggel nyújtott támogatásokat és más ellenérték nélküli kifizetéseket, ide értve a közcélú felajánlásokat, adományokat, a segélyeket, az agrár és a bűncselekmények áldozatainak fizetett kárenyhítéseket, valamint a bevett egyházaknak átadásra nem került ingatlanok utáni járadékot is, és
b) az államháztartáson kívüli szervezetektől, személyektől működési célú átvett pénzeszközként kapott bevételek bármely okból a bevétel elszámolását követő években történő visszafizetését.
A rovaton elszámolt kiadásokat a beszámolóban a II. fejezet 2. pontja szerinti bontásban kell szerepeltetni.</t>
        </r>
      </text>
    </comment>
    <comment ref="A191" authorId="0" shapeId="0">
      <text>
        <r>
          <rPr>
            <b/>
            <sz val="9"/>
            <color indexed="81"/>
            <rFont val="Tahoma"/>
            <family val="2"/>
            <charset val="238"/>
          </rPr>
          <t>jegyzőnő:</t>
        </r>
        <r>
          <rPr>
            <sz val="9"/>
            <color indexed="81"/>
            <rFont val="Tahoma"/>
            <family val="2"/>
            <charset val="238"/>
          </rPr>
          <t xml:space="preserve">
Ezen a rovaton kell elszámolni az Áht. 15. § (3) bekezdése, 21. §-a és 23. § (3) bekezdése szerinti tartalékokat, valamint az Egészségbiztosítási Alap esetén a természetbeni ellátások céltartalékát.</t>
        </r>
      </text>
    </comment>
    <comment ref="A195" authorId="0" shapeId="0">
      <text>
        <r>
          <rPr>
            <b/>
            <sz val="9"/>
            <color indexed="81"/>
            <rFont val="Tahoma"/>
            <family val="2"/>
            <charset val="238"/>
          </rPr>
          <t>jegyzőnő:</t>
        </r>
        <r>
          <rPr>
            <sz val="9"/>
            <color indexed="81"/>
            <rFont val="Tahoma"/>
            <family val="2"/>
            <charset val="238"/>
          </rPr>
          <t xml:space="preserve">
Ezen a rovaton kell elszámolni az immateriális javak vételárát.</t>
        </r>
      </text>
    </comment>
    <comment ref="A196" authorId="0" shapeId="0">
      <text>
        <r>
          <rPr>
            <b/>
            <sz val="9"/>
            <color indexed="81"/>
            <rFont val="Tahoma"/>
            <family val="2"/>
            <charset val="238"/>
          </rPr>
          <t>jegyzőnő:</t>
        </r>
        <r>
          <rPr>
            <sz val="9"/>
            <color indexed="81"/>
            <rFont val="Tahoma"/>
            <family val="2"/>
            <charset val="238"/>
          </rPr>
          <t xml:space="preserve">
Ezen a rovaton kell elszámolni az ingatlanok és az ingatlanhoz kapcsolódó vagyoni értékű jogok bekerülési értékébe beszámító kiadásokat.
A rovaton elszámolt kiadásokat a beszámolóban a következő bontásban kell szerepeltetni:
a) ebből: termőföld-vásárlás kiadásai.</t>
        </r>
      </text>
    </comment>
    <comment ref="A197" authorId="0" shapeId="0">
      <text>
        <r>
          <rPr>
            <b/>
            <sz val="9"/>
            <color indexed="81"/>
            <rFont val="Tahoma"/>
            <family val="2"/>
            <charset val="238"/>
          </rPr>
          <t>jegyzőnő:</t>
        </r>
        <r>
          <rPr>
            <sz val="9"/>
            <color indexed="81"/>
            <rFont val="Tahoma"/>
            <family val="2"/>
            <charset val="238"/>
          </rPr>
          <t xml:space="preserve">
Ezen a rovaton kell elszámolni a befektetett eszköznek minősülő informatikai eszközök, nem mechanikus működésű bolti kártyaleolvasó (POS) terminálok bekerülési értékébe beszámító kiadásokat.</t>
        </r>
      </text>
    </comment>
    <comment ref="A198" authorId="0" shapeId="0">
      <text>
        <r>
          <rPr>
            <b/>
            <sz val="9"/>
            <color indexed="81"/>
            <rFont val="Tahoma"/>
            <family val="2"/>
            <charset val="238"/>
          </rPr>
          <t>jegyzőnő:</t>
        </r>
        <r>
          <rPr>
            <sz val="9"/>
            <color indexed="81"/>
            <rFont val="Tahoma"/>
            <family val="2"/>
            <charset val="238"/>
          </rPr>
          <t xml:space="preserve">
Ezen a rovaton kell elszámolni az ingatlannak és informatikai eszköznek nem minősülő tárgyi eszközök bekerülési értékébe beszámító kiadásokat.</t>
        </r>
      </text>
    </comment>
    <comment ref="A199" authorId="0" shapeId="0">
      <text>
        <r>
          <rPr>
            <b/>
            <sz val="9"/>
            <color indexed="81"/>
            <rFont val="Tahoma"/>
            <family val="2"/>
            <charset val="238"/>
          </rPr>
          <t>jegyzőnő:</t>
        </r>
        <r>
          <rPr>
            <sz val="9"/>
            <color indexed="81"/>
            <rFont val="Tahoma"/>
            <family val="2"/>
            <charset val="238"/>
          </rPr>
          <t xml:space="preserve">
Ezen a rovaton kell elszámolni a részesedés – függetlenül attól, hogy azt a befektetett vagy a forgóeszközök között mutatják ki – bekerülési értékébe beszámító kiadásokat vásárlás, alapítás esetén.</t>
        </r>
      </text>
    </comment>
    <comment ref="A200" authorId="0" shapeId="0">
      <text>
        <r>
          <rPr>
            <b/>
            <sz val="9"/>
            <color indexed="81"/>
            <rFont val="Tahoma"/>
            <family val="2"/>
            <charset val="238"/>
          </rPr>
          <t>jegyzőnő:</t>
        </r>
        <r>
          <rPr>
            <sz val="9"/>
            <color indexed="81"/>
            <rFont val="Tahoma"/>
            <family val="2"/>
            <charset val="238"/>
          </rPr>
          <t xml:space="preserve">
Ezen a rovaton kell elszámolni a korábban megszerzett részesedéshez – függetlenül attól, hogy azt a befektetett vagy a forgóeszközök között mutatják ki – kapcsolódó tőkeemelést, ha a tőkeemelés pénzeszköz átadásával jár.</t>
        </r>
      </text>
    </comment>
    <comment ref="A201" authorId="0" shapeId="0">
      <text>
        <r>
          <rPr>
            <b/>
            <sz val="9"/>
            <color indexed="81"/>
            <rFont val="Tahoma"/>
            <family val="2"/>
            <charset val="238"/>
          </rPr>
          <t>jegyzőnő:</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3" authorId="0" shapeId="0">
      <text>
        <r>
          <rPr>
            <b/>
            <sz val="9"/>
            <color indexed="81"/>
            <rFont val="Tahoma"/>
            <family val="2"/>
            <charset val="238"/>
          </rPr>
          <t>jegyzőnő:</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4" authorId="0" shapeId="0">
      <text>
        <r>
          <rPr>
            <b/>
            <sz val="9"/>
            <color indexed="81"/>
            <rFont val="Tahoma"/>
            <family val="2"/>
            <charset val="238"/>
          </rPr>
          <t>jegyzőnő:</t>
        </r>
        <r>
          <rPr>
            <sz val="9"/>
            <color indexed="81"/>
            <rFont val="Tahoma"/>
            <family val="2"/>
            <charset val="238"/>
          </rPr>
          <t xml:space="preserve">
Ezen a rovaton kell elszámolni a beruházások teljesítése során a termék beszerzőjére áthárított előzetesen felszámított általános forgalmi adót.</t>
        </r>
      </text>
    </comment>
    <comment ref="A205" authorId="0" shapeId="0">
      <text>
        <r>
          <rPr>
            <b/>
            <sz val="9"/>
            <color indexed="81"/>
            <rFont val="Tahoma"/>
            <family val="2"/>
            <charset val="238"/>
          </rPr>
          <t>jegyzőnő:</t>
        </r>
        <r>
          <rPr>
            <sz val="9"/>
            <color indexed="81"/>
            <rFont val="Tahoma"/>
            <family val="2"/>
            <charset val="238"/>
          </rPr>
          <t xml:space="preserve">
Ezen a rovaton kell elszámolni az ingatlannak és informatikai eszköznek nem minősülő tárgyi eszközök értékét növelő felújítások kiadásait.</t>
        </r>
      </text>
    </comment>
    <comment ref="A206" authorId="0" shapeId="0">
      <text>
        <r>
          <rPr>
            <b/>
            <sz val="9"/>
            <color indexed="81"/>
            <rFont val="Tahoma"/>
            <family val="2"/>
            <charset val="238"/>
          </rPr>
          <t>jegyzőnő:</t>
        </r>
        <r>
          <rPr>
            <sz val="9"/>
            <color indexed="81"/>
            <rFont val="Tahoma"/>
            <family val="2"/>
            <charset val="238"/>
          </rPr>
          <t xml:space="preserve">
Ezen a rovaton kell elszámolni a felújítások teljesítése során a termék, szolgáltatás beszerzőjére áthárított előzetesen felszámított általános forgalmi adót.</t>
        </r>
      </text>
    </comment>
    <comment ref="A208" authorId="0" shapeId="0">
      <text>
        <r>
          <rPr>
            <b/>
            <sz val="9"/>
            <color indexed="81"/>
            <rFont val="Tahoma"/>
            <family val="2"/>
            <charset val="238"/>
          </rPr>
          <t>jegyzőnő:</t>
        </r>
        <r>
          <rPr>
            <sz val="9"/>
            <color indexed="81"/>
            <rFont val="Tahoma"/>
            <family val="2"/>
            <charset val="238"/>
          </rPr>
          <t xml:space="preserve">
Ezen a rovaton kell elszámolni a felhalmozási célból államháztartáson belüli szervezet felé vállalt garanciák, kezességek alapján az eredeti kötelezett helyett teljesített kifizetéseket.</t>
        </r>
      </text>
    </comment>
    <comment ref="A209" authorId="0" shapeId="0">
      <text>
        <r>
          <rPr>
            <b/>
            <sz val="9"/>
            <color indexed="81"/>
            <rFont val="Tahoma"/>
            <family val="2"/>
            <charset val="238"/>
          </rPr>
          <t>jegyzőnő:</t>
        </r>
        <r>
          <rPr>
            <sz val="9"/>
            <color indexed="81"/>
            <rFont val="Tahoma"/>
            <family val="2"/>
            <charset val="238"/>
          </rPr>
          <t xml:space="preserve">
Ezen a rovaton kell elszámolni az államháztartáson belüli szervezetek számára visszafizetési kötelezettség mellett felhalmozási célból nyújtott támogatásokat, kölcsönöket függetlenül attól, hogy azt terheli-e kamat vagy más költség, díj.
A rovaton elszámolt kiadásokat a beszámolóban a II. fejezet 1. pontja szerinti bontásban kell szerepeltetni.</t>
        </r>
      </text>
    </comment>
    <comment ref="A210" authorId="0" shapeId="0">
      <text>
        <r>
          <rPr>
            <b/>
            <sz val="9"/>
            <color indexed="81"/>
            <rFont val="Tahoma"/>
            <family val="2"/>
            <charset val="238"/>
          </rPr>
          <t>jegyzőnő:</t>
        </r>
        <r>
          <rPr>
            <sz val="9"/>
            <color indexed="81"/>
            <rFont val="Tahoma"/>
            <family val="2"/>
            <charset val="238"/>
          </rPr>
          <t xml:space="preserve">
Ezen a rovaton kell elszámolni a visszafizetési kötelezettség mellett felhalmozási célból kapott támogatások, kölcsönök kamatot és más költséget, díjat nem tartalmazó összegének államháztartáson belüli visszafizetésével kapcsolatos kiadásokat.
A rovaton elszámolt kiadásokat a beszámolóban a II. fejezet 1. pontja szerinti bontásban kell szerepeltetni.</t>
        </r>
      </text>
    </comment>
    <comment ref="A211" authorId="0" shapeId="0">
      <text>
        <r>
          <rPr>
            <b/>
            <sz val="9"/>
            <color indexed="81"/>
            <rFont val="Tahoma"/>
            <family val="2"/>
            <charset val="238"/>
          </rPr>
          <t>jegyzőnő:</t>
        </r>
        <r>
          <rPr>
            <sz val="9"/>
            <color indexed="81"/>
            <rFont val="Tahoma"/>
            <family val="2"/>
            <charset val="238"/>
          </rPr>
          <t xml:space="preserve">
Ezen a rovaton kell elszámolni
a) az államháztartáson belüli szervezetek számára felhalmozási célból végleges jelleggel nyújtott támogatásokat és más ellenérték nélküli kifizetéseket, a központi, irányító szervi támogatás és az Ávr. 34. §-a alapján előirányzat-átcsoportosítással teljesítendő ügyletek kivételével, és
b) a felhalmozási célú támogatások államháztartáson belülről bevételként végleges jelleggel kapott támogatások és más ellenérték nélküli kifizetések, valamint a felhalmozási bevételek – államháztartáson belüli – bármely okból a bevétel elszámolását követő években történő visszafizetését.
A rovaton elszámolt kiadásokat a beszámolóban a II. fejezet 1. pontja szerinti bontásban kell szerepeltetni.</t>
        </r>
      </text>
    </comment>
    <comment ref="A212" authorId="0" shapeId="0">
      <text>
        <r>
          <rPr>
            <b/>
            <sz val="9"/>
            <color indexed="81"/>
            <rFont val="Tahoma"/>
            <family val="2"/>
            <charset val="238"/>
          </rPr>
          <t>jegyzőnő:</t>
        </r>
        <r>
          <rPr>
            <sz val="9"/>
            <color indexed="81"/>
            <rFont val="Tahoma"/>
            <family val="2"/>
            <charset val="238"/>
          </rPr>
          <t xml:space="preserve">
Ezen a rovaton kell elszámolni a felhalmozási célból államháztartáson kívüli szervezet felé vállalt garanciák, kezességek alapján az eredeti kötelezett helyett teljesített kifizetéseket.
A rovaton elszámolt kiadásokat a beszámolóban a következő bontásban kell szerepeltetni:
a) ebből: állami vagy önkormányzati tulajdonban lévő gazdasági társaságok tartozásai miatti kifizetések.</t>
        </r>
      </text>
    </comment>
    <comment ref="A213" authorId="0" shapeId="0">
      <text>
        <r>
          <rPr>
            <b/>
            <sz val="9"/>
            <color indexed="81"/>
            <rFont val="Tahoma"/>
            <family val="2"/>
            <charset val="238"/>
          </rPr>
          <t>jegyzőnő:</t>
        </r>
        <r>
          <rPr>
            <sz val="9"/>
            <color indexed="81"/>
            <rFont val="Tahoma"/>
            <family val="2"/>
            <charset val="238"/>
          </rPr>
          <t xml:space="preserve">
Ezen a rovaton kell elszámolni az államháztartáson kívüli szervezetek, személyek számára visszafizetési kötelezettség mellett felhalmozási célból nyújtott támogatásokat, kölcsönöket függetlenül attól, hogy azt terheli-e kamat vagy más költség, díj.
A rovaton elszámolt kiadásokat a beszámolóban a II. fejezet 2. pontja szerinti bontásban kell szerepeltetni.</t>
        </r>
      </text>
    </comment>
    <comment ref="A214" authorId="0" shapeId="0">
      <text>
        <r>
          <rPr>
            <b/>
            <sz val="9"/>
            <color indexed="81"/>
            <rFont val="Tahoma"/>
            <family val="2"/>
            <charset val="238"/>
          </rPr>
          <t>jegyzőnő:</t>
        </r>
        <r>
          <rPr>
            <sz val="9"/>
            <color indexed="81"/>
            <rFont val="Tahoma"/>
            <family val="2"/>
            <charset val="238"/>
          </rPr>
          <t xml:space="preserve">
Ezen a rovaton kell elszámolni a foglalkoztatottak lakásépítésének, lakásvásárlásának munkáltatói támogatására végleges jelleggel juttatott támogatásokat, valamint a helyi önkormányzatok helyi lakásépítési és vásárlási támogatását a kamattámogatások kivételével.</t>
        </r>
      </text>
    </comment>
    <comment ref="A215" authorId="0" shapeId="0">
      <text>
        <r>
          <rPr>
            <b/>
            <sz val="9"/>
            <color indexed="81"/>
            <rFont val="Tahoma"/>
            <family val="2"/>
            <charset val="238"/>
          </rPr>
          <t>jegyzőnő:</t>
        </r>
        <r>
          <rPr>
            <sz val="9"/>
            <color indexed="81"/>
            <rFont val="Tahoma"/>
            <family val="2"/>
            <charset val="238"/>
          </rPr>
          <t xml:space="preserve">
Ezen a rovaton kell elszámolni
a)  lakástámogatások kivételével az államháztartáson kívüli szervezetek, személyek számára felhalmozási célból végleges jelleggel nyújtott támogatásokat, és
b) a felhalmozási célú átvett pénzeszközként kapott támogatások és a felhalmozási bevételek – államháztartáson kívüli – bármely okból a bevétel elszámolását követő években történő visszafizetését.
A rovaton elszámolt kiadásokat a beszámolóban a II. fejezet 2. pontja szerinti bontásban kell szerepeltetni.</t>
        </r>
      </text>
    </comment>
    <comment ref="A219" authorId="0" shapeId="0">
      <text>
        <r>
          <rPr>
            <b/>
            <sz val="9"/>
            <color indexed="81"/>
            <rFont val="Tahoma"/>
            <family val="2"/>
            <charset val="238"/>
          </rPr>
          <t>jegyzőnő:</t>
        </r>
        <r>
          <rPr>
            <sz val="9"/>
            <color indexed="81"/>
            <rFont val="Tahoma"/>
            <family val="2"/>
            <charset val="238"/>
          </rPr>
          <t xml:space="preserve">
Ezen a rovaton kell elszámolni a költségvetési éven túlra belföldről felvett hitelek, kölcsönök tőketörlesztését az azokhoz kapcsolódó fedezeti ügyletek lezárásával együtt (kivéve a kamatfedezeti ügyleteket).
A rovaton elszámolt kiadásokat a beszámolóban a következő bontásban kell szerepeltetni:
a) ebből: pénzügyi vállalkozás,
b) ebből: fedezeti ügyletek nettó kiadásai.</t>
        </r>
      </text>
    </comment>
    <comment ref="A220" authorId="0" shapeId="0">
      <text>
        <r>
          <rPr>
            <b/>
            <sz val="9"/>
            <color indexed="81"/>
            <rFont val="Tahoma"/>
            <family val="2"/>
            <charset val="238"/>
          </rPr>
          <t>jegyzőnő:</t>
        </r>
        <r>
          <rPr>
            <sz val="9"/>
            <color indexed="81"/>
            <rFont val="Tahoma"/>
            <family val="2"/>
            <charset val="238"/>
          </rPr>
          <t xml:space="preserve">
Ezen a rovaton kell elszámolni a folyószámla-, rulírozó- és a munkabér-megelőlegezési hitelek, kölcsönök tőketörlesztését.</t>
        </r>
      </text>
    </comment>
    <comment ref="A221" authorId="0" shapeId="0">
      <text>
        <r>
          <rPr>
            <b/>
            <sz val="9"/>
            <color indexed="81"/>
            <rFont val="Tahoma"/>
            <family val="2"/>
            <charset val="238"/>
          </rPr>
          <t>jegyzőnő:</t>
        </r>
        <r>
          <rPr>
            <sz val="9"/>
            <color indexed="81"/>
            <rFont val="Tahoma"/>
            <family val="2"/>
            <charset val="238"/>
          </rPr>
          <t xml:space="preserve">
Ezen a rovaton kell elszámolni
a)  költségvetési éven belülre felvett hitelek, kölcsönök tőketörlesztését a likviditási célú hitelek, kölcsönök kivételével az azokhoz kapcsolódó fedezeti ügyletek lezárásával együtt (kivéve a kamatfedezeti ügyleteket), és
b) a Stabilitási tv. 3. § (1) bekezdés e) pontja szerinti ügyletek keretében az eszközök visszavásárlásáért fizetett visszavásárlási árat a korábban kapott eladási ár mértékéig.
A rovaton elszámolt kiadásokat a beszámolóban a következő bontásban kell szerepeltetni:
a) ebből: pénzügyi vállalkozás,
b) ebből: fedezeti ügyletek nettó kiadásai.</t>
        </r>
      </text>
    </comment>
    <comment ref="A223" authorId="0" shapeId="0">
      <text>
        <r>
          <rPr>
            <b/>
            <sz val="9"/>
            <color indexed="81"/>
            <rFont val="Tahoma"/>
            <family val="2"/>
            <charset val="238"/>
          </rPr>
          <t>jegyzőnő:</t>
        </r>
        <r>
          <rPr>
            <sz val="9"/>
            <color indexed="81"/>
            <rFont val="Tahoma"/>
            <family val="2"/>
            <charset val="238"/>
          </rPr>
          <t xml:space="preserve">
Ezen a rovaton kell elszámolni a forgóeszközök között kimutatott, belföldön kibocsátott vásárolt hitelviszonyt megtestesítő értékpapírok – ide értve a befektetési jegyeket és a kárpótlási jegyeket is – vételárát.
A rovaton elszámolt kiadásokat a beszámolóban a következő bontásban kell szerepeltetni:
a) ebből: befektetési jegyek,
b) ebből: kárpótlási jegyek.</t>
        </r>
      </text>
    </comment>
    <comment ref="A224" authorId="0" shapeId="0">
      <text>
        <r>
          <rPr>
            <b/>
            <sz val="9"/>
            <color indexed="81"/>
            <rFont val="Tahoma"/>
            <family val="2"/>
            <charset val="238"/>
          </rPr>
          <t>jegyzőnő:</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
b) ebből: befektetési jegyek,
c) ebből: kárpótlási jegyek.</t>
        </r>
      </text>
    </comment>
    <comment ref="A225" authorId="0" shapeId="0">
      <text>
        <r>
          <rPr>
            <b/>
            <sz val="9"/>
            <color indexed="81"/>
            <rFont val="Tahoma"/>
            <family val="2"/>
            <charset val="238"/>
          </rPr>
          <t>jegyzőnő:</t>
        </r>
        <r>
          <rPr>
            <sz val="9"/>
            <color indexed="81"/>
            <rFont val="Tahoma"/>
            <family val="2"/>
            <charset val="238"/>
          </rPr>
          <t xml:space="preserve">
Ezen a rovaton kell elszámolni a befektetett eszközök között kimutatott, belföldön vásárolt hitelviszonyt megtestesítő értékpapírok vételárát.</t>
        </r>
      </text>
    </comment>
    <comment ref="A226" authorId="0" shapeId="0">
      <text>
        <r>
          <rPr>
            <b/>
            <sz val="9"/>
            <color indexed="81"/>
            <rFont val="Tahoma"/>
            <family val="2"/>
            <charset val="238"/>
          </rPr>
          <t>jegyzőnő:</t>
        </r>
        <r>
          <rPr>
            <sz val="9"/>
            <color indexed="81"/>
            <rFont val="Tahoma"/>
            <family val="2"/>
            <charset val="238"/>
          </rPr>
          <t xml:space="preserve">
Ezen a rovaton kell elszámolni a belföldön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27" authorId="0" shapeId="0">
      <text>
        <r>
          <rPr>
            <b/>
            <sz val="9"/>
            <color indexed="81"/>
            <rFont val="Tahoma"/>
            <family val="2"/>
            <charset val="238"/>
          </rPr>
          <t>jegyzőnő:</t>
        </r>
        <r>
          <rPr>
            <sz val="9"/>
            <color indexed="81"/>
            <rFont val="Tahoma"/>
            <family val="2"/>
            <charset val="238"/>
          </rPr>
          <t xml:space="preserve">
Ezen a rovaton kell elszámolni az Áht. 78. § (4) és (5) bekezdése, valamint 83. § (3) bekezdése szerinti megelőlegezések folyósítását.</t>
        </r>
      </text>
    </comment>
    <comment ref="A228" authorId="0" shapeId="0">
      <text>
        <r>
          <rPr>
            <b/>
            <sz val="9"/>
            <color indexed="81"/>
            <rFont val="Tahoma"/>
            <family val="2"/>
            <charset val="238"/>
          </rPr>
          <t>jegyzőnő:</t>
        </r>
        <r>
          <rPr>
            <sz val="9"/>
            <color indexed="81"/>
            <rFont val="Tahoma"/>
            <family val="2"/>
            <charset val="238"/>
          </rPr>
          <t xml:space="preserve">
Ezen a rovaton kell elszámolni az Áht. 78. § (4) és (5) bekezdése, valamint 83. § (3) bekezdése szerinti megelőlegezések visszafizetésével kapcsolatban felmerülő kiadásokat.</t>
        </r>
      </text>
    </comment>
    <comment ref="A229" authorId="0" shapeId="0">
      <text>
        <r>
          <rPr>
            <b/>
            <sz val="9"/>
            <color indexed="81"/>
            <rFont val="Tahoma"/>
            <family val="2"/>
            <charset val="238"/>
          </rPr>
          <t>jegyzőnő:</t>
        </r>
        <r>
          <rPr>
            <sz val="9"/>
            <color indexed="81"/>
            <rFont val="Tahoma"/>
            <family val="2"/>
            <charset val="238"/>
          </rPr>
          <t xml:space="preserve">
Ezen a rovaton kell elszámolni az Áht. 73. § (1) bekezdés ae) pontja szerinti központi, irányító szervi támogatás, valamint a központi kezelésű előirányzatok kiadásai finanszírozására szolgáló központi pénzellátás folyósítását.</t>
        </r>
      </text>
    </comment>
    <comment ref="A230" authorId="0" shapeId="0">
      <text>
        <r>
          <rPr>
            <b/>
            <sz val="9"/>
            <color indexed="81"/>
            <rFont val="Tahoma"/>
            <family val="2"/>
            <charset val="238"/>
          </rPr>
          <t>jegyzőnő:</t>
        </r>
        <r>
          <rPr>
            <sz val="9"/>
            <color indexed="81"/>
            <rFont val="Tahoma"/>
            <family val="2"/>
            <charset val="238"/>
          </rPr>
          <t xml:space="preserve">
Ezen a rovaton kell elszámolni a szabad pénzeszközök betétként való elhelyezését.</t>
        </r>
      </text>
    </comment>
    <comment ref="A231" authorId="0" shapeId="0">
      <text>
        <r>
          <rPr>
            <b/>
            <sz val="9"/>
            <color indexed="81"/>
            <rFont val="Tahoma"/>
            <family val="2"/>
            <charset val="238"/>
          </rPr>
          <t>jegyzőnő:</t>
        </r>
        <r>
          <rPr>
            <sz val="9"/>
            <color indexed="81"/>
            <rFont val="Tahoma"/>
            <family val="2"/>
            <charset val="238"/>
          </rPr>
          <t xml:space="preserve">
Ezen a rovaton kell elszámolni a pénzügyi lízing keretében beszerzett eszközök lízingszerződésben kikötött tőkerésze törlesztését.</t>
        </r>
      </text>
    </comment>
    <comment ref="A232" authorId="0" shapeId="0">
      <text>
        <r>
          <rPr>
            <b/>
            <sz val="9"/>
            <color indexed="81"/>
            <rFont val="Tahoma"/>
            <family val="2"/>
            <charset val="238"/>
          </rPr>
          <t>jegyzőnő:</t>
        </r>
        <r>
          <rPr>
            <sz val="9"/>
            <color indexed="81"/>
            <rFont val="Tahoma"/>
            <family val="2"/>
            <charset val="238"/>
          </rPr>
          <t xml:space="preserve">
Ezen a rovaton kell elszámolni az Áht. 73. § (1) bekezdés b) pont bb)–bd) pontjában foglalt finanszírozási célú pénzügyi műveletek kiadásait.</t>
        </r>
      </text>
    </comment>
    <comment ref="A234" authorId="0" shapeId="0">
      <text>
        <r>
          <rPr>
            <b/>
            <sz val="9"/>
            <color indexed="81"/>
            <rFont val="Tahoma"/>
            <family val="2"/>
            <charset val="238"/>
          </rPr>
          <t>jegyzőnő:</t>
        </r>
        <r>
          <rPr>
            <sz val="9"/>
            <color indexed="81"/>
            <rFont val="Tahoma"/>
            <family val="2"/>
            <charset val="238"/>
          </rPr>
          <t xml:space="preserve">
Ezen a rovaton kell elszámolni a forgóeszközök között kimutatott, külföldön kibocsátott vásárolt hitelviszonyt megtestesítő értékpapírok vételárát.</t>
        </r>
      </text>
    </comment>
    <comment ref="A235" authorId="0" shapeId="0">
      <text>
        <r>
          <rPr>
            <b/>
            <sz val="9"/>
            <color indexed="81"/>
            <rFont val="Tahoma"/>
            <family val="2"/>
            <charset val="238"/>
          </rPr>
          <t>jegyzőnő:</t>
        </r>
        <r>
          <rPr>
            <sz val="9"/>
            <color indexed="81"/>
            <rFont val="Tahoma"/>
            <family val="2"/>
            <charset val="238"/>
          </rPr>
          <t xml:space="preserve">
Ezen a rovaton kell elszámolni a befektetett eszközök között kimutatott, külföldön kibocsátott vásárolt hitelviszonyt megtestesítő értékpapírok vételárát.</t>
        </r>
      </text>
    </comment>
    <comment ref="A236" authorId="0" shapeId="0">
      <text>
        <r>
          <rPr>
            <b/>
            <sz val="9"/>
            <color indexed="81"/>
            <rFont val="Tahoma"/>
            <family val="2"/>
            <charset val="238"/>
          </rPr>
          <t>jegyzőnő:</t>
        </r>
        <r>
          <rPr>
            <sz val="9"/>
            <color indexed="81"/>
            <rFont val="Tahoma"/>
            <family val="2"/>
            <charset val="238"/>
          </rPr>
          <t xml:space="preserve">
Ezen a rovaton kell elszámolni a külföldön kibocsátott hitelviszonyt megtestesítő értékpapírok beváltásának kiadásait azok névértékéig az azokhoz kapcsolódó fedezeti ügyletek lezárásával együtt (kivéve a kamatfedezeti ügyleteket).
A rovaton elszámolt kiadásokat a beszámolóban a következő bontásban kell szerepeltetni:
a) ebből: fedezeti ügyletek nettó kiadásai.</t>
        </r>
      </text>
    </comment>
    <comment ref="A237" authorId="0" shapeId="0">
      <text>
        <r>
          <rPr>
            <b/>
            <sz val="9"/>
            <color indexed="81"/>
            <rFont val="Tahoma"/>
            <family val="2"/>
            <charset val="238"/>
          </rPr>
          <t>jegyzőnő:</t>
        </r>
        <r>
          <rPr>
            <sz val="9"/>
            <color indexed="81"/>
            <rFont val="Tahoma"/>
            <family val="2"/>
            <charset val="238"/>
          </rPr>
          <t xml:space="preserve">
Ezen a rovaton kell elszámolni a külföldről felvett hitelek, kölcsönök tőketörlesztését az azokhoz kapcsolódó fedezeti ügyletek lezárásával együtt (kivéve a kamatfedezeti ügyleteket).
A rovaton elszámolt kiadásokat a beszámolóban a következő bontásban kell szerepeltetni:
a) ebből: nemzetközi fejlesztési szervezetek,
b) ebből: más kormányok,
c) ebből: külföldi pénzintézetek,
d) ebből: fedezeti ügyletek nettó kiadásai.</t>
        </r>
      </text>
    </comment>
    <comment ref="A238" authorId="0" shapeId="0">
      <text>
        <r>
          <rPr>
            <b/>
            <sz val="9"/>
            <color indexed="81"/>
            <rFont val="Tahoma"/>
            <family val="2"/>
            <charset val="238"/>
          </rPr>
          <t>jegyzőnő:</t>
        </r>
        <r>
          <rPr>
            <sz val="9"/>
            <color indexed="81"/>
            <rFont val="Tahoma"/>
            <family val="2"/>
            <charset val="238"/>
          </rPr>
          <t xml:space="preserve">
Ezen a rovaton kell elszámolni a származékos ügyletek hitelek, kölcsönök, értékpapírok értékében ki nem mutatott és a kamatok között el nem számolt kiadásait, így
a) a lezárt nem kamatfedezeti célú, egyéb fedezeti ügyletek (határidős, opciós, swap és azonnali ügyletek) veszteségét,
b) a nem fedezeti célú határidős, opciós ügyletek és swap ügyletek határidős része esetén az ügylet zárása (lejárata, ellenügylet kötése, lejárat előtti megszüntetése) időpontjában érvényes árfolyam és a kötési (határidős) árfolyam közötti veszteségjellegű különbözetet, és
c) a kiírt opcióért fizetett opciós díjat.</t>
        </r>
      </text>
    </comment>
  </commentList>
</comments>
</file>

<file path=xl/sharedStrings.xml><?xml version="1.0" encoding="utf-8"?>
<sst xmlns="http://schemas.openxmlformats.org/spreadsheetml/2006/main" count="6331" uniqueCount="1630">
  <si>
    <t>ÖNKORMÁNYZATI</t>
  </si>
  <si>
    <t xml:space="preserve">FUNKCIÓCSOPORTOK SZERINTI MEGOSZLÁS </t>
  </si>
  <si>
    <t>013350</t>
  </si>
  <si>
    <t>018030</t>
  </si>
  <si>
    <t>082044</t>
  </si>
  <si>
    <t>082092</t>
  </si>
  <si>
    <t>086020</t>
  </si>
  <si>
    <t>091140</t>
  </si>
  <si>
    <t>ÓVODA</t>
  </si>
  <si>
    <t>011130</t>
  </si>
  <si>
    <t>011220</t>
  </si>
  <si>
    <t>101150</t>
  </si>
  <si>
    <t>106020</t>
  </si>
  <si>
    <t>HIVATAL</t>
  </si>
  <si>
    <t>013320</t>
  </si>
  <si>
    <t>018010</t>
  </si>
  <si>
    <t>041232</t>
  </si>
  <si>
    <t>045160</t>
  </si>
  <si>
    <t>064010</t>
  </si>
  <si>
    <t>066020</t>
  </si>
  <si>
    <t>074031</t>
  </si>
  <si>
    <t>081030</t>
  </si>
  <si>
    <t>107051</t>
  </si>
  <si>
    <t>107060</t>
  </si>
  <si>
    <t>ÖNK-I</t>
  </si>
  <si>
    <t>ÖSSZESÍTETT</t>
  </si>
  <si>
    <t>Rovat- rend</t>
  </si>
  <si>
    <t xml:space="preserve">Előirányzatcsoport / Kiemelt előirányzat               szerinti bontás   </t>
  </si>
  <si>
    <t>önkormányzati vagyonnal való gazdálkodással kapcsolatos feladatok</t>
  </si>
  <si>
    <t>támogatási célú finanszírozási műveletek</t>
  </si>
  <si>
    <t>könyvtári szolgáltatások</t>
  </si>
  <si>
    <t>helyi, térségi közösségi tér biztosítása, működtetése</t>
  </si>
  <si>
    <t>ÖSSZESEN</t>
  </si>
  <si>
    <t>óvodai nevelés, ellátás működtetési feladatai</t>
  </si>
  <si>
    <t>óvodai intézményi étkeztetés</t>
  </si>
  <si>
    <t>önkormányzatok és önkormányzati hivatalok jogalkotó és általános igazgatási tevékenysége</t>
  </si>
  <si>
    <t>adó-, vám és jövedéki igazgatás</t>
  </si>
  <si>
    <t>betegséggel kapcsolatos pénzbeli ellátások, támogatások</t>
  </si>
  <si>
    <t>önkormányzatok és önkormány-zati hivatalok jogalkotó és ál-talános igazg-i tevékenysége</t>
  </si>
  <si>
    <t>köztemető fenntartás és működtetés</t>
  </si>
  <si>
    <t>önkormányzatok elszámolásai a központi költségvetéssel</t>
  </si>
  <si>
    <t>Start munkaprogram - téli közfoglalkoz-tatás</t>
  </si>
  <si>
    <t>közutak, hidak, alagutak üzemeltetése, fenntartása</t>
  </si>
  <si>
    <t>Nem veszélyes hulladék kezelése, ártalmatlanítása</t>
  </si>
  <si>
    <t>közvilágítás</t>
  </si>
  <si>
    <t>város-, községgazdál-kodási egyéb szolgáltatások</t>
  </si>
  <si>
    <t>család- és nővédelmi egészségügyi gondozás</t>
  </si>
  <si>
    <t>sportlétesít-mények, edzőtáborok működtetése és fejlesztése</t>
  </si>
  <si>
    <t>egyéb szociális pénzbeli és természetbeni ellátások, támogatások</t>
  </si>
  <si>
    <t xml:space="preserve">INTÉZMÉNYI KTGV. ÖSSZESEN </t>
  </si>
  <si>
    <t>KÖLTSÉGVETÉS</t>
  </si>
  <si>
    <t>B1</t>
  </si>
  <si>
    <t>Működési célú támogatások államháztartáson belülről</t>
  </si>
  <si>
    <t>B11</t>
  </si>
  <si>
    <t>Önkormányzatok működési támogatásai</t>
  </si>
  <si>
    <t>B111</t>
  </si>
  <si>
    <t>Helyi önkormányzatok működésének általános támogatása</t>
  </si>
  <si>
    <t>B112</t>
  </si>
  <si>
    <t>Települési önkormányzatok egyes köznevelési feladatainak támogatása</t>
  </si>
  <si>
    <t>B113</t>
  </si>
  <si>
    <t>B114</t>
  </si>
  <si>
    <t>Települési önkormányzatok kulturális feladatainak támogatása</t>
  </si>
  <si>
    <t>B115</t>
  </si>
  <si>
    <t>Működési célú központosított előirányzatok</t>
  </si>
  <si>
    <t>B116</t>
  </si>
  <si>
    <t>Helyi önkormányzatok kiegészítő támogatásai</t>
  </si>
  <si>
    <t>B12</t>
  </si>
  <si>
    <t>Elvonások és befizetések bevételei</t>
  </si>
  <si>
    <t>B13</t>
  </si>
  <si>
    <t>Működési célú garancia és kezességvállalásból származó megtérülések államháztartáson belülről</t>
  </si>
  <si>
    <t>B14</t>
  </si>
  <si>
    <t>Működési célú visszatérítendő támogatások kölcsönök visszatérülése államháztartáson belülről</t>
  </si>
  <si>
    <t>B15</t>
  </si>
  <si>
    <t>Működési célú visszatérítendő támogatások kölcsönök igénybevétele államháztartáson belülről</t>
  </si>
  <si>
    <t>B16</t>
  </si>
  <si>
    <t>Egyéb működési célú támogatások bevételei államháztartáson belülről</t>
  </si>
  <si>
    <t>B2</t>
  </si>
  <si>
    <t>Felhalmozási célú támogatások államháztartáson belülről</t>
  </si>
  <si>
    <t>B21</t>
  </si>
  <si>
    <t>Felhalmozási célú önkormányzati támogatások</t>
  </si>
  <si>
    <t>B22</t>
  </si>
  <si>
    <t>Felhalmozási célú garancia és kezességvállalásból származó megtérülések államháztartáson belülről</t>
  </si>
  <si>
    <t>B23</t>
  </si>
  <si>
    <t>Felhalmozási célú visszatérítendő támogatások, kölcsönök visszatérülése államháztartáson belülről</t>
  </si>
  <si>
    <t>B24</t>
  </si>
  <si>
    <t>Felhalmozási célú, visszatérítendő támogatások igénybevétele államháztartáson belülről</t>
  </si>
  <si>
    <t>B25</t>
  </si>
  <si>
    <t>Egyéb felhalmozási célú támogatások bevételei államháztartáson belülről</t>
  </si>
  <si>
    <t>B3</t>
  </si>
  <si>
    <t>Közhatalmi bevételek</t>
  </si>
  <si>
    <t>B31</t>
  </si>
  <si>
    <t>Jövedelemadók</t>
  </si>
  <si>
    <t>B311</t>
  </si>
  <si>
    <t>Magánszemélyek jövedelemadói</t>
  </si>
  <si>
    <t>B312</t>
  </si>
  <si>
    <t>Társaságok jövedelemadói</t>
  </si>
  <si>
    <t>B32</t>
  </si>
  <si>
    <t>Szociális hozzájárulási adó és járulékok</t>
  </si>
  <si>
    <t>B33</t>
  </si>
  <si>
    <t>Bérhez és foglalkoztatáshoz kapcsolódó adók</t>
  </si>
  <si>
    <t>B34</t>
  </si>
  <si>
    <t>Vagyoni típusú adók</t>
  </si>
  <si>
    <t>Építményadó</t>
  </si>
  <si>
    <t>Telekadó</t>
  </si>
  <si>
    <t>B35</t>
  </si>
  <si>
    <t>Termékek és szolgáltatások adói</t>
  </si>
  <si>
    <t>B351</t>
  </si>
  <si>
    <t>Értékesítési és forgalmi adók</t>
  </si>
  <si>
    <t>állandó jelleggel végzett iparűzési tevékenység után fizetett helyi iparűzési adót</t>
  </si>
  <si>
    <t>ideiglenes jelleggel végzett iparűzési tevékenység után fizetett helyi iparűzési adót</t>
  </si>
  <si>
    <t>B352</t>
  </si>
  <si>
    <t>Fogyasztási adók</t>
  </si>
  <si>
    <t>B353</t>
  </si>
  <si>
    <t>Pénzügyi monopóliumok nyereségét terhelő adók</t>
  </si>
  <si>
    <t>B354</t>
  </si>
  <si>
    <t>Gépjárműadók</t>
  </si>
  <si>
    <t>A belföldi gépjárművek adójának a központi költségvetést megillető részét,</t>
  </si>
  <si>
    <t>A belföldi gépjárművek adójának a helyi önkormányzatot megillető részét,</t>
  </si>
  <si>
    <t>Túlsúlydíj</t>
  </si>
  <si>
    <t>B355</t>
  </si>
  <si>
    <t>Egyéb áruhasználati és szolgáltatási adók</t>
  </si>
  <si>
    <t>Talajterhelési díj</t>
  </si>
  <si>
    <t>A korábbi évek megszűnt adónemei áthúzódó fizetéseiből befolyt bevételeket (hulladékkezelési díj hátralék).</t>
  </si>
  <si>
    <t>B36</t>
  </si>
  <si>
    <t>Egyéb közhatalmi bevételek</t>
  </si>
  <si>
    <t>eljárási illetékek</t>
  </si>
  <si>
    <t>a szabálysértési pénz- és helyszíni bírság és a közlekedési szabályszegések után kiszabott közigazgatási bírság helyi önkormányzatot megillető része</t>
  </si>
  <si>
    <t>egyéb bírságok</t>
  </si>
  <si>
    <t>késedelmi pótlék</t>
  </si>
  <si>
    <t>B4</t>
  </si>
  <si>
    <t>Működési bevételek</t>
  </si>
  <si>
    <t>B401</t>
  </si>
  <si>
    <t>Készletértékesítés ellenértéke</t>
  </si>
  <si>
    <t>B402</t>
  </si>
  <si>
    <t>Szolgáltatások ellenértéke</t>
  </si>
  <si>
    <t>B403</t>
  </si>
  <si>
    <t>Közvetített szolgáltatások ellenértéke</t>
  </si>
  <si>
    <t>B404</t>
  </si>
  <si>
    <t>Tulajdonosi bevételek</t>
  </si>
  <si>
    <t>B405</t>
  </si>
  <si>
    <t>Ellátási díjak</t>
  </si>
  <si>
    <t>B406</t>
  </si>
  <si>
    <t>Kiszámlázott ÁFA</t>
  </si>
  <si>
    <t>B407</t>
  </si>
  <si>
    <t>ÁFA visszatérítések</t>
  </si>
  <si>
    <t>B408</t>
  </si>
  <si>
    <t>Kamatbevételek</t>
  </si>
  <si>
    <t>B409</t>
  </si>
  <si>
    <t>Egyéb pénzügyi műveletek bevételei</t>
  </si>
  <si>
    <t>B410</t>
  </si>
  <si>
    <t>Egyéb működési bevételek</t>
  </si>
  <si>
    <t>B5</t>
  </si>
  <si>
    <t>Felhalmozási bevételek</t>
  </si>
  <si>
    <t>B51</t>
  </si>
  <si>
    <t>Immateriális javak értékesítése</t>
  </si>
  <si>
    <t>B52</t>
  </si>
  <si>
    <t>Ingatlanok értékesítése</t>
  </si>
  <si>
    <t>B53</t>
  </si>
  <si>
    <t>Egyéb tárgyi eszközök értékesítése</t>
  </si>
  <si>
    <t>B54</t>
  </si>
  <si>
    <t>Részesedések értékesítése</t>
  </si>
  <si>
    <t>B55</t>
  </si>
  <si>
    <t>Részesedések megszűnéséhez kapcsolódó bevételek</t>
  </si>
  <si>
    <t>B6</t>
  </si>
  <si>
    <t>Működési célú átvett pénzeszközök</t>
  </si>
  <si>
    <t>B61</t>
  </si>
  <si>
    <t>Működési célú garancia és kezességvállalásból származó megtérülések államháztartáson kívülről</t>
  </si>
  <si>
    <t>B62</t>
  </si>
  <si>
    <t>Működési célú visszatérítendő támogatások, kölcsönök visszatérülése államháztartáson kívülről</t>
  </si>
  <si>
    <t>B63</t>
  </si>
  <si>
    <t>Egyéb működési célú átvett pénzeszközök</t>
  </si>
  <si>
    <t>B7</t>
  </si>
  <si>
    <t>Felhalmozási célú átvett pénzeszközök</t>
  </si>
  <si>
    <t>B71</t>
  </si>
  <si>
    <t>Felhalmozási célú garancia és kezességvállalásból származó megtérülések államháztartáson kívülről</t>
  </si>
  <si>
    <t>B72</t>
  </si>
  <si>
    <t>Felhalmozási célú visszatérítendő támogatások, kölcsönök visszatérülése államháztartáson kívülről</t>
  </si>
  <si>
    <t>B73</t>
  </si>
  <si>
    <t>Egyéb felhalmozási célú átvett pénzeszközök</t>
  </si>
  <si>
    <t>B8</t>
  </si>
  <si>
    <t>Finanszírozási bevételek</t>
  </si>
  <si>
    <t>B81</t>
  </si>
  <si>
    <t>Belföldi finanszírozás bevételei</t>
  </si>
  <si>
    <t>B811</t>
  </si>
  <si>
    <t>Hitel, kölcsönfelvétel államháztartáson kívülről</t>
  </si>
  <si>
    <t>B8111</t>
  </si>
  <si>
    <t>Hosszúlejáratú hitelek, kölcsönök felvétele</t>
  </si>
  <si>
    <t>B8112</t>
  </si>
  <si>
    <t>Likviditási célú hitelek, kölcsönök felvétele vállalkozástól</t>
  </si>
  <si>
    <t>B8113</t>
  </si>
  <si>
    <t>Rövidlejáratú hitelek kölcsönök felvétele</t>
  </si>
  <si>
    <t>B812</t>
  </si>
  <si>
    <t>Belföldi értékpapírok bevételei</t>
  </si>
  <si>
    <t>B8121</t>
  </si>
  <si>
    <t>Forgatási célú belföldi értékpapírok beváltása, értékesítése</t>
  </si>
  <si>
    <t>B8122</t>
  </si>
  <si>
    <t>Forgatási célú belföldi értékpapírok kibocsátása</t>
  </si>
  <si>
    <t>B8123</t>
  </si>
  <si>
    <t>Befektetési célú belföldi értékpapírok beváltása, értékesítése</t>
  </si>
  <si>
    <t>B8124</t>
  </si>
  <si>
    <t>Befektetési célú belföldi értékpapírok kibocsátása</t>
  </si>
  <si>
    <t>B813</t>
  </si>
  <si>
    <t>Maradvány igénybevétele</t>
  </si>
  <si>
    <t>B8131</t>
  </si>
  <si>
    <t>Előző év költségvetési maradványának igénybevétele</t>
  </si>
  <si>
    <t>működési célú szabad maradvány igénybevétele</t>
  </si>
  <si>
    <t>működési célú kötelezettséggel terhelt maradvány igénybevétele</t>
  </si>
  <si>
    <t>felhalmozási célú szabad maradvány igénybevétele</t>
  </si>
  <si>
    <t>felhalmozási célú kötelezettséggel terhelt maradvány igénybevétele</t>
  </si>
  <si>
    <t>B8132</t>
  </si>
  <si>
    <t>Előző év vállalkozási maradványának igénybevétele</t>
  </si>
  <si>
    <t>B814</t>
  </si>
  <si>
    <t>Államháztartáson belüli megelőlegezések</t>
  </si>
  <si>
    <t>B815</t>
  </si>
  <si>
    <t>Államháztartáson belüli megelőlegezések törlesztése</t>
  </si>
  <si>
    <t>B816</t>
  </si>
  <si>
    <t>Központi-, irányítószervi támogatás</t>
  </si>
  <si>
    <t>B817</t>
  </si>
  <si>
    <t>Betétek megszüntetése</t>
  </si>
  <si>
    <t>B818</t>
  </si>
  <si>
    <t>Központi költségvetés sajátos finanszírozási bevételei</t>
  </si>
  <si>
    <t>B82</t>
  </si>
  <si>
    <t>Külföldi finanszírozás bevételei</t>
  </si>
  <si>
    <t>B821</t>
  </si>
  <si>
    <t>Forgatási célú külföldi értékpapírok beváltása, értékesítése</t>
  </si>
  <si>
    <t>B822</t>
  </si>
  <si>
    <t>Befektetési célú külföldi értékpapírok beváltása, értékesítése</t>
  </si>
  <si>
    <t>B823</t>
  </si>
  <si>
    <t>Külföldi értékpapírok kibocsátása</t>
  </si>
  <si>
    <t>B824</t>
  </si>
  <si>
    <t>Külföldi hitelek, kölcsönök felvétele</t>
  </si>
  <si>
    <t>B83</t>
  </si>
  <si>
    <t>Adóssághoz nem kapcsolódó származékos ügyeletek bevételei</t>
  </si>
  <si>
    <r>
      <t>Működési bevételek</t>
    </r>
    <r>
      <rPr>
        <i/>
        <sz val="11"/>
        <color indexed="9"/>
        <rFont val="Arial CE"/>
        <charset val="238"/>
      </rPr>
      <t xml:space="preserve"> </t>
    </r>
    <r>
      <rPr>
        <i/>
        <sz val="10"/>
        <color indexed="9"/>
        <rFont val="Arial CE"/>
        <charset val="238"/>
      </rPr>
      <t>(B1+B3+B4+B6)</t>
    </r>
  </si>
  <si>
    <r>
      <t>Felhalmozási bevételek</t>
    </r>
    <r>
      <rPr>
        <i/>
        <sz val="10"/>
        <color indexed="9"/>
        <rFont val="Arial CE"/>
        <charset val="238"/>
      </rPr>
      <t xml:space="preserve"> (B2+B5+B7)</t>
    </r>
  </si>
  <si>
    <r>
      <t xml:space="preserve">Finanszírozási bevételek </t>
    </r>
    <r>
      <rPr>
        <i/>
        <sz val="10"/>
        <color indexed="9"/>
        <rFont val="Arial CE"/>
        <charset val="238"/>
      </rPr>
      <t>(B8)</t>
    </r>
  </si>
  <si>
    <t>B</t>
  </si>
  <si>
    <r>
      <t xml:space="preserve">BEVÉTELEK MINDÖSSZESEN </t>
    </r>
    <r>
      <rPr>
        <b/>
        <i/>
        <sz val="10"/>
        <color indexed="9"/>
        <rFont val="Arial CE"/>
        <charset val="238"/>
      </rPr>
      <t>(B1+…+B8)</t>
    </r>
    <r>
      <rPr>
        <b/>
        <sz val="14"/>
        <color indexed="9"/>
        <rFont val="Arial CE"/>
        <charset val="238"/>
      </rPr>
      <t>:</t>
    </r>
  </si>
  <si>
    <r>
      <t>KONSZOLIDÁLT BEVÉTELEK MINDÖSSZESEN:</t>
    </r>
    <r>
      <rPr>
        <i/>
        <sz val="10"/>
        <rFont val="Arial CE"/>
        <charset val="238"/>
      </rPr>
      <t xml:space="preserve"> </t>
    </r>
    <r>
      <rPr>
        <i/>
        <sz val="10"/>
        <color indexed="9"/>
        <rFont val="Arial CE"/>
        <charset val="238"/>
      </rPr>
      <t>(B - B816)</t>
    </r>
  </si>
  <si>
    <r>
      <t xml:space="preserve">FINANSZÍROZÁSI MŰVELETEK NÉLKÜLI BEVÉTELEK MINDÖSSZESEN    </t>
    </r>
    <r>
      <rPr>
        <b/>
        <i/>
        <sz val="10"/>
        <color indexed="9"/>
        <rFont val="Arial CE"/>
        <charset val="238"/>
      </rPr>
      <t xml:space="preserve"> (B - B8)</t>
    </r>
    <r>
      <rPr>
        <b/>
        <sz val="14"/>
        <color indexed="9"/>
        <rFont val="Arial CE"/>
        <charset val="238"/>
      </rPr>
      <t>:</t>
    </r>
  </si>
  <si>
    <t>Rovatrend</t>
  </si>
  <si>
    <t>K1</t>
  </si>
  <si>
    <t>Személyi juttatások</t>
  </si>
  <si>
    <t>K11</t>
  </si>
  <si>
    <t>Foglalkoztatottak személyi juttatásai</t>
  </si>
  <si>
    <t>K1101</t>
  </si>
  <si>
    <t>Törvény szerinti illetmények, munkabérek</t>
  </si>
  <si>
    <t>K1102</t>
  </si>
  <si>
    <t>Normatív jutalmak</t>
  </si>
  <si>
    <t>K1103</t>
  </si>
  <si>
    <t>Céljuttatás, célprémium</t>
  </si>
  <si>
    <t>K1104</t>
  </si>
  <si>
    <t>Készenléti, ügyeleti, helyettesítési díj, túlóra, túlszolgálat</t>
  </si>
  <si>
    <t>K1105</t>
  </si>
  <si>
    <t>Végkielégítés</t>
  </si>
  <si>
    <t>K1106</t>
  </si>
  <si>
    <t>Jubileumi jutalom</t>
  </si>
  <si>
    <t>K1107</t>
  </si>
  <si>
    <t>Béren kívüli juttatások</t>
  </si>
  <si>
    <t>K1108</t>
  </si>
  <si>
    <t>Ruházati költségtérítés</t>
  </si>
  <si>
    <t>K1109</t>
  </si>
  <si>
    <t>Közlekedési költségtérítés</t>
  </si>
  <si>
    <t>K1110</t>
  </si>
  <si>
    <t>Egyéb költségtérítések</t>
  </si>
  <si>
    <t>K1111</t>
  </si>
  <si>
    <t>Lakhatási támogatások</t>
  </si>
  <si>
    <t>K1112</t>
  </si>
  <si>
    <t>Szociális támogatások</t>
  </si>
  <si>
    <t>K1113</t>
  </si>
  <si>
    <t>Foglalkoztatottak egyéb személyi juttatásai</t>
  </si>
  <si>
    <t>K12</t>
  </si>
  <si>
    <t>Külső személyi juttatások</t>
  </si>
  <si>
    <t>K121</t>
  </si>
  <si>
    <t>Választott tisztségviselők juttatásai</t>
  </si>
  <si>
    <t>K122</t>
  </si>
  <si>
    <t>Munkavégzésre irányuló egyéb jogviszonyban nem saját foglalkoztatottnak fizetett juttatások</t>
  </si>
  <si>
    <t>K123</t>
  </si>
  <si>
    <t>Egyéb külső személyi juttatások</t>
  </si>
  <si>
    <t>K2</t>
  </si>
  <si>
    <t>Munkaadókat terhelő járulékok és szociális hozzájárulási adó</t>
  </si>
  <si>
    <t>K3</t>
  </si>
  <si>
    <t>Dologi kiadások</t>
  </si>
  <si>
    <t>K31</t>
  </si>
  <si>
    <t>Készletbeszerzés</t>
  </si>
  <si>
    <t>K311</t>
  </si>
  <si>
    <t>Szakmai anyagok beszerzése</t>
  </si>
  <si>
    <t>K312</t>
  </si>
  <si>
    <t>Üzemeltetési anyagok beszerzése</t>
  </si>
  <si>
    <t>K313</t>
  </si>
  <si>
    <t>Árubeszerzés</t>
  </si>
  <si>
    <t>K32</t>
  </si>
  <si>
    <t>Kommunikációs szolgáltatások</t>
  </si>
  <si>
    <t>K321</t>
  </si>
  <si>
    <t>Informatikai szolgáltatások igénybevétele</t>
  </si>
  <si>
    <t>K322</t>
  </si>
  <si>
    <t>Egyéb kommunikációs szolgáltatások</t>
  </si>
  <si>
    <t>K33</t>
  </si>
  <si>
    <t>Szolgáltatási kiadások</t>
  </si>
  <si>
    <t>K331</t>
  </si>
  <si>
    <t>Közüzemi díjak</t>
  </si>
  <si>
    <t>K332</t>
  </si>
  <si>
    <t>Vásárolt élelmezés</t>
  </si>
  <si>
    <t>K333</t>
  </si>
  <si>
    <t>Bérleti és lízingdíjak</t>
  </si>
  <si>
    <t>K334</t>
  </si>
  <si>
    <t>Karbantarási-, kisjavítási szolgáltatások</t>
  </si>
  <si>
    <t>K335</t>
  </si>
  <si>
    <t>Közvetített szolgáltatások</t>
  </si>
  <si>
    <t>K336</t>
  </si>
  <si>
    <t>Szakmai tevékenységet segítő szolgáltatások</t>
  </si>
  <si>
    <t>K337</t>
  </si>
  <si>
    <t>Egyéb szolgáltatások</t>
  </si>
  <si>
    <t>K34</t>
  </si>
  <si>
    <t>Kiküldetések, reklám és propaganda kiadások</t>
  </si>
  <si>
    <t>K341</t>
  </si>
  <si>
    <t>Kiküldetések kiadásai</t>
  </si>
  <si>
    <t>K342</t>
  </si>
  <si>
    <t>Reklám és propaganda kiadások</t>
  </si>
  <si>
    <t>K35</t>
  </si>
  <si>
    <t>Különféle befizetések és egyéb dologi kiadások</t>
  </si>
  <si>
    <t>K351</t>
  </si>
  <si>
    <t>Működési célú, előzetesen felszámított ÁFA</t>
  </si>
  <si>
    <t>K352</t>
  </si>
  <si>
    <t>Fizetendő ÁFA</t>
  </si>
  <si>
    <t>K353</t>
  </si>
  <si>
    <t>Kamatkiadások</t>
  </si>
  <si>
    <t>K354</t>
  </si>
  <si>
    <t>Egyéb pénzügyi műveletek kiadásai</t>
  </si>
  <si>
    <t>K355</t>
  </si>
  <si>
    <t>Egyéb dologi kiadások</t>
  </si>
  <si>
    <t>K4</t>
  </si>
  <si>
    <t>Ellátottak pénzbeli juttatásai</t>
  </si>
  <si>
    <t>K41</t>
  </si>
  <si>
    <t>Társadalombiztosítás ellátások</t>
  </si>
  <si>
    <t>K42</t>
  </si>
  <si>
    <t>Családi támogatások</t>
  </si>
  <si>
    <t>K43</t>
  </si>
  <si>
    <t>Pénzbeli kárpótlások, kártérítések</t>
  </si>
  <si>
    <t>K44</t>
  </si>
  <si>
    <t>Betegséggel kapcsolatos (nem TB-i ellátások)</t>
  </si>
  <si>
    <t>K45</t>
  </si>
  <si>
    <t>Foglalkoztatással, munkanélküliséggel kapcsolatos ellátások</t>
  </si>
  <si>
    <t>K46</t>
  </si>
  <si>
    <t>Lakhatással kapcsolatos ellátások</t>
  </si>
  <si>
    <t>K47</t>
  </si>
  <si>
    <t>Intézményi ellátottak pénzbeli juttatásai</t>
  </si>
  <si>
    <t>K48</t>
  </si>
  <si>
    <t>Egyéb nem intézményi ellátások</t>
  </si>
  <si>
    <t>K5</t>
  </si>
  <si>
    <t>Egyéb működési célú kiadások</t>
  </si>
  <si>
    <t>K501</t>
  </si>
  <si>
    <t>Nemzetközi kötelezettségek</t>
  </si>
  <si>
    <t>K502</t>
  </si>
  <si>
    <t>Elvonások és befizetések</t>
  </si>
  <si>
    <t>K503</t>
  </si>
  <si>
    <t>Működési célú, garancia és kezességvállalásból származó kifizetés államháztartáson belülre</t>
  </si>
  <si>
    <t>K504</t>
  </si>
  <si>
    <t>Működési célú, visszatérítendő támogatások, kölcsönök nyújtása államháztartáson belülre</t>
  </si>
  <si>
    <t>K505</t>
  </si>
  <si>
    <t>Működési célú, visszatérítendő támogatások, kölcsönök törlesztése államháztartáson belülre</t>
  </si>
  <si>
    <t>K506</t>
  </si>
  <si>
    <t>Egyéb működési célú támogatások államháztartáson belülre</t>
  </si>
  <si>
    <t>K507</t>
  </si>
  <si>
    <t>Működési célú garancia és kezességvállalásból származó kifizetés államháztartáson kívülre</t>
  </si>
  <si>
    <t>K508</t>
  </si>
  <si>
    <t>Működési célú, visszatérítendő támogatások, kölcsönök nyújtása államháztartáson kívülre</t>
  </si>
  <si>
    <t>K509</t>
  </si>
  <si>
    <t>Árkiegészítése, ártámogatások</t>
  </si>
  <si>
    <t>K510</t>
  </si>
  <si>
    <t>Kamattámogatások</t>
  </si>
  <si>
    <t>K511</t>
  </si>
  <si>
    <t>Egyéb működési célú támogatások államháztartáson kívülre</t>
  </si>
  <si>
    <t>K512</t>
  </si>
  <si>
    <t>Tartalékok</t>
  </si>
  <si>
    <t xml:space="preserve">   - általános tartalékok</t>
  </si>
  <si>
    <t xml:space="preserve">   - céltartalékok</t>
  </si>
  <si>
    <t>K6</t>
  </si>
  <si>
    <t>Beruházások</t>
  </si>
  <si>
    <t>K61</t>
  </si>
  <si>
    <t>Immateriális javak beszerzése, létesítése</t>
  </si>
  <si>
    <t>K62</t>
  </si>
  <si>
    <t>Ingatlanok beszerzése, létesítése</t>
  </si>
  <si>
    <t>K63</t>
  </si>
  <si>
    <t>Informatikai eszközök beszerzése, létesítése</t>
  </si>
  <si>
    <t>K64</t>
  </si>
  <si>
    <t>Egyéb tárgyieszközök beszerzése, létesítése</t>
  </si>
  <si>
    <t>K65</t>
  </si>
  <si>
    <t>Részesedések beszerzése</t>
  </si>
  <si>
    <t>K66</t>
  </si>
  <si>
    <t>Meglévő részesedések növeléséhez kapcsolódó kiadások</t>
  </si>
  <si>
    <t>K67</t>
  </si>
  <si>
    <t>Beruházási célú előzetesen felszámított ÁFA</t>
  </si>
  <si>
    <t>K7</t>
  </si>
  <si>
    <t>Felújítások</t>
  </si>
  <si>
    <t>K71</t>
  </si>
  <si>
    <t>Ingatlanok felújítása</t>
  </si>
  <si>
    <t>K72</t>
  </si>
  <si>
    <t>Informatikai eszközök felújítása</t>
  </si>
  <si>
    <t>K73</t>
  </si>
  <si>
    <t>Egyéb tárgyieszközök felújítása</t>
  </si>
  <si>
    <t>K74</t>
  </si>
  <si>
    <t>Felújítási célú előzetesen felszámított ÁFA</t>
  </si>
  <si>
    <t>K8</t>
  </si>
  <si>
    <t>Egyéb felhalmozási célú kiadások</t>
  </si>
  <si>
    <t>K81</t>
  </si>
  <si>
    <t>Felhalmozási célú garancia és kezességvállalásból származó kifizetés államháztartáson belülre</t>
  </si>
  <si>
    <t>K82</t>
  </si>
  <si>
    <t>Felhalmozási célú, visszatérítendő támogatások, kölcsönök nyújtása államháztartáson belülre</t>
  </si>
  <si>
    <t>K83</t>
  </si>
  <si>
    <t>Felhalmozási célú, visszatérítendő támogatások, kölcsönök törlesztése államháztartáson belülre</t>
  </si>
  <si>
    <t>K84</t>
  </si>
  <si>
    <t>Egyéb felhalmozási célú támogatások államháztartáson belülre</t>
  </si>
  <si>
    <t>K85</t>
  </si>
  <si>
    <t>Felhalmozási célú garancia és kezességvállalásból származó kifizetés államháztartáson kívülre</t>
  </si>
  <si>
    <t>K86</t>
  </si>
  <si>
    <t>Felhalmozási célú, visszatérítendő támogatások, kölcsönök nyújtása államháztartáson kívülre</t>
  </si>
  <si>
    <t>K87</t>
  </si>
  <si>
    <t>Lakástámogatás</t>
  </si>
  <si>
    <t>K88</t>
  </si>
  <si>
    <t>Egyéb felhalmozási célú támogatások államháztartáson kívülre</t>
  </si>
  <si>
    <t>K9</t>
  </si>
  <si>
    <t>Finanszírozási kiadások</t>
  </si>
  <si>
    <t>K91</t>
  </si>
  <si>
    <t>Belföldi finanszírozás kiadásai</t>
  </si>
  <si>
    <t>K911</t>
  </si>
  <si>
    <t>Hitel, kölcsöntörlesztés államháztartáson kívülre</t>
  </si>
  <si>
    <t>K9111</t>
  </si>
  <si>
    <t>Hosszúlejáratú hitelek, kölcsönök törlesztése</t>
  </si>
  <si>
    <t>K9112</t>
  </si>
  <si>
    <t>Likviditási célú hitelek, kölcsönök törlesztése pénzügyi vállalkozásnak</t>
  </si>
  <si>
    <t>K9113</t>
  </si>
  <si>
    <t>Rövidlejáratú hitelek, kölcsönök törlesztése</t>
  </si>
  <si>
    <t>K912</t>
  </si>
  <si>
    <t>Belföldi értékpapírok kiadásai</t>
  </si>
  <si>
    <t>K9121</t>
  </si>
  <si>
    <t>Forgatási célú, belföldi értékpapírok vásárlása</t>
  </si>
  <si>
    <t>K9122</t>
  </si>
  <si>
    <t>Forgatási célú, belföldi értékpapírok beváltása</t>
  </si>
  <si>
    <t>K9123</t>
  </si>
  <si>
    <t>Befektetési célú, belföldi értékpapírok vásárlása</t>
  </si>
  <si>
    <t>K9124</t>
  </si>
  <si>
    <t>Befektetési célú, belföldi értékpapírok beváltása</t>
  </si>
  <si>
    <t>K913</t>
  </si>
  <si>
    <t>Államháztartáson belüli megelőlegezések folyósítása</t>
  </si>
  <si>
    <t>K914</t>
  </si>
  <si>
    <t>Államháztartáson belüli megelőlegezések visszafizetése</t>
  </si>
  <si>
    <t>K915</t>
  </si>
  <si>
    <t>Központi-, irányítószervi támogatás folyósítása</t>
  </si>
  <si>
    <t>K916</t>
  </si>
  <si>
    <t>Pénzeszközök betétként elhelyezése</t>
  </si>
  <si>
    <t>K917</t>
  </si>
  <si>
    <t>Pénzügyi lízing kiadásai</t>
  </si>
  <si>
    <t>K918</t>
  </si>
  <si>
    <t>Központi költségvetés sajátos finanszírozási kiadásai</t>
  </si>
  <si>
    <t>K92</t>
  </si>
  <si>
    <t>Külföldi finanszírozás kiadásai</t>
  </si>
  <si>
    <t>K921</t>
  </si>
  <si>
    <t>Forgatási célú külföldi értékpapírok vásárlása</t>
  </si>
  <si>
    <t>K922</t>
  </si>
  <si>
    <t>Befektetési célú külföldi értékpapírok vásárlása</t>
  </si>
  <si>
    <t>K923</t>
  </si>
  <si>
    <t>Külföldi értékpapírok beváltása</t>
  </si>
  <si>
    <t>K924</t>
  </si>
  <si>
    <t>Külföldi hitelek kölcsönök törlesztése</t>
  </si>
  <si>
    <t>K93</t>
  </si>
  <si>
    <t>Adóssághoz nem kapcsolódó származékos ügyletek kiadásai</t>
  </si>
  <si>
    <r>
      <t>Működési kiadások</t>
    </r>
    <r>
      <rPr>
        <i/>
        <sz val="11"/>
        <color indexed="9"/>
        <rFont val="Arial CE"/>
        <charset val="238"/>
      </rPr>
      <t xml:space="preserve"> </t>
    </r>
    <r>
      <rPr>
        <i/>
        <sz val="10"/>
        <color indexed="9"/>
        <rFont val="Arial CE"/>
        <charset val="238"/>
      </rPr>
      <t>(K1+K2+K3+K4+K5)</t>
    </r>
  </si>
  <si>
    <r>
      <t>Felhalmozási kiadások</t>
    </r>
    <r>
      <rPr>
        <i/>
        <sz val="10"/>
        <color indexed="9"/>
        <rFont val="Arial CE"/>
        <charset val="238"/>
      </rPr>
      <t xml:space="preserve"> (K6+K7+K8)</t>
    </r>
  </si>
  <si>
    <r>
      <t xml:space="preserve">Finanszírozási kiadások </t>
    </r>
    <r>
      <rPr>
        <i/>
        <sz val="10"/>
        <color indexed="9"/>
        <rFont val="Arial CE"/>
        <charset val="238"/>
      </rPr>
      <t>(K9)</t>
    </r>
  </si>
  <si>
    <t>K</t>
  </si>
  <si>
    <r>
      <t xml:space="preserve">KIADÁSOK MINDÖSSZESEN  </t>
    </r>
    <r>
      <rPr>
        <i/>
        <sz val="10"/>
        <color indexed="9"/>
        <rFont val="Arial CE"/>
        <charset val="238"/>
      </rPr>
      <t>(K1+…+K9)</t>
    </r>
    <r>
      <rPr>
        <b/>
        <sz val="14"/>
        <color indexed="9"/>
        <rFont val="Arial CE"/>
        <charset val="238"/>
      </rPr>
      <t>:</t>
    </r>
  </si>
  <si>
    <r>
      <t>KONSZOLIDÁLT KIADÁSOK MINDÖSSZESEN:</t>
    </r>
    <r>
      <rPr>
        <i/>
        <sz val="10"/>
        <rFont val="Arial CE"/>
        <charset val="238"/>
      </rPr>
      <t xml:space="preserve"> </t>
    </r>
    <r>
      <rPr>
        <i/>
        <sz val="10"/>
        <color indexed="9"/>
        <rFont val="Arial CE"/>
        <charset val="238"/>
      </rPr>
      <t>(K - K915)</t>
    </r>
  </si>
  <si>
    <r>
      <t xml:space="preserve">FINANSZÍROZÁSI MŰVELETEK NÉLKÜLI KIADÁSOK MINDÖSSZESEN    </t>
    </r>
    <r>
      <rPr>
        <b/>
        <i/>
        <sz val="10"/>
        <color indexed="9"/>
        <rFont val="Arial CE"/>
        <charset val="238"/>
      </rPr>
      <t xml:space="preserve"> (K - K9)</t>
    </r>
    <r>
      <rPr>
        <b/>
        <sz val="14"/>
        <color indexed="9"/>
        <rFont val="Arial CE"/>
        <charset val="238"/>
      </rPr>
      <t>:</t>
    </r>
  </si>
  <si>
    <t>Művház</t>
  </si>
  <si>
    <t>BAGI POLGÁRMESTERI HIVATAL</t>
  </si>
  <si>
    <t>Ebből: - maradvány igénybevétele</t>
  </si>
  <si>
    <t>Ebből</t>
  </si>
  <si>
    <t>Finanszírozási kiadások (=K915)</t>
  </si>
  <si>
    <t>eredeti előirányzat</t>
  </si>
  <si>
    <t>módosított előirányzat</t>
  </si>
  <si>
    <t>TELJESÍTÉS</t>
  </si>
  <si>
    <t>TELJESÍTÉS %-ban</t>
  </si>
  <si>
    <t>INTÉZMÉNYI KÖLTSÉGVETÉS</t>
  </si>
  <si>
    <t>DÓZSA GYÖRGY MŰVELŐDÉSI HÁZ ÉS KÖNYVTÁR</t>
  </si>
  <si>
    <t>IGLICE NAPKÖZIOTTHONOS ÓVODA</t>
  </si>
  <si>
    <t>ÖSSZESÍTETT ÖNKORMÁNYZAT</t>
  </si>
  <si>
    <t>BAG NAGYKÖZSÉG ÖNKORMÁNYZAT</t>
  </si>
  <si>
    <t>Bagi Polgármesteri Hivatal</t>
  </si>
  <si>
    <t>Bag Nagyközség  Önkormányzat Intézményi Költségvetés</t>
  </si>
  <si>
    <t>Működési bevételek (B1+B3+B4+B6)</t>
  </si>
  <si>
    <t>Felhalmozási bevételek (B2+B5+B7)</t>
  </si>
  <si>
    <t>Finanszírozási bevételek (B8)</t>
  </si>
  <si>
    <t>Működési kiadások (K1+K2+K3+K4+K5)</t>
  </si>
  <si>
    <t>Felhalmozási kiadások (K6+K7+K8)</t>
  </si>
  <si>
    <t>Finanszírozási kiadások (K9)</t>
  </si>
  <si>
    <r>
      <t xml:space="preserve">BEVÉTELEK MINDÖSSZESEN </t>
    </r>
    <r>
      <rPr>
        <b/>
        <i/>
        <sz val="12"/>
        <rFont val="Arial CE"/>
        <charset val="238"/>
      </rPr>
      <t>(B1+…+B8)</t>
    </r>
    <r>
      <rPr>
        <b/>
        <sz val="12"/>
        <rFont val="Arial CE"/>
        <charset val="238"/>
      </rPr>
      <t>:</t>
    </r>
  </si>
  <si>
    <r>
      <t xml:space="preserve">FINANSZÍROZÁSI MŰVELETEK NÉLKÜLI BEVÉTELEK MINDÖSSZESEN    </t>
    </r>
    <r>
      <rPr>
        <b/>
        <i/>
        <sz val="12"/>
        <rFont val="Arial CE"/>
        <charset val="238"/>
      </rPr>
      <t xml:space="preserve"> (B - B8)</t>
    </r>
    <r>
      <rPr>
        <b/>
        <sz val="12"/>
        <rFont val="Arial CE"/>
        <charset val="238"/>
      </rPr>
      <t>:</t>
    </r>
  </si>
  <si>
    <r>
      <t xml:space="preserve">FINANSZÍROZÁSI MŰVELETEK NÉLKÜLI KIADÁSOK MINDÖSSZESEN    </t>
    </r>
    <r>
      <rPr>
        <b/>
        <i/>
        <sz val="12"/>
        <rFont val="Arial CE"/>
        <charset val="238"/>
      </rPr>
      <t xml:space="preserve"> (K - K9)</t>
    </r>
    <r>
      <rPr>
        <b/>
        <sz val="12"/>
        <rFont val="Arial CE"/>
        <charset val="238"/>
      </rPr>
      <t>:</t>
    </r>
  </si>
  <si>
    <r>
      <t xml:space="preserve">          - Központi-, irányítószervi támogatás</t>
    </r>
    <r>
      <rPr>
        <b/>
        <sz val="12"/>
        <color theme="1"/>
        <rFont val="Calibri"/>
        <family val="2"/>
        <charset val="238"/>
        <scheme val="minor"/>
      </rPr>
      <t xml:space="preserve"> (B816)</t>
    </r>
  </si>
  <si>
    <r>
      <t>KONSZOLIDÁLT BEVÉTELEK MINDÖSSZESEN:</t>
    </r>
    <r>
      <rPr>
        <b/>
        <i/>
        <sz val="12"/>
        <rFont val="Arial CE"/>
        <charset val="238"/>
      </rPr>
      <t xml:space="preserve"> (B - B816)</t>
    </r>
  </si>
  <si>
    <r>
      <t xml:space="preserve">KIADÁSOK MINDÖSSZESEN  </t>
    </r>
    <r>
      <rPr>
        <b/>
        <i/>
        <sz val="12"/>
        <rFont val="Arial CE"/>
        <charset val="238"/>
      </rPr>
      <t>(K1+…+K9)</t>
    </r>
    <r>
      <rPr>
        <b/>
        <sz val="12"/>
        <rFont val="Arial CE"/>
        <charset val="238"/>
      </rPr>
      <t>:</t>
    </r>
  </si>
  <si>
    <r>
      <t>KONSZOLIDÁLT KIADÁSOK MINDÖSSZESEN:</t>
    </r>
    <r>
      <rPr>
        <b/>
        <i/>
        <sz val="12"/>
        <rFont val="Arial CE"/>
        <charset val="238"/>
      </rPr>
      <t xml:space="preserve"> (K - K915)</t>
    </r>
  </si>
  <si>
    <t>Előirányzati és teljesítési adatok megnevezése</t>
  </si>
  <si>
    <t>Eredeti előirányzat</t>
  </si>
  <si>
    <t>Módosított előirányzat</t>
  </si>
  <si>
    <t>Teljesítés</t>
  </si>
  <si>
    <t>Beruházási célú előzetesen felszámított általános forgalmi adó</t>
  </si>
  <si>
    <t>Polgármesteri Hivatal beruházások</t>
  </si>
  <si>
    <t>Művelődési Ház felújítások</t>
  </si>
  <si>
    <t>Polgármesteri Hivatal felújítások</t>
  </si>
  <si>
    <t>Felújítások összesen</t>
  </si>
  <si>
    <t>Megnevezés</t>
  </si>
  <si>
    <t>Összesen:</t>
  </si>
  <si>
    <t>Polgármesteri Hivatal</t>
  </si>
  <si>
    <t>Önkormányzat</t>
  </si>
  <si>
    <t>Kimutatás a könyvviteli mérlegben kimutatott részesedések tovább bontásáról az önkormányzati tulajdonú gazdasági társaságokban</t>
  </si>
  <si>
    <t>Részesedés %-ban</t>
  </si>
  <si>
    <t>Állomány változás indoka</t>
  </si>
  <si>
    <t>Galgamenti Víziközmű KFT</t>
  </si>
  <si>
    <t xml:space="preserve"> -</t>
  </si>
  <si>
    <t>Befektetett pénzügyi eszközök összesen</t>
  </si>
  <si>
    <t>Bevételek</t>
  </si>
  <si>
    <t>Kiadások</t>
  </si>
  <si>
    <t>Bag Nagyközség Önkormányzatának összesített költségvetése eredeti előirányzat</t>
  </si>
  <si>
    <t>Bag Nagyközség Önkormányzatának összesített költségvetése módosított előirányzat</t>
  </si>
  <si>
    <t>Bag Nagyközség Önkormányzatának összesített költségvetése teljesítés</t>
  </si>
  <si>
    <t>Bag Nagyközség Önkormányzatának összesített költségvetése teljesítés %-ban</t>
  </si>
  <si>
    <t>Összesített működési mérlege</t>
  </si>
  <si>
    <t>Munkaadót terhelő járulékok és szociális hozzájárulási adó</t>
  </si>
  <si>
    <t>Ebből: központi irányítószervi támogatás</t>
  </si>
  <si>
    <t>Működési bevételek összesen (B1+B3+B4+B6)</t>
  </si>
  <si>
    <t>Működési kiadások összesen (K1+K2+K3+K4+K5)</t>
  </si>
  <si>
    <t>Finanszírozási bevételek összesen (B8)</t>
  </si>
  <si>
    <t>Finanszírozási kiadások összesen (K9)</t>
  </si>
  <si>
    <t>Konszolidált működési bevételek összesen [(B1+B3+B4+B6+B8)-(B816)]</t>
  </si>
  <si>
    <t>Konszolidált működési kiadások összesen [(K1+K2+K3+K4+K5)-(K915)]</t>
  </si>
  <si>
    <t>Összesített felhalmozási mérlege</t>
  </si>
  <si>
    <t>Felhalmozási bevételek összesen (B2+B5+B7)</t>
  </si>
  <si>
    <t>Felhalmozási kiadások összesen (K6+K7+K8)</t>
  </si>
  <si>
    <t>Bevételek mindösszesen (B1+…+B8)</t>
  </si>
  <si>
    <t>Kiadások mindösszesen (K1+…+K9)</t>
  </si>
  <si>
    <t>Konszolidált bevételek mindösszesen (B-B816)</t>
  </si>
  <si>
    <t>Konszolidált kiadások mindösszesen (K-K915)</t>
  </si>
  <si>
    <t>Finanszírozási műveletek nélküli bevételek mindösszesen</t>
  </si>
  <si>
    <t>Finanszírozási műveletek nélküli kiadások mindösszesen</t>
  </si>
  <si>
    <t>Dózsa György Művelődési Ház intézményi költségvetése eredeti előirányzat</t>
  </si>
  <si>
    <t>Dózsa György Művelődési Ház intézményi költségvetése módosított előirányzat</t>
  </si>
  <si>
    <t>Dózsa György Művelődési Ház intézményi költségvetése teljesítés</t>
  </si>
  <si>
    <t>Dózsa György Művelődési Ház intézményi költségvetése teljesítés %-ban</t>
  </si>
  <si>
    <t>Dózsa György Művelődési Ház és Könyvtár működési mérlege</t>
  </si>
  <si>
    <t>Dózsa György Művelődési Ház és Könyvtár felhalmozási mérlege</t>
  </si>
  <si>
    <t>Bagi Polgármesteri Hivatal intézményi költségvetése eredeti előirányzat</t>
  </si>
  <si>
    <t>Bagi Polgármesteri Hivatal intézményi költségvetése módosított előirányzat</t>
  </si>
  <si>
    <t>Bagi Polgármesteri Hivatal intézményi költségvetése teljesítés</t>
  </si>
  <si>
    <t>Bagi Polgármesteri Hivatal intézményi költségvetése teljesítés %-ban</t>
  </si>
  <si>
    <t>Bagi Polgármesteri Hivatal működési mérlege</t>
  </si>
  <si>
    <t>Bagi Polgármesteri Hivatal felhalmozási mérlege</t>
  </si>
  <si>
    <t>Önkormányzat intézményi költségvetése eredeti előirányzat</t>
  </si>
  <si>
    <t>Önkormányzat intézményi költségvetése módosított előirányzat</t>
  </si>
  <si>
    <t>Önkormányzat intézményi költségvetése teljesítés</t>
  </si>
  <si>
    <t>Önkormányzat intézményi költségvetése teljesítés %-ban</t>
  </si>
  <si>
    <t>Önkormányzat intézményi működési mérlege</t>
  </si>
  <si>
    <t>Önkormányzat intézményi felhalmozási mérlege</t>
  </si>
  <si>
    <t xml:space="preserve">A)        NEMZETI VAGYONBA TARTOZÓ BEFEKTETETT ESZKÖZÖK </t>
  </si>
  <si>
    <t>A/I        Immateriális javak</t>
  </si>
  <si>
    <t xml:space="preserve">A/II        Tárgyi eszközök </t>
  </si>
  <si>
    <t xml:space="preserve">A/III        Befektetett pénzügyi eszközök </t>
  </si>
  <si>
    <t xml:space="preserve">A/IV        Koncesszióba, vagyonkezelésbe adott eszközök </t>
  </si>
  <si>
    <t>B)        NEMZETI VAGYONBA TARTOZÓ FORGÓESZKÖZÖK</t>
  </si>
  <si>
    <t xml:space="preserve">B/I        Készletek </t>
  </si>
  <si>
    <t xml:space="preserve">B/II        Értékpapírok </t>
  </si>
  <si>
    <t>C)        PÉNZESZKÖZÖK</t>
  </si>
  <si>
    <t>C/II        Pénztárak, csekkek, betétkönyvek</t>
  </si>
  <si>
    <t>C/III        Forintszámlák</t>
  </si>
  <si>
    <t>D)        KÖVETELÉSEK</t>
  </si>
  <si>
    <t>D/I        Költségvetési évben esedékes követelések</t>
  </si>
  <si>
    <t>D/II        Költségvetési évet követően esedékes követelések</t>
  </si>
  <si>
    <t>D/III        Követelés jellegű sajátos elszámolások</t>
  </si>
  <si>
    <t>E)        EGYÉB SAJÁTOS ESZKÖZOLDALI ELSZÁMOLÁSOK</t>
  </si>
  <si>
    <t xml:space="preserve">F)        AKTÍV IDŐBELI ELHATÁROLÁSOK </t>
  </si>
  <si>
    <t xml:space="preserve">ESZKÖZÖK ÖSSZESEN </t>
  </si>
  <si>
    <t xml:space="preserve">G)        SAJÁT TŐKE </t>
  </si>
  <si>
    <t>G/I        Nemzeti vagyon induláskori értéke</t>
  </si>
  <si>
    <t>G/II        Nemzeti vagyon változásai</t>
  </si>
  <si>
    <t>G/III        Egyéb eszközök induláskori értéke és változásai</t>
  </si>
  <si>
    <t>G/IV        Felhalmozott eredmény</t>
  </si>
  <si>
    <t>G/V        Eszközök értékhelyesbítésének forrása</t>
  </si>
  <si>
    <t>G/VI        Mérleg szerinti eredmény</t>
  </si>
  <si>
    <t xml:space="preserve">H)        KÖTELEZETTSÉGEK </t>
  </si>
  <si>
    <t xml:space="preserve">H/I        Költségvetési évben esedékes kötelezettségek </t>
  </si>
  <si>
    <t xml:space="preserve">H/II        Költségvetési évet követően esedékes kötelezettségek </t>
  </si>
  <si>
    <t>H/III        Kötelezettség jellegű sajátos elszámolások</t>
  </si>
  <si>
    <t>FORRÁSOK ÖSSZESEN</t>
  </si>
  <si>
    <t>Összesen</t>
  </si>
  <si>
    <t>%</t>
  </si>
  <si>
    <t>Bagi TC' 96 támogatása</t>
  </si>
  <si>
    <t>melyből EU Önerő Alap támogatás  Ft</t>
  </si>
  <si>
    <t>Tárgy évet követően várható támogatás lehívás</t>
  </si>
  <si>
    <t>Kifizetési kérelem alapján megítélt támogatás</t>
  </si>
  <si>
    <t>Támogatás összege</t>
  </si>
  <si>
    <t>adatok Ft-ban</t>
  </si>
  <si>
    <t>Helyi iparűzési adó</t>
  </si>
  <si>
    <t>Pótlékok</t>
  </si>
  <si>
    <t>Egyéb bevételek (idegen)</t>
  </si>
  <si>
    <t>Egyéb /Idegen bevétel</t>
  </si>
  <si>
    <t>Összesen (I+II)</t>
  </si>
  <si>
    <t>Gépjármű adó</t>
  </si>
  <si>
    <t>Mindösszesen</t>
  </si>
  <si>
    <t>Működési mérleg</t>
  </si>
  <si>
    <t>Eddig módosított ei.</t>
  </si>
  <si>
    <t>,</t>
  </si>
  <si>
    <t>096015</t>
  </si>
  <si>
    <t>066010</t>
  </si>
  <si>
    <t>zöldterület kezelés</t>
  </si>
  <si>
    <t>072112</t>
  </si>
  <si>
    <t>háziorvosi ügyeleti ellátás</t>
  </si>
  <si>
    <t>084031</t>
  </si>
  <si>
    <t>Civil szervezetek működési támogatása</t>
  </si>
  <si>
    <t>Gyermekétkeztetés köznevelési intézményben</t>
  </si>
  <si>
    <t>lakásfenntartással, lakhatással összefüggő ellátások</t>
  </si>
  <si>
    <t>107030</t>
  </si>
  <si>
    <t>szociális foglalkoztatás</t>
  </si>
  <si>
    <t>szociális étkezés</t>
  </si>
  <si>
    <t>Ebből: tartalékok</t>
  </si>
  <si>
    <t>Eredeti</t>
  </si>
  <si>
    <t>Módosított</t>
  </si>
  <si>
    <t>Tényleges</t>
  </si>
  <si>
    <t>Összesített Önkormányzati</t>
  </si>
  <si>
    <t>I)      KINCSTÁRI SZÁMLAVEZETÉSSEL KAPCSOLATOS ELSZÁMOLÁSOK</t>
  </si>
  <si>
    <t>J)        PASSZÍV IDŐBELI ELHATÁROLÁSOK</t>
  </si>
  <si>
    <t>J/2        Költségek, ráfordítások passzív időbeli elhatárolása</t>
  </si>
  <si>
    <t>J/3        Halasztott eredményszemléletű bevételek</t>
  </si>
  <si>
    <t>J/1        Eredményszemléletű bevételek passzív időbeli elhatárolása</t>
  </si>
  <si>
    <t>Művelődési Ház beruházás</t>
  </si>
  <si>
    <t>Önkormányzat  beruházások</t>
  </si>
  <si>
    <t>Óvoda beruházás</t>
  </si>
  <si>
    <t>Köztemetés</t>
  </si>
  <si>
    <t>Bag Nagyközség Önkormányzata</t>
  </si>
  <si>
    <t>Dózsa György Művelődési Ház és Könyvtár</t>
  </si>
  <si>
    <t>Kiadások teljesítése</t>
  </si>
  <si>
    <t>Bevételek teljesítése</t>
  </si>
  <si>
    <t>Eredeti ei.</t>
  </si>
  <si>
    <t>Módosított ei.</t>
  </si>
  <si>
    <t>Tény</t>
  </si>
  <si>
    <t>Készpénz</t>
  </si>
  <si>
    <t>Bankszámla</t>
  </si>
  <si>
    <t>082042</t>
  </si>
  <si>
    <t>könyvtári állomány gyarapítása</t>
  </si>
  <si>
    <t>Közművelődés- hagyományos közösségi kulturális értékek gondozása</t>
  </si>
  <si>
    <t>Módosítások (+/-)</t>
  </si>
  <si>
    <t>900010</t>
  </si>
  <si>
    <t>900020</t>
  </si>
  <si>
    <t>Központi költségvetés funkcióira nem sorolható bevételi ÁH-n kívülről</t>
  </si>
  <si>
    <t>Önkormányzati funkcióira nem sorolható bevételi ÁH-n kívülről</t>
  </si>
  <si>
    <t>104042</t>
  </si>
  <si>
    <t>104051</t>
  </si>
  <si>
    <t>Gyermekvédelmi pénzbeli és természetbeni ellátások</t>
  </si>
  <si>
    <t>018020</t>
  </si>
  <si>
    <t>Központi költségvetési befizetések</t>
  </si>
  <si>
    <t>Végkielégítés, jubileumi jutalom</t>
  </si>
  <si>
    <t>Költségtérítések</t>
  </si>
  <si>
    <t>igazgató (főigazgató), igazgatóhelyettes (főigazgató-helyettes)</t>
  </si>
  <si>
    <t>fizikai alkalmazott, a költségvetési szerveknél foglalkoztatott egyéb munkavállaló  (fizikai alkalmazott)</t>
  </si>
  <si>
    <t>közfoglalkoztatott</t>
  </si>
  <si>
    <t>Iglice Napközi Otthonos Óvoda</t>
  </si>
  <si>
    <t>pedagógus I.</t>
  </si>
  <si>
    <t>pedagógus (magasabb) vezetői megbízással</t>
  </si>
  <si>
    <t>I.  besorolási osztály összesen</t>
  </si>
  <si>
    <t>II.  besorolási osztály összesen</t>
  </si>
  <si>
    <t>polgármester, főpolgármester</t>
  </si>
  <si>
    <t>helyi önkormányzati képviselő-testület tagja, megyei közgyűlés tagja</t>
  </si>
  <si>
    <t>Működési célú támogatások belülről</t>
  </si>
  <si>
    <t>Működési és felhalmozási célú bevételek és kiadások alakulása mérlegszerűen bemutatva Bagi Polgármesteri Hivatal</t>
  </si>
  <si>
    <t>Kiemelt előirányzatok megnevezése</t>
  </si>
  <si>
    <t>Működési és felhalmozási célú bevételek és kiadások alakulása mérlegszerűen bemutatva önkormányzat összesen</t>
  </si>
  <si>
    <t>Működési és felhalmozási célú bevételek és kiadások alakulása mérlegszerűen bemutatva Dózsa György Művelődési Ház és Könyvtár</t>
  </si>
  <si>
    <t>Iglice Napközi otthonos Óvoda intézményi költségvetése eredeti előirányzat</t>
  </si>
  <si>
    <t>Iglice Napközi otthonos Óvoda intézményi költségvetése módosított előirányzat</t>
  </si>
  <si>
    <t>Iglice Napközi otthonos Óvoda intézményi költségvetése teljesítés</t>
  </si>
  <si>
    <t>Iglice Napközi otthonos Óvoda intézményi költségvetése teljesítés %-ban</t>
  </si>
  <si>
    <t>Iglice Napközi otthonos Óvoda felhalmozási mérlege</t>
  </si>
  <si>
    <t>Működési és felhalmozási célú bevételek és kiadások alakulása mérlegszerűen bemutatva Önkormányzat</t>
  </si>
  <si>
    <t>Iglice Napközi otthonos Óvoda</t>
  </si>
  <si>
    <t xml:space="preserve">Előirányzat csoport / Kiemelt előirányzat               szerinti bontás   </t>
  </si>
  <si>
    <t>Karbantartási-, kisjavítási szolgáltatások</t>
  </si>
  <si>
    <t>Egyéb tárgyi eszközök beszerzése, létesítése</t>
  </si>
  <si>
    <t>Egyéb tárgyi eszközök felújítása</t>
  </si>
  <si>
    <t>Bag Nagyközség Önkormányzatának EU-s támogatási projektek</t>
  </si>
  <si>
    <t>Bírságok</t>
  </si>
  <si>
    <t>I. Rész összesen</t>
  </si>
  <si>
    <t>II. Rész összesen</t>
  </si>
  <si>
    <t xml:space="preserve">Jelen rendelet tervezetben  módosítás </t>
  </si>
  <si>
    <t>Előző időszak</t>
  </si>
  <si>
    <t>Tárgyi időszak</t>
  </si>
  <si>
    <t>02</t>
  </si>
  <si>
    <t>02        Eszközök és szolgáltatások értékesítése nettó eredményszemléletű bevételei</t>
  </si>
  <si>
    <t>04</t>
  </si>
  <si>
    <t>08</t>
  </si>
  <si>
    <t>06        Központi működési célú támogatások eredményszemléletű bevételei</t>
  </si>
  <si>
    <t>09</t>
  </si>
  <si>
    <t>07        Egyéb működési célú támogatások eredményszemléletű bevételei</t>
  </si>
  <si>
    <t>11</t>
  </si>
  <si>
    <t>12</t>
  </si>
  <si>
    <t>13</t>
  </si>
  <si>
    <t>16</t>
  </si>
  <si>
    <t>17</t>
  </si>
  <si>
    <t>18</t>
  </si>
  <si>
    <t>19</t>
  </si>
  <si>
    <t>20</t>
  </si>
  <si>
    <t>21</t>
  </si>
  <si>
    <t>VI        Értékcsökkenési leírás</t>
  </si>
  <si>
    <t>22</t>
  </si>
  <si>
    <t>VII        Egyéb ráfordítások</t>
  </si>
  <si>
    <t>23</t>
  </si>
  <si>
    <t>25</t>
  </si>
  <si>
    <t>28</t>
  </si>
  <si>
    <t>29</t>
  </si>
  <si>
    <t>33</t>
  </si>
  <si>
    <t>35</t>
  </si>
  <si>
    <t>41</t>
  </si>
  <si>
    <t>01</t>
  </si>
  <si>
    <t>01        Közhatalmi eredményszemléletű bevételek</t>
  </si>
  <si>
    <t>03</t>
  </si>
  <si>
    <t>03        Tevékenység egyéb nettó eredményszemléletű bevételei</t>
  </si>
  <si>
    <t>05</t>
  </si>
  <si>
    <t>04        Saját termelésű készletek állományváltozása</t>
  </si>
  <si>
    <t>06</t>
  </si>
  <si>
    <t>05        Saját előállítású eszközök aktivált értéke</t>
  </si>
  <si>
    <t>07</t>
  </si>
  <si>
    <t>10</t>
  </si>
  <si>
    <t>14</t>
  </si>
  <si>
    <t>15</t>
  </si>
  <si>
    <t>24</t>
  </si>
  <si>
    <t>26</t>
  </si>
  <si>
    <t>27</t>
  </si>
  <si>
    <t>30</t>
  </si>
  <si>
    <t>31</t>
  </si>
  <si>
    <t>32</t>
  </si>
  <si>
    <t>34</t>
  </si>
  <si>
    <t>36</t>
  </si>
  <si>
    <t>37</t>
  </si>
  <si>
    <t>38</t>
  </si>
  <si>
    <t>39</t>
  </si>
  <si>
    <t>40</t>
  </si>
  <si>
    <t>Eredménykimutatás Iglice Napközi Otthonos Óvoda</t>
  </si>
  <si>
    <t>Eredménykimutatás Bagi Polgármesteri Hivatal</t>
  </si>
  <si>
    <t>Eredménykimutatás Bag Nagyközség Önkormányzata</t>
  </si>
  <si>
    <t>Iglice Napközi otthonos Óvoda működési mérlege</t>
  </si>
  <si>
    <t>Zárólétszám (az időszak végén munkavégzésre irányuló jogviszonyban állók statisztikai állományi létszáma) (fő)</t>
  </si>
  <si>
    <t>Munkajogi zárólétszám (az időszak végén munkaviszonyban állók létszáma) (fő)</t>
  </si>
  <si>
    <t>Törvény szerinti illetmények, munkabérek (K1101)</t>
  </si>
  <si>
    <t>Céljuttatás, projektprémium (K1103)</t>
  </si>
  <si>
    <t>Készenléti, ügyeleti, helyettesítési díj, túlóra, túlszolgálat (K1104)</t>
  </si>
  <si>
    <t>Jubileumi jutalom (K1106)</t>
  </si>
  <si>
    <t>Béren kívüli juttatások (K1107)</t>
  </si>
  <si>
    <t>Közlekedési költségtérítés (K1109)</t>
  </si>
  <si>
    <t>Foglalkoztatottak személyi juttatásai (=01+…+13) (K11)</t>
  </si>
  <si>
    <t>Választott tisztségviselők juttatásai (K121)</t>
  </si>
  <si>
    <t>Munkavégzésre irányuló egyéb jogviszonyban nem saját foglalkoztatottnak fizetett juttatások (K122)</t>
  </si>
  <si>
    <t>Egyéb külső személyi juttatások (K123)</t>
  </si>
  <si>
    <t>Külső személyi juttatások (=16+17+18) (K12)</t>
  </si>
  <si>
    <t>ebből: szociális hozzájárulási adó (K2)</t>
  </si>
  <si>
    <t>ebből: táppénz hozzájárulás (K2)</t>
  </si>
  <si>
    <t>ebből: munkáltatót terhelő személyi jövedelemadó (K2)</t>
  </si>
  <si>
    <t>Szakmai anyagok beszerzése (K311)</t>
  </si>
  <si>
    <t>Üzemeltetési anyagok beszerzése (K312)</t>
  </si>
  <si>
    <t>Informatikai szolgáltatások igénybevétele (K321)</t>
  </si>
  <si>
    <t>Egyéb kommunikációs szolgáltatások (K322)</t>
  </si>
  <si>
    <t>Közüzemi díjak (K331)</t>
  </si>
  <si>
    <t>Vásárolt élelmezés (K332)</t>
  </si>
  <si>
    <t>Karbantartási, kisjavítási szolgáltatások (K334)</t>
  </si>
  <si>
    <t>43</t>
  </si>
  <si>
    <t>44</t>
  </si>
  <si>
    <t>Kiküldetések kiadásai (K341)</t>
  </si>
  <si>
    <t>Működési célú előzetesen felszámított általános forgalmi adó (K351)</t>
  </si>
  <si>
    <t>Egyéb dologi kiadások (K355)</t>
  </si>
  <si>
    <t>ebből: egyéb, az önkormányzat rendeletében megállapított juttatás (K48)</t>
  </si>
  <si>
    <t>ebből: köztemetés [Szoctv. 48.§] (K48)</t>
  </si>
  <si>
    <t>ebből: egyéb civil szervezetek (K512)</t>
  </si>
  <si>
    <t>Egyéb tárgyi eszközök beszerzése, létesítése (K64)</t>
  </si>
  <si>
    <t>Beruházási célú előzetesen felszámított általános forgalmi adó (K67)</t>
  </si>
  <si>
    <t>Államháztartáson belüli megelőlegezések visszafizetése (K914)</t>
  </si>
  <si>
    <t>Központi, irányító szervi támogatások folyósítása (K915)</t>
  </si>
  <si>
    <t>Helyi önkormányzatok működésének általános támogatása (B111)</t>
  </si>
  <si>
    <t>Települési önkormányzatok egyes köznevelési feladatainak támogatása (B112)</t>
  </si>
  <si>
    <t>Települési önkormányzatok kulturális feladatainak támogatása (B114)</t>
  </si>
  <si>
    <t>Működési célú költségvetési támogatások és kiegészítő támogatások (B115)</t>
  </si>
  <si>
    <t>ebből: társadalombiztosítás pénzügyi alapjai (B16)</t>
  </si>
  <si>
    <t>ebből: elkülönített állami pénzalapok (B16)</t>
  </si>
  <si>
    <t>ebből: egyéb bírság (B36)</t>
  </si>
  <si>
    <t>ebből: önkormányzati vagyon üzemeltetéséből, koncesszióból származó bevétel (B404)</t>
  </si>
  <si>
    <t>Ellátási díjak (B405)</t>
  </si>
  <si>
    <t>Kiszámlázott általános forgalmi adó (B406)</t>
  </si>
  <si>
    <t>Előző év költségvetési maradványának igénybevétele (B8131)</t>
  </si>
  <si>
    <t>Államháztartáson belüli megelőlegezések (B814)</t>
  </si>
  <si>
    <t>Központi, irányító szervi támogatás (B816)</t>
  </si>
  <si>
    <t>Központi költségvetés funkcióira nem sorolható bevétel ÁH-n kívülről</t>
  </si>
  <si>
    <t>Önkormányzati funkcióira nem sorolható bevétel ÁH-n kívülről</t>
  </si>
  <si>
    <t>Gyermekjóléti szolgáltatás</t>
  </si>
  <si>
    <t>041233</t>
  </si>
  <si>
    <t>Hosszabb időtartamú közfoglalkoztatás</t>
  </si>
  <si>
    <t>104037</t>
  </si>
  <si>
    <t>Intézményen kívüli gyermekétkeztetés</t>
  </si>
  <si>
    <t>Állomány a tárgyidőszak végén</t>
  </si>
  <si>
    <t>107080</t>
  </si>
  <si>
    <t>Esélyegyenlőség elősegítését célzó tevékenységek és programok</t>
  </si>
  <si>
    <t>K6 Beruházások</t>
  </si>
  <si>
    <t>Önkormányzat felújítások</t>
  </si>
  <si>
    <t>Bagi Polgárőrség</t>
  </si>
  <si>
    <t>Bag és Testvérvárosai Baráti Egyesület</t>
  </si>
  <si>
    <t>Bonifác Alapítvány</t>
  </si>
  <si>
    <t>Helytörténeti Baráti Társulat</t>
  </si>
  <si>
    <t>Óvoda a Gyermekekért Alapítvány</t>
  </si>
  <si>
    <t>Szent Rita Karitász Csoport</t>
  </si>
  <si>
    <t>Szinkron Nyugdíjas Egyesület</t>
  </si>
  <si>
    <t>Postagalamb Sport Egyesület</t>
  </si>
  <si>
    <t>Bagi Muharay Népművészeti Egyesület</t>
  </si>
  <si>
    <t>Országos Egyesület a Mosolyért KH Egyesület</t>
  </si>
  <si>
    <t>051030</t>
  </si>
  <si>
    <t>Bevételi előirányzat megnevezése</t>
  </si>
  <si>
    <t>Előirányzat összege</t>
  </si>
  <si>
    <t>Január</t>
  </si>
  <si>
    <t>Február</t>
  </si>
  <si>
    <t>Március</t>
  </si>
  <si>
    <t>Április</t>
  </si>
  <si>
    <t>Május</t>
  </si>
  <si>
    <t>Június</t>
  </si>
  <si>
    <t>Július</t>
  </si>
  <si>
    <t>Augusztus</t>
  </si>
  <si>
    <t>Szeptember</t>
  </si>
  <si>
    <t>Október</t>
  </si>
  <si>
    <t>November</t>
  </si>
  <si>
    <t>December</t>
  </si>
  <si>
    <t>Kiadási előirányzat megnevezése</t>
  </si>
  <si>
    <t>Működési támogatások</t>
  </si>
  <si>
    <t>Felhalmozási célú támogatások</t>
  </si>
  <si>
    <t>Működési célra átvett pénzeszközök</t>
  </si>
  <si>
    <t>Felhalmozási célra átvett pénzeszközök</t>
  </si>
  <si>
    <t>Várható</t>
  </si>
  <si>
    <t>Finanszírozás nélkül</t>
  </si>
  <si>
    <t>Mérlegsorok megnevezése</t>
  </si>
  <si>
    <t>016020</t>
  </si>
  <si>
    <t>népszavazás</t>
  </si>
  <si>
    <t>08        Felhalmozási célú támogatások eredményszemléletű bevételei</t>
  </si>
  <si>
    <t>09        Különféle egyéb eredményszemléletű bevételek</t>
  </si>
  <si>
    <t>10        Anyagköltség</t>
  </si>
  <si>
    <t>11        Igénybe vett szolgáltatások értéke</t>
  </si>
  <si>
    <t>12        Eladott áruk beszerzési értéke</t>
  </si>
  <si>
    <t>13        Eladott (közvetített) szolgáltatások értéke</t>
  </si>
  <si>
    <t>14        Bérköltség</t>
  </si>
  <si>
    <t>15        Személyi jellegű egyéb kifizetések</t>
  </si>
  <si>
    <t>16        Bérjárulékok</t>
  </si>
  <si>
    <t>17        Kapott (járó) osztalék és részesedés</t>
  </si>
  <si>
    <t>18        Részesedésekből származó eredményszemléletű bevételek, árfolyamnyereségek</t>
  </si>
  <si>
    <t>19        Befektetett pénnzügyi eszközökből származó eredményszemléletű bevételek, árfolyamnyereségek</t>
  </si>
  <si>
    <t>20        Egyéb kapott (járó) kamatok és kamatjellegű eredményszemléletű bevételek</t>
  </si>
  <si>
    <t>21        Pénzügyi műveletek egyéb eredményszemléletű bevételei (&gt;=21a+21b)</t>
  </si>
  <si>
    <t>21 a      - ebből: lekötött bankbetétek mérlegfordulónapi értékelése során megállapított (nem realizált) árfolyamnyeresége</t>
  </si>
  <si>
    <t>21 b      - ebből: egyéb pénzeszközök mérlegfordulónapi értékelése során megállapított (nem realizált) árfolyamnyeresége</t>
  </si>
  <si>
    <t>22        Részesedésekből származó ráfordítások, árfolyamveszteségek</t>
  </si>
  <si>
    <t xml:space="preserve">23        Befektetett pénzügyi eszközökből (értékpapírból, kölcsönökből) származó ráfordítások, árfolyamveszteségek </t>
  </si>
  <si>
    <t>24        Fizetendő kamatok és kamatjellegű ráfordítások</t>
  </si>
  <si>
    <t>25        Részesedések, értékpapírok, pénzeszközök értékvesztése</t>
  </si>
  <si>
    <t>25 b      - ebből: Kincstáron kívüli forint- és devizaszámlák értékvesztése</t>
  </si>
  <si>
    <t>25 a      - ebből: lekötött bankbetétek, értékvesztése</t>
  </si>
  <si>
    <t xml:space="preserve">26        Pénzügyi műveletek egyéb ráfordításai (&gt;=26a+26b) </t>
  </si>
  <si>
    <t>26 a       - ebből: lekötött bankbetétek mérlegfordulónapi értékelése során megállapított (nem realizált) árfolyamvesztesége</t>
  </si>
  <si>
    <t>26 b      - ebből: egyéb pénzeszközök mérlegfordulónapi értékelése során megállapított (nem realizált) árfolyamvesztesége</t>
  </si>
  <si>
    <t>42</t>
  </si>
  <si>
    <t xml:space="preserve">E)        MÉRLEG SZERINTI EREDMÉNY (=±A±B) </t>
  </si>
  <si>
    <t xml:space="preserve">I        Tevékenység nettó eredményszemléletű bevétele (=01+02+03) </t>
  </si>
  <si>
    <t>II        Aktivált saját teljesítmények értéke (=±04+05)</t>
  </si>
  <si>
    <t xml:space="preserve">III        Egyéb eredményszemléletű bevételek (=06+07+08+09) </t>
  </si>
  <si>
    <t xml:space="preserve">IV        Anyagjellegű ráfordítások (=10+11+12+13) </t>
  </si>
  <si>
    <t xml:space="preserve">V        Személyi jellegű ráfordítások (=14+15+16) </t>
  </si>
  <si>
    <t xml:space="preserve">A) TEVÉKENYSÉGEK EREDMÉNYE (=I±II+III-IV-V-VI-VII) </t>
  </si>
  <si>
    <t xml:space="preserve">VIII        Pénzügyi műveletek eredményszemléletű bevételei (=17+18+19+20+21) </t>
  </si>
  <si>
    <t xml:space="preserve">IX        Pénzügyi műveletek ráfordításai (=22+23+24+25+26) </t>
  </si>
  <si>
    <t>B)        PÉNZÜGYI MŰVELETEK EREDMÉNYE (=VIII-IX)</t>
  </si>
  <si>
    <t>011130 Önkormányzatok és önkormányzati hivatalok jogalkotó és általános igazgatási tevékenysége</t>
  </si>
  <si>
    <t>013320 Köztemető-fenntartás és -működtetés</t>
  </si>
  <si>
    <t>013350 Az önkormányzati vagyonnal való gazdálkodással kapcsolatos feladatok</t>
  </si>
  <si>
    <t>018010 Önkormányzatok elszámolásai a központi költségvetéssel</t>
  </si>
  <si>
    <t>018030 Támogatási célú finanszírozási műveletek</t>
  </si>
  <si>
    <t>041233 Hosszabb időtartamú közfoglalkoztatás</t>
  </si>
  <si>
    <t>045160 Közutak, hidak, alagutak üzemeltetése, fenntartása</t>
  </si>
  <si>
    <t>051030 Nem veszélyes (települési) hulladék vegyes (ömlesztett) begyűjtése, szállítása, átrakása</t>
  </si>
  <si>
    <t>064010 Közvilágítás</t>
  </si>
  <si>
    <t>066010 Zöldterület-kezelés</t>
  </si>
  <si>
    <t>066020 Város-, községgazdálkodási egyéb szolgáltatások</t>
  </si>
  <si>
    <t>072112 Háziorvosi ügyeleti ellátás</t>
  </si>
  <si>
    <t>074031 Család és nővédelmi egészségügyi gondozás</t>
  </si>
  <si>
    <t>081030 Sportlétesítmények, edzőtáborok működtetése és fejlesztése</t>
  </si>
  <si>
    <t>082042 Könyvtári állomány gyarapítása, nyilvántartása</t>
  </si>
  <si>
    <t>082044 Könyvtári szolgáltatások</t>
  </si>
  <si>
    <t>082092 Közművelődés - hagyományos közösségi kulturális értékek gondozása</t>
  </si>
  <si>
    <t>084031 Civil szervezetek működési támogatása</t>
  </si>
  <si>
    <t>091140 Óvodai nevelés, ellátás működtetési feladatai</t>
  </si>
  <si>
    <t>096015 Gyermekétkeztetés köznevelési intézményben</t>
  </si>
  <si>
    <t>104037 Intézményen kívüli gyermekétkeztetés</t>
  </si>
  <si>
    <t>107060 Egyéb szociális pénzbeli és természetbeni ellátások, támogatások</t>
  </si>
  <si>
    <t>900020 Önkormányzatok funkcióra nem sorolható bevételei államháztartáson kívülről</t>
  </si>
  <si>
    <t>Szakmai tevékenységet segítő szolgáltatások  (K336)</t>
  </si>
  <si>
    <t>Fizetendő általános forgalmi adó  (K352)</t>
  </si>
  <si>
    <t>ebből: települési támogatás [Szoctv. 45. §], (K48)</t>
  </si>
  <si>
    <t>A helyi önkormányzatok előző évi elszámolásából származó kiadások (K5021)</t>
  </si>
  <si>
    <t>ebből: háztartások (K512)</t>
  </si>
  <si>
    <t>Informatikai eszközök beszerzése, létesítése (K63)</t>
  </si>
  <si>
    <t>ebből: kiadások visszatérítései (B411)</t>
  </si>
  <si>
    <t>pedagógus II.</t>
  </si>
  <si>
    <t>01        Alaptevékenység költségvetési bevételei</t>
  </si>
  <si>
    <t>02        Alaptevékenység költségvetési kiadásai</t>
  </si>
  <si>
    <t>I          Alaptevékenység költségvetési egyenlege (=01-02)</t>
  </si>
  <si>
    <t>03        Alaptevékenység finanszírozási bevételei</t>
  </si>
  <si>
    <t>04        Alaptevékenység finanszírozási kiadásai</t>
  </si>
  <si>
    <t>II         Alaptevékenység finanszírozási egyenlege (=03-04)</t>
  </si>
  <si>
    <t>A)        Alaptevékenység maradványa (=±I±II)</t>
  </si>
  <si>
    <t>C)        Összes maradvány (=A+B)</t>
  </si>
  <si>
    <t>E)        Alaptevékenység szabad maradványa (=A-D)</t>
  </si>
  <si>
    <t>05        Vállalkozási tevékenység költségvetési bevételei</t>
  </si>
  <si>
    <t>06        Vállalkozási tevékenység költségvetési kiadásai</t>
  </si>
  <si>
    <t>III        Vállalkozási tevékenység költségvetési egyenlege (=05-06)</t>
  </si>
  <si>
    <t>07        Vállalkozási tevékenység finanszírozási bevételei</t>
  </si>
  <si>
    <t>08        Vállalkozási tevékenység finanszírozási kiadásai</t>
  </si>
  <si>
    <t>IV        Vállalkozási tevékenység finanszírozási egyenlege (=07-08)</t>
  </si>
  <si>
    <t>B)        Vállalkozási tevékenység maradványa (=±III±IV)</t>
  </si>
  <si>
    <t>D)        Alaptevékenység kötelezettségvállalással terhelt maradványa</t>
  </si>
  <si>
    <t>F)        Vállalkozási tevékenységet terhelő befizetési kötelezettség (=B*0,1)</t>
  </si>
  <si>
    <t>G)        Vállalkozási tevékenység felhasználható maradványa (=B-F)</t>
  </si>
  <si>
    <t>Jogcím száma</t>
  </si>
  <si>
    <t xml:space="preserve">Jogcím megnevezése       </t>
  </si>
  <si>
    <t>Mennyiségi egység</t>
  </si>
  <si>
    <t>Mutató</t>
  </si>
  <si>
    <t>Fajlagos összeg</t>
  </si>
  <si>
    <t>Összeg (Ft)</t>
  </si>
  <si>
    <t>elismert hivatali létszám</t>
  </si>
  <si>
    <t>forint</t>
  </si>
  <si>
    <t>fő</t>
  </si>
  <si>
    <t/>
  </si>
  <si>
    <t xml:space="preserve">I. </t>
  </si>
  <si>
    <t xml:space="preserve">II. </t>
  </si>
  <si>
    <t>A települési önkormányzatok szociális feladatainak egyéb támogatása</t>
  </si>
  <si>
    <t>III.</t>
  </si>
  <si>
    <t>Ft</t>
  </si>
  <si>
    <t>IV.</t>
  </si>
  <si>
    <t>A helyi önkormányzatok működésének általános támogatása összesen B111</t>
  </si>
  <si>
    <t>A települési önkormányzatok egyes köznevelési feladatainak támogatása B112</t>
  </si>
  <si>
    <t>A települési önkormányzatok szociális, gyermekjóléti és gyermekétkeztetési feladatainak támogatása B113</t>
  </si>
  <si>
    <t>A települési önkormányzatok kulturális feladatainak támogatása B114</t>
  </si>
  <si>
    <t>Működési célú támogatások és kiegészítő támogatások B115</t>
  </si>
  <si>
    <t>adat Ft-ban</t>
  </si>
  <si>
    <t>Önkormányzatok működési támogatása B11</t>
  </si>
  <si>
    <t>Támogatás megnevezése</t>
  </si>
  <si>
    <t>Települési támogatás</t>
  </si>
  <si>
    <t>70 éven felüliek szemétszállítási díja</t>
  </si>
  <si>
    <t>Gyermekjóléti szolgálat-gondozási központ hozzájárulás</t>
  </si>
  <si>
    <t>Eredménykimutatás Dózsa György Művelődési Ház és Könyvtár</t>
  </si>
  <si>
    <t>Szociális tüzifa</t>
  </si>
  <si>
    <t>Közművelődés- hagyományos közösségi kul. Értékelés gonodzás</t>
  </si>
  <si>
    <t>Maradvány igénybevétel</t>
  </si>
  <si>
    <t>Felhasználható keret</t>
  </si>
  <si>
    <t>Finansz. Dologira</t>
  </si>
  <si>
    <t>072111</t>
  </si>
  <si>
    <t>háziorvosi alapellátás</t>
  </si>
  <si>
    <t>Iglice Napköziotthonos felújítások</t>
  </si>
  <si>
    <t>Lekönyvelt</t>
  </si>
  <si>
    <t>Lakáscélú támogatás</t>
  </si>
  <si>
    <t>062020</t>
  </si>
  <si>
    <t>042120</t>
  </si>
  <si>
    <t>Mezőgazdasági támogatások</t>
  </si>
  <si>
    <t>Településfejlesztési porjektek</t>
  </si>
  <si>
    <t>Településfejlesztési projektek</t>
  </si>
  <si>
    <t>016010</t>
  </si>
  <si>
    <t>országgyűlési önkorm., EP választás</t>
  </si>
  <si>
    <t>oszággyűlési, önkorm., EP választás</t>
  </si>
  <si>
    <t>041140</t>
  </si>
  <si>
    <t>Területfejlesztés igazgatása</t>
  </si>
  <si>
    <t>041140 Területfejlesztés igazgatása</t>
  </si>
  <si>
    <t>042120 Mezőgazdasági támogatások</t>
  </si>
  <si>
    <t>062020 Településfejlesztési projektek és támogatásuk</t>
  </si>
  <si>
    <t>072111 Háziorvosi alapellátás</t>
  </si>
  <si>
    <t>Személyi juttatások (=15+19) (K1)</t>
  </si>
  <si>
    <t>Munkaadókat terhelő járulékok és szociális hozzájárulási adó (=22+…+27) (K2)</t>
  </si>
  <si>
    <t>Készletbeszerzés (=28+29+30) (K31)</t>
  </si>
  <si>
    <t>Kommunikációs szolgáltatások (=32+33) (K32)</t>
  </si>
  <si>
    <t>Bérleti és lízing díjak (&gt;=38) (K333)</t>
  </si>
  <si>
    <t>Közvetített szolgáltatások  (&gt;=41) (K335)</t>
  </si>
  <si>
    <t>Egyéb szolgáltatások (&gt;=44)  (K337)</t>
  </si>
  <si>
    <t>45</t>
  </si>
  <si>
    <t>Szolgáltatási kiadások (=35+36+37+39+40+42+43) (K33)</t>
  </si>
  <si>
    <t>46</t>
  </si>
  <si>
    <t>48</t>
  </si>
  <si>
    <t>Kiküldetések, reklám- és propagandakiadások (=46+47) (K34)</t>
  </si>
  <si>
    <t>49</t>
  </si>
  <si>
    <t>50</t>
  </si>
  <si>
    <t>58</t>
  </si>
  <si>
    <t>59</t>
  </si>
  <si>
    <t>Különféle befizetések és egyéb dologi kiadások (=49+50+51+54+58) (K35)</t>
  </si>
  <si>
    <t>60</t>
  </si>
  <si>
    <t>Dologi kiadások (=31+34+45+48+59) (K3)</t>
  </si>
  <si>
    <t>115</t>
  </si>
  <si>
    <t>116</t>
  </si>
  <si>
    <t>119</t>
  </si>
  <si>
    <t>150</t>
  </si>
  <si>
    <t>ebből: központi költségvetési szervek (K506)</t>
  </si>
  <si>
    <t>ebből: helyi önkormányzatok és költségvetési szerveik (K506)</t>
  </si>
  <si>
    <t>177</t>
  </si>
  <si>
    <t>178</t>
  </si>
  <si>
    <t>181</t>
  </si>
  <si>
    <t>189</t>
  </si>
  <si>
    <t>190</t>
  </si>
  <si>
    <t>191</t>
  </si>
  <si>
    <t>193</t>
  </si>
  <si>
    <t>194</t>
  </si>
  <si>
    <t>198</t>
  </si>
  <si>
    <t>288</t>
  </si>
  <si>
    <t>307</t>
  </si>
  <si>
    <t>308</t>
  </si>
  <si>
    <t>Átlagos statisztikai állományi létszám</t>
  </si>
  <si>
    <t>Elszámolásból származó bevételek (B116)</t>
  </si>
  <si>
    <t>68</t>
  </si>
  <si>
    <t>71</t>
  </si>
  <si>
    <t>ebből: fejezeti kezelésű előirányzatok EU-s programokra és azok hazai társfinanszírozása (B25)</t>
  </si>
  <si>
    <t>ebből: egyéb fejezeti kezelésű előirányzatok (B25)</t>
  </si>
  <si>
    <t>79</t>
  </si>
  <si>
    <t>ebből: állandó jelleggel végzett iparűzési tevékenység után fizetett helyi iparűzési adó (B351)</t>
  </si>
  <si>
    <t>164</t>
  </si>
  <si>
    <t>165</t>
  </si>
  <si>
    <t>Egyéb közhatalmi bevételek (&gt;=166+…+183) (B36)</t>
  </si>
  <si>
    <t>ebből: önkormányzat által beszedett talajterhelési díj (B36)</t>
  </si>
  <si>
    <t>184</t>
  </si>
  <si>
    <t>186</t>
  </si>
  <si>
    <t>Szolgáltatások ellenértéke (&gt;=187+188) (B402)</t>
  </si>
  <si>
    <t>Közvetített szolgáltatások ellenértéke  (&gt;=190) (B403)</t>
  </si>
  <si>
    <t>Tulajdonosi bevételek (&gt;=192+…+197) (B404)</t>
  </si>
  <si>
    <t>199</t>
  </si>
  <si>
    <t>204</t>
  </si>
  <si>
    <t>Egyéb kapott (járó) kamatok és kamatjellegű bevételek (&gt;=205+206) (B4082)</t>
  </si>
  <si>
    <t>207</t>
  </si>
  <si>
    <t>Kamatbevételek és más nyereségjellegű bevételek (=201+204) (B408)</t>
  </si>
  <si>
    <t>216</t>
  </si>
  <si>
    <t>Biztosító által fizetett kártérítés (B410)</t>
  </si>
  <si>
    <t>217</t>
  </si>
  <si>
    <t>Egyéb működési bevételek (&gt;=218+219) (B411)</t>
  </si>
  <si>
    <t>219</t>
  </si>
  <si>
    <t>220</t>
  </si>
  <si>
    <t>Működési bevételek (=185+186+189+191+198+…+200+207+215+216+217) (B4)</t>
  </si>
  <si>
    <t>282</t>
  </si>
  <si>
    <t>294</t>
  </si>
  <si>
    <t>296</t>
  </si>
  <si>
    <t>Maradvány igénybevétele (=294+295) (B813)</t>
  </si>
  <si>
    <t>297</t>
  </si>
  <si>
    <t>299</t>
  </si>
  <si>
    <t>305</t>
  </si>
  <si>
    <t>Belföldi finanszírozás bevételei (=286+293+296+…+301+304) (B81)</t>
  </si>
  <si>
    <t>314</t>
  </si>
  <si>
    <t>Finanszírozási bevételek (=305+311+312+313) (B8)</t>
  </si>
  <si>
    <t>315</t>
  </si>
  <si>
    <t>Bevételek összesen (282+314) (B1-B8)</t>
  </si>
  <si>
    <t>Létszám fő (Tervezett átlagos statisztikai állományi létszám, éves)</t>
  </si>
  <si>
    <t>KÖZALKALMAZOTTAK ÖSSZESEN (=27+...+39)</t>
  </si>
  <si>
    <t>77</t>
  </si>
  <si>
    <t>81</t>
  </si>
  <si>
    <t>90</t>
  </si>
  <si>
    <t>91</t>
  </si>
  <si>
    <t>93</t>
  </si>
  <si>
    <t>VÁLASZTOTT TISZTSÉGVISELŐK ÖSSZESEN (=82+...+92)</t>
  </si>
  <si>
    <t>94</t>
  </si>
  <si>
    <t>FOGLALKOZTATOTTAK ÖSSZESEN (=26+40+51+57+62+67+73+81+93)</t>
  </si>
  <si>
    <t>95</t>
  </si>
  <si>
    <t>96</t>
  </si>
  <si>
    <t>Vezetői létszám középfokú végzettséggel</t>
  </si>
  <si>
    <t>Vezetői létszám felsőfokú végzettséggel</t>
  </si>
  <si>
    <t>Vezetői létszám összesen</t>
  </si>
  <si>
    <t>Nem vezetői létszám alapfokú végzettséggel</t>
  </si>
  <si>
    <t>Nem vezetői létszám középfokú végzettséggel</t>
  </si>
  <si>
    <t>Nem vezetői létszám felsőfokú végzettséggel</t>
  </si>
  <si>
    <t>Nem vezetői létszám összesen</t>
  </si>
  <si>
    <t>Létszám összesen</t>
  </si>
  <si>
    <t>a) csoport</t>
  </si>
  <si>
    <t>b) csoport</t>
  </si>
  <si>
    <t>Összesen (01+02)</t>
  </si>
  <si>
    <t>Adminisztratív-titkársági (15+16+17)</t>
  </si>
  <si>
    <t>- I. csoport feladatait segítő</t>
  </si>
  <si>
    <t>Üzemeltetési</t>
  </si>
  <si>
    <t>Egyéb (…)</t>
  </si>
  <si>
    <t>Összesen (14+18+…+25)</t>
  </si>
  <si>
    <t>Összesen (03+13+26)</t>
  </si>
  <si>
    <t>Köztisztviselők, kormánytisztviselők, állami tisztviselők (29+30+31)</t>
  </si>
  <si>
    <t>I. funkció csoport</t>
  </si>
  <si>
    <t>II. funkció csoport</t>
  </si>
  <si>
    <t>Közalkalmazottak (33+34+35)</t>
  </si>
  <si>
    <t>56</t>
  </si>
  <si>
    <t>Munka Törvénykönyve hatálya alá tartozók (57+58+59)</t>
  </si>
  <si>
    <t>57</t>
  </si>
  <si>
    <t>III. funkció csoport</t>
  </si>
  <si>
    <t>- ebből: közfoglalkoztatottak (61+62+63)</t>
  </si>
  <si>
    <t>63</t>
  </si>
  <si>
    <t>64</t>
  </si>
  <si>
    <t>Választott tisztségviselők (65+66+67)</t>
  </si>
  <si>
    <t>65</t>
  </si>
  <si>
    <t>Értéktípus: Forint</t>
  </si>
  <si>
    <t>Sorszám</t>
  </si>
  <si>
    <t>Előző év</t>
  </si>
  <si>
    <t>Tárgyév</t>
  </si>
  <si>
    <t>Index (%)</t>
  </si>
  <si>
    <t>1</t>
  </si>
  <si>
    <t>2</t>
  </si>
  <si>
    <t>3</t>
  </si>
  <si>
    <t>4</t>
  </si>
  <si>
    <t>5</t>
  </si>
  <si>
    <t>ESZKÖZÖK</t>
  </si>
  <si>
    <t xml:space="preserve"> </t>
  </si>
  <si>
    <t>A/ NEMZETI VAGYONBA TARTOZÓ BEFEKTETETT ESZKÖZÖK</t>
  </si>
  <si>
    <t>A</t>
  </si>
  <si>
    <t>I. IMMATERIÁLIS JAVAK</t>
  </si>
  <si>
    <t>A/I</t>
  </si>
  <si>
    <t>23 443</t>
  </si>
  <si>
    <t>1. Vagyoni értékű jogok</t>
  </si>
  <si>
    <t>A/I/1</t>
  </si>
  <si>
    <t>a) Forgalomképtelen törzsvagyon</t>
  </si>
  <si>
    <t>A/I/1/a</t>
  </si>
  <si>
    <t>b) Nemzetgazdasági szempontból kiemelt jelentőségű törzsvagyon</t>
  </si>
  <si>
    <t>A/I/1/b</t>
  </si>
  <si>
    <t>c) Korlátozottan forgalomképes vagyon</t>
  </si>
  <si>
    <t>A/I/1/c</t>
  </si>
  <si>
    <t>d) Üzleti vagyon</t>
  </si>
  <si>
    <t>A/I/1/d</t>
  </si>
  <si>
    <t>2. Szellemi termékek</t>
  </si>
  <si>
    <t>A/I/2</t>
  </si>
  <si>
    <t>A/I/2/a</t>
  </si>
  <si>
    <t>A/I/2/b</t>
  </si>
  <si>
    <t>A/I/2/c</t>
  </si>
  <si>
    <t>A/I/2/d</t>
  </si>
  <si>
    <t>3. Immateriális javak értékhelyesbítése</t>
  </si>
  <si>
    <t>A/I/3</t>
  </si>
  <si>
    <t>A/I/3/a</t>
  </si>
  <si>
    <t>A/I/3/b</t>
  </si>
  <si>
    <t>A/I/3/c</t>
  </si>
  <si>
    <t>A/I/3/d</t>
  </si>
  <si>
    <t>II. TÁRGYI ESZKÖZÖK</t>
  </si>
  <si>
    <t>A/II</t>
  </si>
  <si>
    <t>1. Ingatlanok és kapcsolódó vagyoni értékű jogok</t>
  </si>
  <si>
    <t>A/II/1</t>
  </si>
  <si>
    <t>2 289 635 763</t>
  </si>
  <si>
    <t>A/II/1/a</t>
  </si>
  <si>
    <t>1 024 013 807</t>
  </si>
  <si>
    <t>A/II/1/b</t>
  </si>
  <si>
    <t>A/II/1/c</t>
  </si>
  <si>
    <t>1 036 024 015</t>
  </si>
  <si>
    <t>A/II/1/d</t>
  </si>
  <si>
    <t>229 597 941</t>
  </si>
  <si>
    <t>2. Gépek, berendezések, felszerelések, járművek</t>
  </si>
  <si>
    <t>A/II/2</t>
  </si>
  <si>
    <t>A/II/2/a</t>
  </si>
  <si>
    <t>-530 385</t>
  </si>
  <si>
    <t>A/II/2/b</t>
  </si>
  <si>
    <t>A/II/2/c</t>
  </si>
  <si>
    <t>11 543 390</t>
  </si>
  <si>
    <t>A/II/2/d</t>
  </si>
  <si>
    <t>3. Tenyészállatok</t>
  </si>
  <si>
    <t>A/II/3</t>
  </si>
  <si>
    <t>A/II/3/a</t>
  </si>
  <si>
    <t>A/II/3/b</t>
  </si>
  <si>
    <t>A/II/3/c</t>
  </si>
  <si>
    <t>A/II/3/d</t>
  </si>
  <si>
    <t>4. Beruházások, felújítások</t>
  </si>
  <si>
    <t>A/II/4</t>
  </si>
  <si>
    <t>17 423 100</t>
  </si>
  <si>
    <t>A/II/4/a</t>
  </si>
  <si>
    <t>A/II/4/b</t>
  </si>
  <si>
    <t>A/II/4/c</t>
  </si>
  <si>
    <t>A/II/4/d</t>
  </si>
  <si>
    <t>5. Tárgyi eszközök értékhelyesbítése</t>
  </si>
  <si>
    <t>A/II/5</t>
  </si>
  <si>
    <t>A/II/5/a</t>
  </si>
  <si>
    <t>A/II/5/b</t>
  </si>
  <si>
    <t>A/II/5/c</t>
  </si>
  <si>
    <t>A/II/5/d</t>
  </si>
  <si>
    <t>III. BEFEKTETETT PÉNZÜGYI ESZKÖZÖK</t>
  </si>
  <si>
    <t>A/III</t>
  </si>
  <si>
    <t>950 000</t>
  </si>
  <si>
    <t>100</t>
  </si>
  <si>
    <t>1. Tartós részesedések</t>
  </si>
  <si>
    <t>A/III/1</t>
  </si>
  <si>
    <t>A/III/1/a</t>
  </si>
  <si>
    <t>A/III/1/b</t>
  </si>
  <si>
    <t>A/III/1/c</t>
  </si>
  <si>
    <t>A/III/1/d</t>
  </si>
  <si>
    <t>2. Tartós hitelviszonyt megtestesítő értékpapírok</t>
  </si>
  <si>
    <t>A/III/2</t>
  </si>
  <si>
    <t>A/III/2/a</t>
  </si>
  <si>
    <t>A/III/2/b</t>
  </si>
  <si>
    <t>A/III/2/c</t>
  </si>
  <si>
    <t>A/III/2/d</t>
  </si>
  <si>
    <t>3. Befektetett pénzügyi eszközök értékhelyesbítése</t>
  </si>
  <si>
    <t>A/III/3</t>
  </si>
  <si>
    <t>A/III/3/a</t>
  </si>
  <si>
    <t>A/III/3/b</t>
  </si>
  <si>
    <t>A/III/3/c</t>
  </si>
  <si>
    <t>A/III/3/d</t>
  </si>
  <si>
    <t>IV. KONCESSZIÓBA, VAGYONKEZELÉSBE ADOTT ESZKÖZÖK</t>
  </si>
  <si>
    <t>A/IV</t>
  </si>
  <si>
    <t>1.Koncesszióba, vagyonkezelésbe adott eszközök</t>
  </si>
  <si>
    <t>A/IV/1</t>
  </si>
  <si>
    <t>A/IV/1/a</t>
  </si>
  <si>
    <t>A/IV/1/b</t>
  </si>
  <si>
    <t>A/IV/1/c</t>
  </si>
  <si>
    <t>A/IV/1/d</t>
  </si>
  <si>
    <t>2. Koncesszióba, vagyonkezelésbe adott eszközök értékhelyesbítése</t>
  </si>
  <si>
    <t>A/IV/2</t>
  </si>
  <si>
    <t>A/IV/2/a</t>
  </si>
  <si>
    <t>A/IV/2/b</t>
  </si>
  <si>
    <t>A/IV/2/c</t>
  </si>
  <si>
    <t>A/IV/2/d</t>
  </si>
  <si>
    <t>B/ NEMZETI VAGYONBA TARTOZÓ FORGÓESZKÖZÖK</t>
  </si>
  <si>
    <t>I. Készletek</t>
  </si>
  <si>
    <t>B/I</t>
  </si>
  <si>
    <t>II. Értékpapírok</t>
  </si>
  <si>
    <t>B/II</t>
  </si>
  <si>
    <t>C/ PÉNZESZKÖZÖK</t>
  </si>
  <si>
    <t>C</t>
  </si>
  <si>
    <t>I. Lekötött bankbetétek</t>
  </si>
  <si>
    <t>C/I</t>
  </si>
  <si>
    <t>II. Pénztárak, csekkek, betétkönyvek</t>
  </si>
  <si>
    <t>C/II</t>
  </si>
  <si>
    <t>III. Forintszámlák</t>
  </si>
  <si>
    <t>C/III</t>
  </si>
  <si>
    <t>IV. Devizaszámlák</t>
  </si>
  <si>
    <t>C/IV</t>
  </si>
  <si>
    <t>D/ KÖVETELÉSEK</t>
  </si>
  <si>
    <t>D</t>
  </si>
  <si>
    <t>I. Költségvetési évben esedékes követelések</t>
  </si>
  <si>
    <t>D/I</t>
  </si>
  <si>
    <t>54 766 335</t>
  </si>
  <si>
    <t>II. Költségvetési évet követően esedékes követelések</t>
  </si>
  <si>
    <t>D/II</t>
  </si>
  <si>
    <t>III. Követelés jellegű sajátos elszámolások</t>
  </si>
  <si>
    <t>D/III</t>
  </si>
  <si>
    <t>E/ EGYÉB SAJÁTOS ESZKÖZOLDALI ELSZÁMOLÁSOK</t>
  </si>
  <si>
    <t>E</t>
  </si>
  <si>
    <t>F/ AKTÍV IDŐBELI ELHATÁROLÁSOK</t>
  </si>
  <si>
    <t>F</t>
  </si>
  <si>
    <t>ESZKÖZÖK ÖSSZESEN</t>
  </si>
  <si>
    <t>A+..+F</t>
  </si>
  <si>
    <t>FORRÁSOK</t>
  </si>
  <si>
    <t>G/ SAJÁT TŐKE</t>
  </si>
  <si>
    <t>G</t>
  </si>
  <si>
    <t>I. Nemzeti vagyon induláskori értéke</t>
  </si>
  <si>
    <t>G/I</t>
  </si>
  <si>
    <t>3 649 306 201</t>
  </si>
  <si>
    <t>II. Nemzeti vagyon változásai</t>
  </si>
  <si>
    <t>G/II</t>
  </si>
  <si>
    <t>-246 313 400</t>
  </si>
  <si>
    <t>III. Egyéb eszközök induláskori értéke és változásai</t>
  </si>
  <si>
    <t>G/III</t>
  </si>
  <si>
    <t>IV. Felhalmozott eredmény</t>
  </si>
  <si>
    <t>G/IV</t>
  </si>
  <si>
    <t>V. Eszközök értékhelyesbítésének forrása</t>
  </si>
  <si>
    <t>G/V</t>
  </si>
  <si>
    <t>VI. Mérleg szerinti eredmény</t>
  </si>
  <si>
    <t>G/VI</t>
  </si>
  <si>
    <t>H/ KÖTELEZETTSÉGEK</t>
  </si>
  <si>
    <t>H</t>
  </si>
  <si>
    <t>I. Költségvetési évben esedékes kötelezettségek</t>
  </si>
  <si>
    <t>H/I</t>
  </si>
  <si>
    <t>1 387 578</t>
  </si>
  <si>
    <t>II. Költségvetési évet követően esedékes kötelezettségek</t>
  </si>
  <si>
    <t>H/II</t>
  </si>
  <si>
    <t>III. Kötelezettség jellegű sajátos elszámolások</t>
  </si>
  <si>
    <t>H/III</t>
  </si>
  <si>
    <t>6 429 707</t>
  </si>
  <si>
    <t>I/ KINCSTÁRI SZÁMLAVEZETÉSSEL KAPCSOLATOS ELSZÁMOLÁSOK</t>
  </si>
  <si>
    <t>I</t>
  </si>
  <si>
    <t>J/ PASSZÍV IDŐBELI ELHATÁROLÁSOK (=K/1+K/2+K/3)</t>
  </si>
  <si>
    <t>J</t>
  </si>
  <si>
    <t>G+...+J</t>
  </si>
  <si>
    <t>MÉRLEGEN KÍVÜLI TÉTELEK</t>
  </si>
  <si>
    <t>L</t>
  </si>
  <si>
    <t>"0"-ra írt eszközök</t>
  </si>
  <si>
    <t>L/1</t>
  </si>
  <si>
    <t>Használatban lévő kisértékű immateriális javak, tárgyi eszközök</t>
  </si>
  <si>
    <t>L/2</t>
  </si>
  <si>
    <t>Használatban lévő készletek</t>
  </si>
  <si>
    <t>L/3</t>
  </si>
  <si>
    <t>01-02. számlacsoportban nyilvántartott eszközök (Áht-n belüli vagyonkezelésbe adott, bérbevett, letétbe, bizományba, üzemeltetésre átvett, stb.)</t>
  </si>
  <si>
    <t>L/4</t>
  </si>
  <si>
    <t>229 601 581</t>
  </si>
  <si>
    <t>A nemzeti vagyonról szóló 2011. évi CXCVI. törvény 1. § (2) bekezdés g) és h) pontja szerinti kulturális javak és régészeti leletek (bekerülési érték nélküli)</t>
  </si>
  <si>
    <t>L/5</t>
  </si>
  <si>
    <t>Függő követelések</t>
  </si>
  <si>
    <t>L/6</t>
  </si>
  <si>
    <t>Függő kötelezettségek</t>
  </si>
  <si>
    <t>L/7</t>
  </si>
  <si>
    <t>Biztos (jövőbeni) követelések</t>
  </si>
  <si>
    <t>L/8</t>
  </si>
  <si>
    <t>2017.12.31.            hátralékok összesen</t>
  </si>
  <si>
    <t>2018.12.31.            hátralékok összesen</t>
  </si>
  <si>
    <t>A települési önkormányzatok működésének és polgármesteri bér tám.</t>
  </si>
  <si>
    <t>A települési önkormányzatok szoc.célú tüzelőanyag vásárláshoz kapcs.támogatás</t>
  </si>
  <si>
    <t>Felhalmozási célú önkormányzati támogatások B116</t>
  </si>
  <si>
    <t>Óvodai szociálisan támogatott étkeztetés</t>
  </si>
  <si>
    <t xml:space="preserve">Összesen </t>
  </si>
  <si>
    <t>2019.12.31.            hátralékok összesen</t>
  </si>
  <si>
    <t>Könyvtári szolgáltatások</t>
  </si>
  <si>
    <t>Közművelődés - Hagyományos közösségi kulturális értékek gondozása</t>
  </si>
  <si>
    <t>Óvodai nevelés, ellátás működtetési feladatai</t>
  </si>
  <si>
    <t>Önkormányzatok és önkormányzati hivatalok jogalkotó és általános igazgatási tevékenysége</t>
  </si>
  <si>
    <t>Köztemető fenntartás és működtetése</t>
  </si>
  <si>
    <t>Sportlétesítmények, edzőtáborok működtetése és fejlesztése</t>
  </si>
  <si>
    <t>Család- és nővédelmi egészségügyi gondozás</t>
  </si>
  <si>
    <t>Város-, községgazdál-kodási egyéb szolgáltatások</t>
  </si>
  <si>
    <t>Álláshelyek engedélyezett nyitó létszáma összesen:</t>
  </si>
  <si>
    <t>Önkormányzati intézmény</t>
  </si>
  <si>
    <t>Dózsa György Művelődési Ház</t>
  </si>
  <si>
    <t xml:space="preserve"> -összes álláshelyből közfoglalkoztatás</t>
  </si>
  <si>
    <t>Álláshelyek záró létszáma 2019. december 31-én összesen:</t>
  </si>
  <si>
    <t>B411</t>
  </si>
  <si>
    <t>Biztosító által fizetett kártérítés</t>
  </si>
  <si>
    <t>K513</t>
  </si>
  <si>
    <t>Egyéb működési célú támogatások az Európai Uniónak</t>
  </si>
  <si>
    <t>Településfejlesztések és projektek</t>
  </si>
  <si>
    <t>Településfejlesztés igazgatása</t>
  </si>
  <si>
    <t>074040</t>
  </si>
  <si>
    <t>Fertőző megbetegedések</t>
  </si>
  <si>
    <t>Fertőző betegséek</t>
  </si>
  <si>
    <t>Bölcsi</t>
  </si>
  <si>
    <t>MFP</t>
  </si>
  <si>
    <t>Játszótér</t>
  </si>
  <si>
    <t>082030</t>
  </si>
  <si>
    <t>Művészeti tevékenységek (kivéve:színház)</t>
  </si>
  <si>
    <t>074040 Fertőző megbetegedések megelőzése, járványügyi ellátás</t>
  </si>
  <si>
    <t>082030 Művészeti tevékenységek (kivéve: színház)</t>
  </si>
  <si>
    <t>Foglalkoztatottak egyéb személyi juttatásai (&gt;=14) (K1113)</t>
  </si>
  <si>
    <t>Egyéb nem intézményi ellátások (&gt;=101+…+119) (K48)</t>
  </si>
  <si>
    <t>117</t>
  </si>
  <si>
    <t>ebből: önkormányzat által saját hatáskörben (nem szociális és gyermekvédelmi előírások alapján) adott más ellátás (K48)</t>
  </si>
  <si>
    <t>120</t>
  </si>
  <si>
    <t>Ellátottak pénzbeli juttatásai (=61+62+73+74+85+94+97+100) (K4)</t>
  </si>
  <si>
    <t>123</t>
  </si>
  <si>
    <t>126</t>
  </si>
  <si>
    <t>Elvonások és befizetések (=123+124+125) (K502)</t>
  </si>
  <si>
    <t>Egyéb működési célú támogatások államháztartáson belülre (=151+…+160) (K506)</t>
  </si>
  <si>
    <t>151</t>
  </si>
  <si>
    <t>153</t>
  </si>
  <si>
    <t>ebből: fejezeti kezelésű előirányzatok EU-s programokra és azok hazai társfinanszírozása (K506)</t>
  </si>
  <si>
    <t>157</t>
  </si>
  <si>
    <t>Egyéb működési célú támogatások államháztartáson kívülre (=179+…+188) (K512)</t>
  </si>
  <si>
    <t>182</t>
  </si>
  <si>
    <t>Egyéb működési célú kiadások (=121+126+127+128+139+150+161+163+175+176+177+178+189) (K5)</t>
  </si>
  <si>
    <t>192</t>
  </si>
  <si>
    <t>Ingatlanok beszerzése, létesítése (&gt;=193) (K62)</t>
  </si>
  <si>
    <t>195</t>
  </si>
  <si>
    <t>Beruházások (=191+192+194+…+198) (K6)</t>
  </si>
  <si>
    <t>200</t>
  </si>
  <si>
    <t>Ingatlanok felújítása (K71)</t>
  </si>
  <si>
    <t>203</t>
  </si>
  <si>
    <t>Felújítási célú előzetesen felszámított általános forgalmi adó (K74)</t>
  </si>
  <si>
    <t>Felújítások (=200+...+203) (K7)</t>
  </si>
  <si>
    <t>267</t>
  </si>
  <si>
    <t>Költségvetési kiadások (=20+21+60+120+190+199+204+266) (K1-K8)</t>
  </si>
  <si>
    <t>289</t>
  </si>
  <si>
    <t>Belföldi finanszírozás kiadásai (=273+286+…+292+295) (K91)</t>
  </si>
  <si>
    <t>Finanszírozási kiadások (=296+304+305+306) (K9)</t>
  </si>
  <si>
    <t>Kiadások összesen (=267+307) (K1-K9)</t>
  </si>
  <si>
    <t>309</t>
  </si>
  <si>
    <t>Települési önkormányzatok egyes szociális és gyermekjóléti feladatainak támogatása (B1131)</t>
  </si>
  <si>
    <t>Települési önkormányzatok gyermekétkeztetési feladatainak támogatása (B1132)</t>
  </si>
  <si>
    <t>Települési önkormányzatok szociális, gyermekjóléti  és gyermekétkeztetési feladatainak támogatása (03+04) (B113)</t>
  </si>
  <si>
    <t>Önkormányzatok működési támogatásai (=01+02+05+06+07+08) (B11)</t>
  </si>
  <si>
    <t>Egyéb működési célú támogatások bevételei államháztartáson belülről (=35+…+44) (B16)</t>
  </si>
  <si>
    <t>Működési célú támogatások államháztartáson belülről (=09+...+12+23+34) (B1)</t>
  </si>
  <si>
    <t>Felhalmozási célú önkormányzati támogatások (B21)</t>
  </si>
  <si>
    <t>70</t>
  </si>
  <si>
    <t>Egyéb felhalmozási célú támogatások bevételei államháztartáson belülről (=71+…+80) (B25)</t>
  </si>
  <si>
    <t>73</t>
  </si>
  <si>
    <t>74</t>
  </si>
  <si>
    <t>Felhalmozási célú támogatások államháztartáson belülről (=46+47+48+59+70) (B2)</t>
  </si>
  <si>
    <t>Értékesítési és forgalmi adók (=117+…+136) (B351)</t>
  </si>
  <si>
    <t>Termékek és szolgáltatások adói (=116+137+141+142+147)  (B35)</t>
  </si>
  <si>
    <t>Közhatalmi bevételek (=93+94+104+109+164+165) (B3)</t>
  </si>
  <si>
    <t>Költségvetési bevételek (=45+81+184+220+229+255+281) (B1-B7)</t>
  </si>
  <si>
    <t>Normatív jutalmak, céljuttatás, projekt-prémium</t>
  </si>
  <si>
    <t>Támogatások</t>
  </si>
  <si>
    <t>főjegyző, jegyző, aljegyző, címzetes főjegyző, közös önkormányzati hivatal jegyzője</t>
  </si>
  <si>
    <t>KÖZTISZTVISELŐK, KORMÁNYTISZTVISELŐK, KÜLÖNLEGES JOGÁLLÁSÚ SZERVEK TISZTVISELŐI ÖSSZESEN (=01+…+25)</t>
  </si>
  <si>
    <t>"A", "B" fizetési  osztály összesen</t>
  </si>
  <si>
    <t>"C", "D" fizetési osztály  összesen</t>
  </si>
  <si>
    <t>"E"-"J"  fizetési  osztály  összesen</t>
  </si>
  <si>
    <t>gyakornok (pedagógus)</t>
  </si>
  <si>
    <t>EGYÉB FOGLALKOZTATOTTAK  ÖSSZESEN (=74+…+80)</t>
  </si>
  <si>
    <t>Megbízási szerződés alapján foglalkoztatottak (69+70+71)</t>
  </si>
  <si>
    <t>69</t>
  </si>
  <si>
    <t>Bag Nagyközség Önkormányzatának 2020. évi létszámadatai</t>
  </si>
  <si>
    <t>Intézmény törzsszáma: 730446    Intézmény neve: BAG NAGYKÖZSÉG ÖNKORMÁNYZATA</t>
  </si>
  <si>
    <t>Megye: MEGYESZAM   Település típus: TELEPULES_TIPUS   Szakág:          Szektor: 1251</t>
  </si>
  <si>
    <t>Időszak: 2020. december</t>
  </si>
  <si>
    <t>Vagyonkimutatás - 2020</t>
  </si>
  <si>
    <t>2 337 266 471</t>
  </si>
  <si>
    <t>2 573 818 098</t>
  </si>
  <si>
    <t>110,12</t>
  </si>
  <si>
    <t>13 413</t>
  </si>
  <si>
    <t>57,22</t>
  </si>
  <si>
    <t>2 336 293 028</t>
  </si>
  <si>
    <t>2 572 854 685</t>
  </si>
  <si>
    <t>110,13</t>
  </si>
  <si>
    <t>2 349 884 437</t>
  </si>
  <si>
    <t>102,63</t>
  </si>
  <si>
    <t>1 109 542 145</t>
  </si>
  <si>
    <t>108,35</t>
  </si>
  <si>
    <t>1 012 260 823</t>
  </si>
  <si>
    <t>97,71</t>
  </si>
  <si>
    <t>228 081 469</t>
  </si>
  <si>
    <t>99,34</t>
  </si>
  <si>
    <t>29 234 165</t>
  </si>
  <si>
    <t>27 487 692</t>
  </si>
  <si>
    <t>94,03</t>
  </si>
  <si>
    <t>1 612 715</t>
  </si>
  <si>
    <t>-304,06</t>
  </si>
  <si>
    <t>11 866 570</t>
  </si>
  <si>
    <t>102,80</t>
  </si>
  <si>
    <t>18 221 160</t>
  </si>
  <si>
    <t>14 008 407</t>
  </si>
  <si>
    <t>76,88</t>
  </si>
  <si>
    <t>195 482 556</t>
  </si>
  <si>
    <t>1 121,97</t>
  </si>
  <si>
    <t>448 681 258</t>
  </si>
  <si>
    <t>265 239 904</t>
  </si>
  <si>
    <t>59,12</t>
  </si>
  <si>
    <t>68 488 080</t>
  </si>
  <si>
    <t>84 664 254</t>
  </si>
  <si>
    <t>123,62</t>
  </si>
  <si>
    <t>18 624 697</t>
  </si>
  <si>
    <t>34,01</t>
  </si>
  <si>
    <t>51 254 651</t>
  </si>
  <si>
    <t>13 721 745</t>
  </si>
  <si>
    <t>14 784 906</t>
  </si>
  <si>
    <t>107,75</t>
  </si>
  <si>
    <t>-460 190</t>
  </si>
  <si>
    <t>-45 836 946</t>
  </si>
  <si>
    <t>9 960,44</t>
  </si>
  <si>
    <t>2 853 975 619</t>
  </si>
  <si>
    <t>2 877 885 310</t>
  </si>
  <si>
    <t>100,84</t>
  </si>
  <si>
    <t>2 393 374 545</t>
  </si>
  <si>
    <t>2 460 387 973</t>
  </si>
  <si>
    <t>-142 976 502</t>
  </si>
  <si>
    <t>58,05</t>
  </si>
  <si>
    <t>18 728 135</t>
  </si>
  <si>
    <t>-968 197 541</t>
  </si>
  <si>
    <t>-1 028 346 391</t>
  </si>
  <si>
    <t>106,21</t>
  </si>
  <si>
    <t>-60 148 850</t>
  </si>
  <si>
    <t>-36 323 470</t>
  </si>
  <si>
    <t>60,39</t>
  </si>
  <si>
    <t>18 718 547</t>
  </si>
  <si>
    <t>14 202 085</t>
  </si>
  <si>
    <t>75,87</t>
  </si>
  <si>
    <t>10 901 262</t>
  </si>
  <si>
    <t>13 758 668</t>
  </si>
  <si>
    <t>126,21</t>
  </si>
  <si>
    <t>443 417</t>
  </si>
  <si>
    <t>6,90</t>
  </si>
  <si>
    <t>441 882 527</t>
  </si>
  <si>
    <t>403 295 252</t>
  </si>
  <si>
    <t>91,27</t>
  </si>
  <si>
    <t>118 658 612</t>
  </si>
  <si>
    <t>122 571 483</t>
  </si>
  <si>
    <t>103,30</t>
  </si>
  <si>
    <t>8 796 880</t>
  </si>
  <si>
    <t>10 328 418</t>
  </si>
  <si>
    <t>117,41</t>
  </si>
  <si>
    <t>223 780 939</t>
  </si>
  <si>
    <t>97,46</t>
  </si>
  <si>
    <t>-2 426 247</t>
  </si>
  <si>
    <t>2020.12.31.            hátralékok összesen</t>
  </si>
  <si>
    <t>111/EK/23</t>
  </si>
  <si>
    <t>A tel.önk.által bizt.egyes közszolg.érintő bérintézkedés kiadásainak támogatása</t>
  </si>
  <si>
    <t>2/I/1</t>
  </si>
  <si>
    <t>3/I/11</t>
  </si>
  <si>
    <t>A költségvetési szerveknél foglalkoztatottak 2019. évi áthúz. És a 2020 évi kompenzációja</t>
  </si>
  <si>
    <t>112/EK/23</t>
  </si>
  <si>
    <t>2/II/</t>
  </si>
  <si>
    <t>A települési önk.által bizt.egyes közszolg.érintő bérintézkedés kiadásainak támogatása</t>
  </si>
  <si>
    <t>2/III/1_4</t>
  </si>
  <si>
    <t>Atelepülési önk. egyes szociális és gyermekjóléti feladatainak támogatása</t>
  </si>
  <si>
    <t>A települési önk. egyes köznevelési feladatainak támogatása</t>
  </si>
  <si>
    <t>1132/EK/23</t>
  </si>
  <si>
    <t>2/III/5</t>
  </si>
  <si>
    <t>A települési önk. Gyermekétkeztetési feladatainak támogatása</t>
  </si>
  <si>
    <t>114/EK/23</t>
  </si>
  <si>
    <t>2/IV</t>
  </si>
  <si>
    <t>A települési önkormányzatok kulturális feladatainak támogatása</t>
  </si>
  <si>
    <t>115/3/I/8</t>
  </si>
  <si>
    <t>116/3/I/10/10/ca</t>
  </si>
  <si>
    <t>2019. évi beszámoló 11/C űrlap miatti kiutalás</t>
  </si>
  <si>
    <t>21/3/II/2/a</t>
  </si>
  <si>
    <t>Kötelező önk. feladatot ellátó intézmények fejlesztése, felújítása</t>
  </si>
  <si>
    <t>21/3/II/4/a</t>
  </si>
  <si>
    <t>Közművelődési érdekeltségnövelő támogatás</t>
  </si>
  <si>
    <t>Felhalmozási célú önkormányzati támogatások B21</t>
  </si>
  <si>
    <t>Teljesített kiadások kormányzati funkciónként</t>
  </si>
  <si>
    <t>Teljesített bevételek kormányzati funkciónként</t>
  </si>
  <si>
    <t xml:space="preserve"> Adatszolgáltatás a személyi juttatások és a foglalkoztatottak, választott tisztségviselők összetételéréről</t>
  </si>
  <si>
    <t>A létszám funkciócsoportonkénti megoszlása</t>
  </si>
  <si>
    <t xml:space="preserve">2020. évi nyitó állomány </t>
  </si>
  <si>
    <t xml:space="preserve">2020. évi záró állomány </t>
  </si>
  <si>
    <t>Albert Schweitzer Kórház Alapítvány</t>
  </si>
  <si>
    <t>Működési és felhalmozási célú bevételek és kiadások alakulása mérlegszerűen bemutatva Iglice Napközi Otthonos Óvoda</t>
  </si>
  <si>
    <t>Települési önkormányzatok szociális-, gyermekjóléti  feladatainak támogatása</t>
  </si>
  <si>
    <t>Települési önkormányzatok gyermekétkeztetési feladatainak támogatása</t>
  </si>
  <si>
    <t>Bag Nagyközség Önkormányzatának és költségvetési szerveinek 2021. évi maradvány kimutatása</t>
  </si>
  <si>
    <t>2021. évi Összesített Eredménykimutatás Bag Nagyközség Önkormányzata</t>
  </si>
  <si>
    <t>2021. évben Európai Uniós forrásból igényelt támogatás</t>
  </si>
  <si>
    <t>2021. év</t>
  </si>
  <si>
    <t>KIMUTATÁS AZ Önkormányzat által 2021-ban nyújtott támogatásokról</t>
  </si>
  <si>
    <t>Nyilvános kút vízdíja, közüzemi</t>
  </si>
  <si>
    <t>Ténylegesen beérkezett</t>
  </si>
  <si>
    <t>Működési célú átvett pénzeszköz</t>
  </si>
  <si>
    <t>Maradvány igénybev</t>
  </si>
  <si>
    <t>KIADÁSOK</t>
  </si>
  <si>
    <t>Halmoz.bev.</t>
  </si>
  <si>
    <t>Halmoz.kiad.</t>
  </si>
  <si>
    <t>Pénzk.</t>
  </si>
  <si>
    <t>BAGI GÓLYAHÍR BÖLCSŐDE</t>
  </si>
  <si>
    <t>Gyermekek bölcsődében és mini bölcsődében tröténő ellátása</t>
  </si>
  <si>
    <t>Gyermekétkeztetése bölcsődében</t>
  </si>
  <si>
    <t>Bölcsőde</t>
  </si>
  <si>
    <t>Működési és felhalmozási célú bevételek és kiadások alakulása mérlegszerűen bemutatva Bagi Gólyahír Bölcsőde</t>
  </si>
  <si>
    <t>Bagi Gólyahír Bölcsőde intézményi költségvetése eredeti előirányzat</t>
  </si>
  <si>
    <t>Bagi Gólyahír Bölcsőde intézményi költségvetése módosított előirányzat</t>
  </si>
  <si>
    <t>Bagi Gólyahír Bölcsőde intézményi költségvetése teljesítés</t>
  </si>
  <si>
    <t>Bagi Gólyahír Bölcsőde intézményi költségvetése teljesítés %-ban</t>
  </si>
  <si>
    <t>Bagi Gólyahír Bölcsőde működési mérlege</t>
  </si>
  <si>
    <t>Bagi Gólyahír Bölcsőde felhalmozási mérlege</t>
  </si>
  <si>
    <t>Bagi Gólyahír Bölcsőde</t>
  </si>
  <si>
    <t>B65</t>
  </si>
  <si>
    <t>Egyéb civil, vagy más nonprofit szervezettől működési célú átvett pénzeszközök bevételei</t>
  </si>
  <si>
    <t>Óvodai nevelés, ellátás működési feladatai</t>
  </si>
  <si>
    <t>104031</t>
  </si>
  <si>
    <t>Gyermekek bölcsődében és minibölcsődében történő ellátása</t>
  </si>
  <si>
    <t>104035</t>
  </si>
  <si>
    <t>Gyermekétkeztetés bölcsődében, fogyatékosok nappali intlzményében</t>
  </si>
  <si>
    <t>Gyermekétkeztetés bölcsődében</t>
  </si>
  <si>
    <t>Hosszab időtartamú közfoglalkoztatás</t>
  </si>
  <si>
    <t>Önk. Funkcióra nem sorolható bevételek</t>
  </si>
  <si>
    <t>08 - Adatszolgáltatás a személyi juttatások és a foglalkoztatottak, választott tisztségviselők összetételéréről</t>
  </si>
  <si>
    <t>#</t>
  </si>
  <si>
    <t>Normatív jutalmak, céljuttatás, projektprémium</t>
  </si>
  <si>
    <t>"A", "B" fizetési osztály összesen</t>
  </si>
  <si>
    <t>"C", "D" fizetési osztály összesen</t>
  </si>
  <si>
    <t>09/A - A létszám funkciócsoportonkénti megoszlása</t>
  </si>
  <si>
    <t>Eredménykimutatás Bagi Gólyahír Bölcsőde</t>
  </si>
  <si>
    <t>2022. évi Összesített Eredménykimutatás Bag Nagyközség Önkormányzata</t>
  </si>
  <si>
    <t>113</t>
  </si>
  <si>
    <t>112</t>
  </si>
  <si>
    <t>vezető, igazgató, elnök, igazgató-helyettes, elnök-helyettes, hivatalvezető, hivatalvezető-helyettes, szakképző intézmény vezetője, szakképző intézmény intézményvezető-helyettese, kulturális intézmény vezetője, kulturális intézmény intézmény-vezető helyettese, kutatóhely vezetője, kutatóhely intézményvezető-helyettese, a költségvetési szerveknél foglalkoztatott egyéb munkavállaló (vezető), a munka törvénykönyvéről szóló 2012. évi. I. törvény vezetőkre vonatkozó rendelkezései alapján foglalkoztatott vezető</t>
  </si>
  <si>
    <t>61</t>
  </si>
  <si>
    <t>védőnő</t>
  </si>
  <si>
    <t>szakdolgozó</t>
  </si>
  <si>
    <t>II. besorolási osztály</t>
  </si>
  <si>
    <t>I. besorolási osztály</t>
  </si>
  <si>
    <t>67</t>
  </si>
  <si>
    <t>72</t>
  </si>
  <si>
    <t>76</t>
  </si>
  <si>
    <t>Bölcsőde beruházás</t>
  </si>
  <si>
    <t>Kamerarendszer bővítés,telepítése</t>
  </si>
  <si>
    <t>MFP-SZLOSZL/2021 Patak u. lakás felújítás</t>
  </si>
  <si>
    <t>ÖK</t>
  </si>
  <si>
    <t>Hivatal</t>
  </si>
  <si>
    <t>Óvoda</t>
  </si>
  <si>
    <t>Összesített</t>
  </si>
  <si>
    <t>EGYÉB ADATOK ÉS MÉRLEGEN KÍVÜLI TÉTELEK</t>
  </si>
  <si>
    <t>Dózsa György Művelődési Ház 2023. évi  vagyonmérlege</t>
  </si>
  <si>
    <t>2022. évi költségvetési beszámoló záró adatai</t>
  </si>
  <si>
    <t>Nagyértékű tárgyi eszköz beszerzés ( kamerarendszer)</t>
  </si>
  <si>
    <t>Kisértékű tárgyi eszköz beszerzés (felszíni szivattyú)</t>
  </si>
  <si>
    <t>Települési önkormányzatok szociális feladatainak egyéb támogatása 2023</t>
  </si>
  <si>
    <t>Települési támogatás - egyéb (tetűirtó), patkányirtás,spirál,ágyi poloska</t>
  </si>
  <si>
    <t>Szociális étkeztetés</t>
  </si>
  <si>
    <t>Konténeres hulladékszállítás 600-as kocsmától</t>
  </si>
  <si>
    <t>Gyermeknapi kiadások</t>
  </si>
  <si>
    <t>Bagi Gólyahír 2023. évi vagyonmérlege</t>
  </si>
  <si>
    <t>Kisértékű tárgyi eszköz beszerzés (konyhablokk )</t>
  </si>
  <si>
    <t>Iglice Napköziotthonos Óvoda  2023. évi III. vagyonmérlege</t>
  </si>
  <si>
    <t>Bag Nagyközség Önkormányzatának és költségvetési szerveinek 2023. évi maradvány kimutatása</t>
  </si>
  <si>
    <t>Bag Nagyközség Önkormányzatának felhalmozási kiadása 2023-ben</t>
  </si>
  <si>
    <t>Kisértékű tárgyi eszköz beszerzés (hűtőszekrény, fúró)</t>
  </si>
  <si>
    <t>Nagyértékű tárgyi eszköz beszerzés (mosogatógép)</t>
  </si>
  <si>
    <t>Bagi Polgármesteri Hivatal 2023. évi III. vagyonmérlege</t>
  </si>
  <si>
    <t>Kisértékű tárgyi eszköz beszerzés</t>
  </si>
  <si>
    <t>Informatikai eszközök</t>
  </si>
  <si>
    <t>KÖZTISZTVISELŐK, KORMÁNYTISZTVISELŐK ÖSSZESEN (=01+…+20)</t>
  </si>
  <si>
    <t>EGÉSZSÉGÜGYI SZOLGÁLATI JOGVISZONYBAN FOGLALKOZTATOTTAK ÖSSZESEN (=48+…+60)</t>
  </si>
  <si>
    <t>66</t>
  </si>
  <si>
    <t>"E"-"J" fizetési osztály összesen</t>
  </si>
  <si>
    <t>75</t>
  </si>
  <si>
    <t>KÖZALKALMAZOTTAK ÖSSZESEN (=62+…+74)</t>
  </si>
  <si>
    <t>felsőfokú végzettségű, a költségvetési szerveknél foglalkoztatott egyéb munkavállaló (nem vezető)</t>
  </si>
  <si>
    <t>fizikai alkalmazott, a költségvetési szerveknél foglalkoztatott egyéb munkavállaló (fizikai alkalmazott)</t>
  </si>
  <si>
    <t>EGYÉB FOGLALKOZTATOTTAK ÖSSZESEN (=112+…+118)</t>
  </si>
  <si>
    <t>128</t>
  </si>
  <si>
    <t>129</t>
  </si>
  <si>
    <t>helyi önkormányzati képviselő-testület tagja, vármegyei közgyűlés tagja</t>
  </si>
  <si>
    <t>130</t>
  </si>
  <si>
    <t>alpolgármester, főpolgármester-helyettes,  vármegyei közgyűlés elnöke, alelnöke</t>
  </si>
  <si>
    <t>131</t>
  </si>
  <si>
    <t>VÁLASZTOTT TISZTSÉGVISELŐK ÖSSZESEN (=120+...+130)</t>
  </si>
  <si>
    <t>132</t>
  </si>
  <si>
    <t>FOGLALKOZTATOTTAK ÖSSZESEN (=21+36+47+61+75+86+94+99+105+111+119+131)</t>
  </si>
  <si>
    <t>133</t>
  </si>
  <si>
    <t>Köztisztviselők, kormánytisztviselők (29+30+31)</t>
  </si>
  <si>
    <t>Egészségügyi szolgálati jogviszonyban foglalkoztatottak (41+42+43)</t>
  </si>
  <si>
    <t>Közalkalmazottak (45+46+47)</t>
  </si>
  <si>
    <t>47</t>
  </si>
  <si>
    <t>Munka Törvénykönyve hatálya alá tartozók (69+70+71)</t>
  </si>
  <si>
    <t>- ebből: közfoglalkoztatottak (73+74+75)</t>
  </si>
  <si>
    <t>Választott tisztségviselők (77+78+79)</t>
  </si>
  <si>
    <t>78</t>
  </si>
  <si>
    <t>Klíma berendezés II. sz.orvosi rendelőbe</t>
  </si>
  <si>
    <t>Kisértékű tárgyi eszköz beszerzés (villanybojler,gázégő, üstház)</t>
  </si>
  <si>
    <t>Ágaprítógép beszerzése</t>
  </si>
  <si>
    <t>számítógép tornacsarnokba</t>
  </si>
  <si>
    <t>TOP_Plusz-3.3.2.21 orvosi rendelő építése</t>
  </si>
  <si>
    <t>VP6-7.2.1.1-21 szilárd burkolatú út felújítása (Béke utca)</t>
  </si>
  <si>
    <t>Beruházások összesen</t>
  </si>
  <si>
    <t>K7 Felújítások</t>
  </si>
  <si>
    <t>Bag Nagyközség Önkormányzatának 2023. évi  vagyonmérlege</t>
  </si>
  <si>
    <t>Bag Nagyközség Önkormányzatának 2023. évi összesített vagyonmérlege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</si>
</sst>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F_t_-;\-* #,##0.00\ _F_t_-;_-* &quot;-&quot;??\ _F_t_-;_-@_-"/>
    <numFmt numFmtId="164" formatCode="_-* #,##0\ _F_t_-;\-* #,##0\ _F_t_-;_-* &quot;-&quot;??\ _F_t_-;_-@_-"/>
    <numFmt numFmtId="165" formatCode="0.00000%"/>
    <numFmt numFmtId="166" formatCode="0.0%"/>
    <numFmt numFmtId="167" formatCode="#,##0\ &quot;Ft&quot;"/>
    <numFmt numFmtId="168" formatCode="#,##0.0"/>
  </numFmts>
  <fonts count="97" x14ac:knownFonts="1">
    <font>
      <sz val="11"/>
      <color theme="1"/>
      <name val="Calibri"/>
      <family val="2"/>
      <charset val="238"/>
      <scheme val="minor"/>
    </font>
    <font>
      <sz val="11"/>
      <color theme="1"/>
      <name val="Calibri"/>
      <family val="2"/>
      <charset val="238"/>
      <scheme val="minor"/>
    </font>
    <font>
      <sz val="10"/>
      <name val="Arial CE"/>
      <charset val="238"/>
    </font>
    <font>
      <sz val="12"/>
      <name val="Arial CE"/>
      <charset val="238"/>
    </font>
    <font>
      <b/>
      <sz val="12"/>
      <name val="Arial CE"/>
      <charset val="238"/>
    </font>
    <font>
      <b/>
      <sz val="14"/>
      <color theme="0"/>
      <name val="Arial CE"/>
      <charset val="238"/>
    </font>
    <font>
      <b/>
      <sz val="11"/>
      <name val="Arial CE"/>
      <charset val="238"/>
    </font>
    <font>
      <b/>
      <sz val="12"/>
      <color rgb="FFFF0000"/>
      <name val="Arial CE"/>
      <charset val="238"/>
    </font>
    <font>
      <i/>
      <sz val="12"/>
      <name val="Arial CE"/>
      <charset val="238"/>
    </font>
    <font>
      <i/>
      <sz val="12"/>
      <color theme="0" tint="-0.34998626667073579"/>
      <name val="Arial CE"/>
      <charset val="238"/>
    </font>
    <font>
      <i/>
      <sz val="10"/>
      <name val="Arial CE"/>
      <charset val="238"/>
    </font>
    <font>
      <i/>
      <sz val="12"/>
      <color theme="0" tint="-0.499984740745262"/>
      <name val="Arial CE"/>
      <charset val="238"/>
    </font>
    <font>
      <i/>
      <sz val="11"/>
      <color theme="0" tint="-0.499984740745262"/>
      <name val="Arial CE"/>
      <charset val="238"/>
    </font>
    <font>
      <sz val="12"/>
      <color theme="0"/>
      <name val="Arial CE"/>
      <charset val="238"/>
    </font>
    <font>
      <i/>
      <sz val="11"/>
      <color indexed="9"/>
      <name val="Arial CE"/>
      <charset val="238"/>
    </font>
    <font>
      <i/>
      <sz val="10"/>
      <color indexed="9"/>
      <name val="Arial CE"/>
      <charset val="238"/>
    </font>
    <font>
      <b/>
      <i/>
      <sz val="10"/>
      <color indexed="9"/>
      <name val="Arial CE"/>
      <charset val="238"/>
    </font>
    <font>
      <b/>
      <sz val="14"/>
      <color indexed="9"/>
      <name val="Arial CE"/>
      <charset val="238"/>
    </font>
    <font>
      <b/>
      <sz val="9"/>
      <color indexed="81"/>
      <name val="Tahoma"/>
      <family val="2"/>
      <charset val="238"/>
    </font>
    <font>
      <sz val="9"/>
      <color indexed="81"/>
      <name val="Tahoma"/>
      <family val="2"/>
      <charset val="238"/>
    </font>
    <font>
      <b/>
      <i/>
      <u/>
      <sz val="9"/>
      <color indexed="81"/>
      <name val="Tahoma"/>
      <family val="2"/>
      <charset val="238"/>
    </font>
    <font>
      <b/>
      <u/>
      <sz val="9"/>
      <color indexed="81"/>
      <name val="Tahoma"/>
      <family val="2"/>
      <charset val="238"/>
    </font>
    <font>
      <sz val="10"/>
      <name val="Arial"/>
      <family val="2"/>
      <charset val="238"/>
    </font>
    <font>
      <sz val="11"/>
      <color indexed="8"/>
      <name val="Calibri"/>
      <family val="2"/>
      <charset val="238"/>
    </font>
    <font>
      <b/>
      <sz val="10"/>
      <name val="Arial CE"/>
      <charset val="238"/>
    </font>
    <font>
      <sz val="12"/>
      <color theme="1"/>
      <name val="Calibri"/>
      <family val="2"/>
      <charset val="238"/>
      <scheme val="minor"/>
    </font>
    <font>
      <b/>
      <i/>
      <sz val="12"/>
      <name val="Arial CE"/>
      <charset val="238"/>
    </font>
    <font>
      <b/>
      <sz val="14"/>
      <name val="Arial CE"/>
      <charset val="238"/>
    </font>
    <font>
      <b/>
      <sz val="14"/>
      <color theme="1"/>
      <name val="Calibri"/>
      <family val="2"/>
      <charset val="238"/>
      <scheme val="minor"/>
    </font>
    <font>
      <b/>
      <sz val="12"/>
      <color theme="1"/>
      <name val="Calibri"/>
      <family val="2"/>
      <charset val="238"/>
      <scheme val="minor"/>
    </font>
    <font>
      <b/>
      <sz val="11"/>
      <color theme="1"/>
      <name val="Calibri"/>
      <family val="2"/>
      <charset val="238"/>
      <scheme val="minor"/>
    </font>
    <font>
      <sz val="12"/>
      <name val="Arial"/>
      <family val="2"/>
      <charset val="238"/>
    </font>
    <font>
      <b/>
      <sz val="12"/>
      <name val="Arial"/>
      <family val="2"/>
      <charset val="238"/>
    </font>
    <font>
      <b/>
      <sz val="10"/>
      <name val="Arial"/>
      <family val="2"/>
      <charset val="238"/>
    </font>
    <font>
      <sz val="10"/>
      <name val="Arial CE"/>
      <family val="2"/>
      <charset val="238"/>
    </font>
    <font>
      <b/>
      <sz val="16"/>
      <color theme="1"/>
      <name val="Calibri"/>
      <family val="2"/>
      <charset val="238"/>
      <scheme val="minor"/>
    </font>
    <font>
      <b/>
      <sz val="14"/>
      <color theme="1"/>
      <name val="Arial"/>
      <family val="2"/>
      <charset val="238"/>
    </font>
    <font>
      <b/>
      <i/>
      <sz val="12"/>
      <name val="Arial"/>
      <family val="2"/>
      <charset val="238"/>
    </font>
    <font>
      <b/>
      <i/>
      <sz val="12"/>
      <color indexed="9"/>
      <name val="Arial"/>
      <family val="2"/>
      <charset val="238"/>
    </font>
    <font>
      <sz val="12"/>
      <color indexed="9"/>
      <name val="Arial"/>
      <family val="2"/>
      <charset val="238"/>
    </font>
    <font>
      <sz val="14"/>
      <color theme="1"/>
      <name val="Calibri"/>
      <family val="2"/>
      <charset val="238"/>
      <scheme val="minor"/>
    </font>
    <font>
      <b/>
      <sz val="14"/>
      <name val="Calibri"/>
      <family val="2"/>
      <charset val="238"/>
      <scheme val="minor"/>
    </font>
    <font>
      <b/>
      <sz val="16"/>
      <name val="Calibri"/>
      <family val="2"/>
      <charset val="238"/>
      <scheme val="minor"/>
    </font>
    <font>
      <sz val="16"/>
      <color theme="1"/>
      <name val="Calibri"/>
      <family val="2"/>
      <charset val="238"/>
      <scheme val="minor"/>
    </font>
    <font>
      <sz val="10"/>
      <name val="MS Sans Serif"/>
      <family val="2"/>
      <charset val="238"/>
    </font>
    <font>
      <b/>
      <sz val="14"/>
      <name val="Arial"/>
      <family val="2"/>
      <charset val="238"/>
    </font>
    <font>
      <sz val="14"/>
      <name val="Arial"/>
      <family val="2"/>
      <charset val="238"/>
    </font>
    <font>
      <i/>
      <sz val="12"/>
      <color theme="1"/>
      <name val="Calibri"/>
      <family val="2"/>
      <charset val="238"/>
      <scheme val="minor"/>
    </font>
    <font>
      <i/>
      <sz val="12"/>
      <color rgb="FF000000"/>
      <name val="Times New Roman"/>
      <family val="1"/>
      <charset val="238"/>
    </font>
    <font>
      <b/>
      <sz val="14"/>
      <color rgb="FF000000"/>
      <name val="Times New Roman"/>
      <family val="1"/>
      <charset val="238"/>
    </font>
    <font>
      <b/>
      <sz val="26"/>
      <color theme="1"/>
      <name val="Calibri"/>
      <family val="2"/>
      <charset val="238"/>
      <scheme val="minor"/>
    </font>
    <font>
      <i/>
      <sz val="12"/>
      <name val="Arial"/>
      <family val="2"/>
      <charset val="238"/>
    </font>
    <font>
      <sz val="12"/>
      <name val="Arial"/>
      <family val="2"/>
      <charset val="238"/>
    </font>
    <font>
      <sz val="10"/>
      <name val="Arial"/>
      <family val="2"/>
      <charset val="238"/>
    </font>
    <font>
      <b/>
      <sz val="10"/>
      <name val="Arial"/>
      <family val="2"/>
      <charset val="238"/>
    </font>
    <font>
      <b/>
      <sz val="10"/>
      <name val="MS Sans Serif"/>
      <family val="2"/>
      <charset val="238"/>
    </font>
    <font>
      <sz val="12"/>
      <color theme="1"/>
      <name val="Arial"/>
      <family val="2"/>
      <charset val="238"/>
    </font>
    <font>
      <b/>
      <sz val="11"/>
      <color theme="1"/>
      <name val="Arial"/>
      <family val="2"/>
      <charset val="238"/>
    </font>
    <font>
      <sz val="11"/>
      <color theme="1"/>
      <name val="Arial"/>
      <family val="2"/>
      <charset val="238"/>
    </font>
    <font>
      <sz val="10"/>
      <color indexed="8"/>
      <name val="MS Sans Serif"/>
      <family val="2"/>
    </font>
    <font>
      <sz val="12"/>
      <name val="Arial"/>
      <family val="2"/>
      <charset val="238"/>
    </font>
    <font>
      <sz val="10"/>
      <name val="Arial"/>
      <family val="2"/>
      <charset val="238"/>
    </font>
    <font>
      <b/>
      <sz val="10"/>
      <name val="Arial"/>
      <family val="2"/>
      <charset val="238"/>
    </font>
    <font>
      <b/>
      <sz val="11"/>
      <name val="Calibri"/>
      <family val="2"/>
      <charset val="238"/>
      <scheme val="minor"/>
    </font>
    <font>
      <sz val="11"/>
      <name val="Calibri"/>
      <family val="2"/>
      <charset val="238"/>
      <scheme val="minor"/>
    </font>
    <font>
      <sz val="11"/>
      <color theme="4" tint="-0.499984740745262"/>
      <name val="Calibri"/>
      <family val="2"/>
      <charset val="238"/>
      <scheme val="minor"/>
    </font>
    <font>
      <sz val="9"/>
      <color indexed="8"/>
      <name val="Arial CE"/>
      <family val="2"/>
      <charset val="238"/>
    </font>
    <font>
      <sz val="9"/>
      <name val="Arial CE"/>
      <family val="2"/>
      <charset val="238"/>
    </font>
    <font>
      <sz val="16"/>
      <name val="Arial CE"/>
      <family val="2"/>
      <charset val="238"/>
    </font>
    <font>
      <b/>
      <sz val="16"/>
      <name val="Arial CE"/>
      <family val="2"/>
      <charset val="238"/>
    </font>
    <font>
      <sz val="10"/>
      <color indexed="8"/>
      <name val="Arial"/>
      <family val="2"/>
      <charset val="238"/>
    </font>
    <font>
      <sz val="10"/>
      <color rgb="FF000000"/>
      <name val="Arial"/>
      <family val="2"/>
      <charset val="238"/>
    </font>
    <font>
      <b/>
      <sz val="16"/>
      <color theme="1"/>
      <name val="Arial"/>
      <family val="2"/>
      <charset val="238"/>
    </font>
    <font>
      <b/>
      <sz val="11"/>
      <name val="Arial CE"/>
      <family val="2"/>
      <charset val="238"/>
    </font>
    <font>
      <b/>
      <sz val="9"/>
      <name val="Arial CE"/>
      <charset val="238"/>
    </font>
    <font>
      <sz val="11"/>
      <name val="Arial CE"/>
      <family val="2"/>
      <charset val="238"/>
    </font>
    <font>
      <sz val="8"/>
      <name val="Calibri"/>
      <family val="2"/>
      <charset val="238"/>
      <scheme val="minor"/>
    </font>
    <font>
      <sz val="9"/>
      <color indexed="81"/>
      <name val="Segoe UI"/>
      <family val="2"/>
      <charset val="238"/>
    </font>
    <font>
      <b/>
      <sz val="9"/>
      <color indexed="81"/>
      <name val="Segoe UI"/>
      <family val="2"/>
      <charset val="238"/>
    </font>
    <font>
      <sz val="9"/>
      <name val="Arial"/>
      <family val="2"/>
      <charset val="238"/>
    </font>
    <font>
      <b/>
      <sz val="8"/>
      <color theme="1"/>
      <name val="Arial"/>
      <family val="2"/>
      <charset val="238"/>
    </font>
    <font>
      <sz val="8"/>
      <color theme="1"/>
      <name val="Arial"/>
      <family val="2"/>
      <charset val="238"/>
    </font>
    <font>
      <sz val="10"/>
      <color rgb="FF000000"/>
      <name val="Arial CE"/>
    </font>
    <font>
      <b/>
      <sz val="10"/>
      <color indexed="8"/>
      <name val="Arial"/>
      <family val="2"/>
      <charset val="238"/>
    </font>
    <font>
      <b/>
      <sz val="10"/>
      <color rgb="FF000000"/>
      <name val="Arial"/>
      <family val="2"/>
      <charset val="238"/>
    </font>
    <font>
      <b/>
      <sz val="10"/>
      <color rgb="FF000000"/>
      <name val="Arial CE"/>
      <charset val="238"/>
    </font>
    <font>
      <sz val="11"/>
      <color rgb="FF000000"/>
      <name val="Calibri"/>
      <family val="2"/>
      <charset val="238"/>
    </font>
    <font>
      <sz val="11"/>
      <color rgb="FF000000"/>
      <name val="Calibri"/>
      <family val="2"/>
      <charset val="238"/>
    </font>
    <font>
      <b/>
      <sz val="10"/>
      <color rgb="FF000000"/>
      <name val="Calibri"/>
      <family val="2"/>
      <charset val="238"/>
    </font>
    <font>
      <sz val="9"/>
      <color rgb="FF000000"/>
      <name val="Calibri"/>
      <family val="2"/>
      <charset val="238"/>
    </font>
    <font>
      <sz val="10"/>
      <color rgb="FF000000"/>
      <name val="Calibri"/>
      <family val="2"/>
      <charset val="238"/>
    </font>
    <font>
      <b/>
      <sz val="9"/>
      <color rgb="FF000000"/>
      <name val="Calibri"/>
      <family val="2"/>
      <charset val="238"/>
    </font>
    <font>
      <sz val="10"/>
      <color rgb="FF000000"/>
      <name val="Arial CE"/>
      <charset val="238"/>
    </font>
    <font>
      <b/>
      <u/>
      <sz val="10"/>
      <name val="Arial"/>
      <family val="2"/>
      <charset val="238"/>
    </font>
    <font>
      <b/>
      <u/>
      <sz val="11"/>
      <name val="Arial"/>
      <family val="2"/>
      <charset val="238"/>
    </font>
    <font>
      <b/>
      <sz val="11"/>
      <name val="Arial"/>
      <family val="2"/>
      <charset val="238"/>
    </font>
    <font>
      <b/>
      <sz val="12"/>
      <color rgb="FF000000"/>
      <name val="Calibri"/>
      <family val="2"/>
      <charset val="238"/>
    </font>
  </fonts>
  <fills count="39">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0070C0"/>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20"/>
        <bgColor indexed="64"/>
      </patternFill>
    </fill>
    <fill>
      <patternFill patternType="solid">
        <fgColor indexed="41"/>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FFCC99"/>
        <bgColor indexed="64"/>
      </patternFill>
    </fill>
    <fill>
      <patternFill patternType="solid">
        <fgColor theme="2"/>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theme="6" tint="0.59996337778862885"/>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style="thick">
        <color indexed="8"/>
      </left>
      <right style="thin">
        <color indexed="8"/>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right/>
      <top style="thick">
        <color indexed="8"/>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medium">
        <color auto="1"/>
      </top>
      <bottom style="thin">
        <color auto="1"/>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top style="thin">
        <color auto="1"/>
      </top>
      <bottom style="thin">
        <color auto="1"/>
      </bottom>
      <diagonal/>
    </border>
    <border>
      <left style="thin">
        <color auto="1"/>
      </left>
      <right/>
      <top style="medium">
        <color auto="1"/>
      </top>
      <bottom style="medium">
        <color auto="1"/>
      </bottom>
      <diagonal/>
    </border>
  </borders>
  <cellStyleXfs count="24">
    <xf numFmtId="0" fontId="0"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0" fontId="22" fillId="0" borderId="0"/>
    <xf numFmtId="0" fontId="1" fillId="0" borderId="0"/>
    <xf numFmtId="0" fontId="22" fillId="0" borderId="0"/>
    <xf numFmtId="0" fontId="22" fillId="0" borderId="0"/>
    <xf numFmtId="0" fontId="1" fillId="0" borderId="0"/>
    <xf numFmtId="0" fontId="44" fillId="0" borderId="0"/>
    <xf numFmtId="9" fontId="1" fillId="0" borderId="0" applyFont="0" applyFill="0" applyBorder="0" applyAlignment="0" applyProtection="0"/>
    <xf numFmtId="43" fontId="1" fillId="0" borderId="0" applyFont="0" applyFill="0" applyBorder="0" applyAlignment="0" applyProtection="0"/>
    <xf numFmtId="0" fontId="59" fillId="0" borderId="0"/>
    <xf numFmtId="0" fontId="44" fillId="0" borderId="0"/>
    <xf numFmtId="0" fontId="2" fillId="0" borderId="0"/>
    <xf numFmtId="0" fontId="34" fillId="0" borderId="0"/>
    <xf numFmtId="0" fontId="34" fillId="0" borderId="0"/>
    <xf numFmtId="0" fontId="71" fillId="0" borderId="0"/>
    <xf numFmtId="0" fontId="2" fillId="0" borderId="0"/>
    <xf numFmtId="0" fontId="82" fillId="0" borderId="0"/>
    <xf numFmtId="0" fontId="86" fillId="0" borderId="0"/>
  </cellStyleXfs>
  <cellXfs count="897">
    <xf numFmtId="0" fontId="0" fillId="0" borderId="0" xfId="0"/>
    <xf numFmtId="0" fontId="3" fillId="0" borderId="0" xfId="1" applyFont="1" applyAlignment="1">
      <alignment horizontal="left" vertical="center"/>
    </xf>
    <xf numFmtId="0" fontId="3" fillId="0" borderId="0" xfId="1" applyFont="1" applyAlignment="1">
      <alignment horizontal="left" vertical="center" wrapText="1"/>
    </xf>
    <xf numFmtId="0" fontId="2" fillId="4" borderId="0" xfId="1" applyFill="1" applyAlignment="1">
      <alignment horizontal="left" vertical="center"/>
    </xf>
    <xf numFmtId="0" fontId="2" fillId="0" borderId="0" xfId="1" applyAlignment="1">
      <alignment horizontal="left" vertical="center"/>
    </xf>
    <xf numFmtId="0" fontId="4" fillId="0" borderId="0" xfId="1" applyFont="1" applyAlignment="1">
      <alignment horizontal="left" vertical="center"/>
    </xf>
    <xf numFmtId="0" fontId="6" fillId="0" borderId="0" xfId="1" applyFont="1" applyAlignment="1">
      <alignment horizontal="left" vertical="center" wrapText="1"/>
    </xf>
    <xf numFmtId="49" fontId="4" fillId="7" borderId="0" xfId="1" applyNumberFormat="1" applyFont="1" applyFill="1" applyAlignment="1">
      <alignment horizontal="center" vertical="center"/>
    </xf>
    <xf numFmtId="49" fontId="7" fillId="7" borderId="0" xfId="1" applyNumberFormat="1" applyFont="1" applyFill="1" applyAlignment="1">
      <alignment horizontal="center" vertical="center"/>
    </xf>
    <xf numFmtId="49" fontId="4" fillId="0" borderId="0" xfId="1" applyNumberFormat="1" applyFont="1" applyAlignment="1">
      <alignment horizontal="center" vertical="center"/>
    </xf>
    <xf numFmtId="0" fontId="4" fillId="0" borderId="0" xfId="1" applyFont="1" applyAlignment="1">
      <alignment horizontal="left" vertical="center" wrapText="1"/>
    </xf>
    <xf numFmtId="0" fontId="2" fillId="7" borderId="0" xfId="1" applyFill="1" applyAlignment="1">
      <alignment horizontal="center" vertical="center" wrapText="1"/>
    </xf>
    <xf numFmtId="0" fontId="4" fillId="5" borderId="0" xfId="1" applyFont="1" applyFill="1" applyAlignment="1">
      <alignment horizontal="center" vertical="center" wrapText="1"/>
    </xf>
    <xf numFmtId="0" fontId="2" fillId="0" borderId="0" xfId="1" applyAlignment="1">
      <alignment horizontal="center" vertical="center" wrapText="1"/>
    </xf>
    <xf numFmtId="0" fontId="4" fillId="8" borderId="1" xfId="1" applyFont="1" applyFill="1" applyBorder="1" applyAlignment="1">
      <alignment horizontal="left" vertical="center"/>
    </xf>
    <xf numFmtId="0" fontId="4" fillId="8" borderId="1" xfId="1" applyFont="1" applyFill="1" applyBorder="1" applyAlignment="1">
      <alignment horizontal="left" vertical="center" wrapText="1"/>
    </xf>
    <xf numFmtId="0" fontId="4" fillId="9" borderId="1" xfId="1" applyFont="1" applyFill="1" applyBorder="1" applyAlignment="1">
      <alignment horizontal="left" vertical="center"/>
    </xf>
    <xf numFmtId="0" fontId="4" fillId="9"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1" xfId="1" applyFont="1" applyBorder="1" applyAlignment="1">
      <alignment horizontal="left" vertical="center" wrapText="1"/>
    </xf>
    <xf numFmtId="0" fontId="8" fillId="0" borderId="1" xfId="1" applyFont="1" applyBorder="1" applyAlignment="1">
      <alignment horizontal="left" vertical="center"/>
    </xf>
    <xf numFmtId="0" fontId="9" fillId="0" borderId="1" xfId="1" applyFont="1" applyBorder="1" applyAlignment="1">
      <alignment horizontal="left" vertical="center" wrapText="1"/>
    </xf>
    <xf numFmtId="0" fontId="11" fillId="0" borderId="1" xfId="1" applyFont="1" applyBorder="1" applyAlignment="1">
      <alignment horizontal="left" vertical="center"/>
    </xf>
    <xf numFmtId="0" fontId="11" fillId="0" borderId="1" xfId="1" applyFont="1" applyBorder="1" applyAlignment="1">
      <alignment horizontal="left" vertical="center" wrapText="1"/>
    </xf>
    <xf numFmtId="0" fontId="12" fillId="0" borderId="1" xfId="1" applyFont="1" applyBorder="1" applyAlignment="1">
      <alignment horizontal="left" vertical="center" wrapText="1"/>
    </xf>
    <xf numFmtId="0" fontId="13" fillId="10" borderId="0" xfId="1" applyFont="1" applyFill="1" applyAlignment="1">
      <alignment horizontal="left" vertical="center" wrapText="1"/>
    </xf>
    <xf numFmtId="0" fontId="5" fillId="11" borderId="2" xfId="1" applyFont="1" applyFill="1" applyBorder="1" applyAlignment="1">
      <alignment horizontal="left" vertical="center"/>
    </xf>
    <xf numFmtId="0" fontId="5" fillId="11" borderId="2" xfId="1" applyFont="1" applyFill="1" applyBorder="1" applyAlignment="1">
      <alignment horizontal="left" vertical="center" wrapText="1"/>
    </xf>
    <xf numFmtId="0" fontId="5" fillId="0" borderId="0" xfId="1" applyFont="1" applyAlignment="1">
      <alignment horizontal="left" vertical="center"/>
    </xf>
    <xf numFmtId="0" fontId="5" fillId="0" borderId="0" xfId="1" applyFont="1" applyAlignment="1">
      <alignment horizontal="left" vertical="center" wrapText="1"/>
    </xf>
    <xf numFmtId="0" fontId="5" fillId="0" borderId="3" xfId="1" applyFont="1" applyBorder="1" applyAlignment="1">
      <alignment horizontal="left" vertical="center" wrapText="1"/>
    </xf>
    <xf numFmtId="0" fontId="5" fillId="11" borderId="3" xfId="1" applyFont="1" applyFill="1" applyBorder="1" applyAlignment="1">
      <alignment horizontal="left" vertical="center" wrapText="1"/>
    </xf>
    <xf numFmtId="0" fontId="5" fillId="0" borderId="2" xfId="1" applyFont="1" applyBorder="1" applyAlignment="1">
      <alignment horizontal="left" vertical="center"/>
    </xf>
    <xf numFmtId="0" fontId="5" fillId="12" borderId="2" xfId="1" applyFont="1" applyFill="1" applyBorder="1" applyAlignment="1">
      <alignment horizontal="left" vertical="center" wrapText="1"/>
    </xf>
    <xf numFmtId="0" fontId="3" fillId="9" borderId="1" xfId="1" applyFont="1" applyFill="1" applyBorder="1" applyAlignment="1">
      <alignment horizontal="left" vertical="center"/>
    </xf>
    <xf numFmtId="0" fontId="3" fillId="9" borderId="1" xfId="1" applyFont="1" applyFill="1" applyBorder="1" applyAlignment="1">
      <alignment horizontal="left" vertical="center" wrapText="1"/>
    </xf>
    <xf numFmtId="0" fontId="5" fillId="11" borderId="1" xfId="1" applyFont="1" applyFill="1" applyBorder="1" applyAlignment="1">
      <alignment horizontal="left" vertical="center"/>
    </xf>
    <xf numFmtId="0" fontId="5" fillId="11" borderId="1" xfId="1" applyFont="1" applyFill="1" applyBorder="1" applyAlignment="1">
      <alignment horizontal="left" vertical="center" wrapText="1"/>
    </xf>
    <xf numFmtId="0" fontId="2" fillId="0" borderId="1" xfId="0" applyFont="1" applyBorder="1" applyAlignment="1">
      <alignment horizontal="left" vertical="center" wrapText="1"/>
    </xf>
    <xf numFmtId="0" fontId="24" fillId="0" borderId="1" xfId="0" applyFont="1" applyBorder="1" applyAlignment="1">
      <alignment horizontal="center" vertical="center" wrapText="1"/>
    </xf>
    <xf numFmtId="0" fontId="25" fillId="0" borderId="0" xfId="0" applyFont="1"/>
    <xf numFmtId="0" fontId="4" fillId="0" borderId="0" xfId="0" applyFont="1" applyAlignment="1">
      <alignment horizontal="left" vertical="center" wrapText="1"/>
    </xf>
    <xf numFmtId="0" fontId="27" fillId="0" borderId="1" xfId="0" applyFont="1" applyBorder="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0" fontId="28" fillId="0" borderId="0" xfId="0" applyFont="1"/>
    <xf numFmtId="0" fontId="26" fillId="0" borderId="0" xfId="0" applyFont="1" applyAlignment="1">
      <alignment horizontal="left" vertical="center" wrapText="1"/>
    </xf>
    <xf numFmtId="10" fontId="0" fillId="0" borderId="0" xfId="0" applyNumberFormat="1"/>
    <xf numFmtId="0" fontId="0" fillId="0" borderId="0" xfId="0" applyAlignment="1">
      <alignment horizontal="center"/>
    </xf>
    <xf numFmtId="0" fontId="36" fillId="0" borderId="5" xfId="0" applyFont="1" applyBorder="1"/>
    <xf numFmtId="0" fontId="0" fillId="0" borderId="0" xfId="0" applyAlignment="1">
      <alignment horizontal="right"/>
    </xf>
    <xf numFmtId="0" fontId="32" fillId="0" borderId="1" xfId="9" applyFont="1" applyBorder="1" applyAlignment="1">
      <alignment vertical="center" wrapText="1"/>
    </xf>
    <xf numFmtId="164" fontId="31" fillId="0" borderId="1" xfId="5" applyNumberFormat="1" applyFont="1" applyBorder="1" applyAlignment="1">
      <alignment horizontal="right" vertical="center" wrapText="1"/>
    </xf>
    <xf numFmtId="165" fontId="31" fillId="0" borderId="1" xfId="5" applyNumberFormat="1" applyFont="1" applyBorder="1" applyAlignment="1">
      <alignment horizontal="right" vertical="center" wrapText="1"/>
    </xf>
    <xf numFmtId="0" fontId="32" fillId="0" borderId="1" xfId="9" applyFont="1" applyBorder="1" applyAlignment="1">
      <alignment horizontal="right" vertical="center" wrapText="1"/>
    </xf>
    <xf numFmtId="0" fontId="31" fillId="0" borderId="24" xfId="9" applyFont="1" applyBorder="1" applyAlignment="1">
      <alignment vertical="center" wrapText="1"/>
    </xf>
    <xf numFmtId="3" fontId="31" fillId="0" borderId="25" xfId="5" applyNumberFormat="1" applyFont="1" applyBorder="1" applyAlignment="1">
      <alignment vertical="center" wrapText="1"/>
    </xf>
    <xf numFmtId="43" fontId="31" fillId="0" borderId="25" xfId="5" applyFont="1" applyBorder="1" applyAlignment="1">
      <alignment vertical="center" wrapText="1"/>
    </xf>
    <xf numFmtId="0" fontId="31" fillId="0" borderId="26" xfId="9" applyFont="1" applyBorder="1" applyAlignment="1">
      <alignment vertical="center" wrapText="1"/>
    </xf>
    <xf numFmtId="0" fontId="37" fillId="22" borderId="27" xfId="9" applyFont="1" applyFill="1" applyBorder="1" applyAlignment="1">
      <alignment vertical="center" wrapText="1"/>
    </xf>
    <xf numFmtId="3" fontId="37" fillId="22" borderId="28" xfId="5" applyNumberFormat="1" applyFont="1" applyFill="1" applyBorder="1" applyAlignment="1">
      <alignment vertical="center" wrapText="1"/>
    </xf>
    <xf numFmtId="164" fontId="38" fillId="24" borderId="28" xfId="5" applyNumberFormat="1" applyFont="1" applyFill="1" applyBorder="1" applyAlignment="1">
      <alignment vertical="center" wrapText="1"/>
    </xf>
    <xf numFmtId="0" fontId="39" fillId="24" borderId="29" xfId="9" applyFont="1" applyFill="1" applyBorder="1" applyAlignment="1">
      <alignment vertical="center" wrapText="1"/>
    </xf>
    <xf numFmtId="0" fontId="28" fillId="0" borderId="1" xfId="0" applyFont="1" applyBorder="1" applyAlignment="1">
      <alignment horizontal="center" vertical="center" wrapText="1"/>
    </xf>
    <xf numFmtId="0" fontId="0" fillId="0" borderId="0" xfId="0" applyAlignment="1">
      <alignment horizontal="center" vertical="center" wrapText="1"/>
    </xf>
    <xf numFmtId="0" fontId="28" fillId="0" borderId="0" xfId="0" applyFont="1" applyAlignment="1">
      <alignment horizontal="center" vertical="center"/>
    </xf>
    <xf numFmtId="0" fontId="40" fillId="0" borderId="1" xfId="0" applyFont="1" applyBorder="1"/>
    <xf numFmtId="3" fontId="35" fillId="0" borderId="1" xfId="0" applyNumberFormat="1" applyFont="1" applyBorder="1"/>
    <xf numFmtId="0" fontId="40" fillId="0" borderId="0" xfId="0" applyFont="1"/>
    <xf numFmtId="3" fontId="28" fillId="0" borderId="0" xfId="0" applyNumberFormat="1" applyFont="1"/>
    <xf numFmtId="0" fontId="40" fillId="17" borderId="1" xfId="0" applyFont="1" applyFill="1" applyBorder="1"/>
    <xf numFmtId="3" fontId="35" fillId="17" borderId="1" xfId="0" applyNumberFormat="1" applyFont="1" applyFill="1" applyBorder="1"/>
    <xf numFmtId="0" fontId="40" fillId="19" borderId="1" xfId="0" applyFont="1" applyFill="1" applyBorder="1"/>
    <xf numFmtId="3" fontId="35" fillId="19" borderId="1" xfId="0" applyNumberFormat="1" applyFont="1" applyFill="1" applyBorder="1"/>
    <xf numFmtId="0" fontId="40" fillId="17" borderId="1" xfId="0" applyFont="1" applyFill="1" applyBorder="1" applyAlignment="1">
      <alignment vertical="center" wrapText="1"/>
    </xf>
    <xf numFmtId="0" fontId="40" fillId="19" borderId="1" xfId="0" applyFont="1" applyFill="1" applyBorder="1" applyAlignment="1">
      <alignment vertical="center" wrapText="1"/>
    </xf>
    <xf numFmtId="0" fontId="41" fillId="17" borderId="1" xfId="0" applyFont="1" applyFill="1" applyBorder="1"/>
    <xf numFmtId="3" fontId="42" fillId="17" borderId="1" xfId="0" applyNumberFormat="1" applyFont="1" applyFill="1" applyBorder="1"/>
    <xf numFmtId="0" fontId="41" fillId="17" borderId="1" xfId="0" applyFont="1" applyFill="1" applyBorder="1" applyAlignment="1">
      <alignment vertical="center" wrapText="1"/>
    </xf>
    <xf numFmtId="0" fontId="35" fillId="0" borderId="0" xfId="0" applyFont="1"/>
    <xf numFmtId="0" fontId="41" fillId="19" borderId="1" xfId="0" applyFont="1" applyFill="1" applyBorder="1"/>
    <xf numFmtId="3" fontId="42" fillId="19" borderId="1" xfId="0" applyNumberFormat="1" applyFont="1" applyFill="1" applyBorder="1"/>
    <xf numFmtId="0" fontId="41" fillId="19" borderId="1" xfId="0" applyFont="1" applyFill="1" applyBorder="1" applyAlignment="1">
      <alignment vertical="center" wrapText="1"/>
    </xf>
    <xf numFmtId="0" fontId="43" fillId="0" borderId="0" xfId="0" applyFont="1"/>
    <xf numFmtId="0" fontId="41" fillId="22" borderId="1" xfId="0" applyFont="1" applyFill="1" applyBorder="1"/>
    <xf numFmtId="3" fontId="42" fillId="22" borderId="1" xfId="0" applyNumberFormat="1" applyFont="1" applyFill="1" applyBorder="1"/>
    <xf numFmtId="0" fontId="41" fillId="22" borderId="1" xfId="0" applyFont="1" applyFill="1" applyBorder="1" applyAlignment="1">
      <alignment vertical="center" wrapText="1"/>
    </xf>
    <xf numFmtId="0" fontId="40" fillId="0" borderId="0" xfId="0" applyFont="1" applyAlignment="1">
      <alignment horizontal="center" vertical="center" wrapText="1"/>
    </xf>
    <xf numFmtId="0" fontId="43" fillId="0" borderId="1" xfId="0" applyFont="1" applyBorder="1"/>
    <xf numFmtId="0" fontId="43" fillId="19" borderId="1" xfId="0" applyFont="1" applyFill="1" applyBorder="1"/>
    <xf numFmtId="0" fontId="43" fillId="19" borderId="1" xfId="0" applyFont="1" applyFill="1" applyBorder="1" applyAlignment="1">
      <alignment vertical="center" wrapText="1"/>
    </xf>
    <xf numFmtId="0" fontId="2" fillId="0" borderId="0" xfId="1"/>
    <xf numFmtId="0" fontId="31" fillId="17" borderId="1" xfId="12" applyFont="1" applyFill="1" applyBorder="1" applyAlignment="1">
      <alignment horizontal="center" vertical="center" wrapText="1"/>
    </xf>
    <xf numFmtId="3" fontId="45" fillId="0" borderId="1" xfId="12" applyNumberFormat="1" applyFont="1" applyBorder="1" applyAlignment="1">
      <alignment horizontal="right" vertical="top" wrapText="1"/>
    </xf>
    <xf numFmtId="0" fontId="24" fillId="0" borderId="0" xfId="1" applyFont="1"/>
    <xf numFmtId="0" fontId="31" fillId="0" borderId="1" xfId="12" applyFont="1" applyBorder="1" applyAlignment="1">
      <alignment horizontal="left" vertical="top" wrapText="1"/>
    </xf>
    <xf numFmtId="3" fontId="46" fillId="0" borderId="1" xfId="12" applyNumberFormat="1" applyFont="1" applyBorder="1" applyAlignment="1">
      <alignment horizontal="right" vertical="top" wrapText="1"/>
    </xf>
    <xf numFmtId="0" fontId="31" fillId="0" borderId="10" xfId="12" applyFont="1" applyBorder="1" applyAlignment="1">
      <alignment horizontal="left" vertical="top" wrapText="1"/>
    </xf>
    <xf numFmtId="0" fontId="32" fillId="17" borderId="1" xfId="12" applyFont="1" applyFill="1" applyBorder="1" applyAlignment="1">
      <alignment horizontal="left" vertical="top" wrapText="1"/>
    </xf>
    <xf numFmtId="3" fontId="45" fillId="17" borderId="1" xfId="12" applyNumberFormat="1" applyFont="1" applyFill="1" applyBorder="1" applyAlignment="1">
      <alignment horizontal="right" vertical="top" wrapText="1"/>
    </xf>
    <xf numFmtId="0" fontId="0" fillId="0" borderId="1" xfId="0" applyBorder="1"/>
    <xf numFmtId="3" fontId="0" fillId="0" borderId="0" xfId="0" applyNumberFormat="1"/>
    <xf numFmtId="3" fontId="28" fillId="0" borderId="1" xfId="11" applyNumberFormat="1" applyFont="1" applyBorder="1" applyAlignment="1">
      <alignment vertical="center"/>
    </xf>
    <xf numFmtId="0" fontId="40" fillId="0" borderId="1" xfId="11" applyFont="1" applyBorder="1" applyAlignment="1">
      <alignment horizontal="left" vertical="center" wrapText="1"/>
    </xf>
    <xf numFmtId="3" fontId="25" fillId="0" borderId="1" xfId="11" applyNumberFormat="1" applyFont="1" applyBorder="1" applyAlignment="1">
      <alignment vertical="center"/>
    </xf>
    <xf numFmtId="3" fontId="47" fillId="0" borderId="1" xfId="11" applyNumberFormat="1" applyFont="1" applyBorder="1" applyAlignment="1">
      <alignment vertical="center"/>
    </xf>
    <xf numFmtId="0" fontId="48" fillId="0" borderId="1" xfId="11" applyFont="1" applyBorder="1" applyAlignment="1">
      <alignment horizontal="left" vertical="center" wrapText="1"/>
    </xf>
    <xf numFmtId="3" fontId="40" fillId="0" borderId="1" xfId="11" applyNumberFormat="1" applyFont="1" applyBorder="1" applyAlignment="1">
      <alignment vertical="center"/>
    </xf>
    <xf numFmtId="0" fontId="49" fillId="0" borderId="1" xfId="11" applyFont="1" applyBorder="1" applyAlignment="1">
      <alignment horizontal="left" vertical="center" wrapText="1"/>
    </xf>
    <xf numFmtId="0" fontId="28" fillId="0" borderId="1" xfId="11" applyFont="1" applyBorder="1" applyAlignment="1">
      <alignment horizontal="center" vertical="center"/>
    </xf>
    <xf numFmtId="167" fontId="50" fillId="0" borderId="1" xfId="11" applyNumberFormat="1" applyFont="1" applyBorder="1"/>
    <xf numFmtId="0" fontId="50" fillId="0" borderId="1" xfId="11" applyFont="1" applyBorder="1" applyAlignment="1">
      <alignment wrapText="1"/>
    </xf>
    <xf numFmtId="0" fontId="28" fillId="0" borderId="23" xfId="11" applyFont="1" applyBorder="1" applyAlignment="1">
      <alignment horizontal="center" vertical="center" wrapText="1"/>
    </xf>
    <xf numFmtId="167" fontId="28" fillId="0" borderId="1" xfId="11" applyNumberFormat="1" applyFont="1" applyBorder="1" applyAlignment="1">
      <alignment vertical="center"/>
    </xf>
    <xf numFmtId="0" fontId="27" fillId="0" borderId="1" xfId="11" applyFont="1" applyBorder="1" applyAlignment="1">
      <alignment horizontal="center" vertical="center" wrapText="1"/>
    </xf>
    <xf numFmtId="0" fontId="22" fillId="0" borderId="0" xfId="9"/>
    <xf numFmtId="0" fontId="22" fillId="0" borderId="0" xfId="9" applyAlignment="1">
      <alignment horizontal="right"/>
    </xf>
    <xf numFmtId="0" fontId="31" fillId="0" borderId="1" xfId="9" applyFont="1" applyBorder="1" applyAlignment="1">
      <alignment horizontal="left" vertical="center"/>
    </xf>
    <xf numFmtId="3" fontId="31" fillId="0" borderId="1" xfId="9" applyNumberFormat="1" applyFont="1" applyBorder="1" applyAlignment="1">
      <alignment horizontal="right" vertical="center"/>
    </xf>
    <xf numFmtId="0" fontId="37" fillId="25" borderId="1" xfId="9" applyFont="1" applyFill="1" applyBorder="1" applyAlignment="1">
      <alignment horizontal="left" vertical="center"/>
    </xf>
    <xf numFmtId="3" fontId="37" fillId="25" borderId="1" xfId="9" applyNumberFormat="1" applyFont="1" applyFill="1" applyBorder="1" applyAlignment="1">
      <alignment horizontal="right" vertical="center"/>
    </xf>
    <xf numFmtId="0" fontId="1" fillId="0" borderId="0" xfId="11"/>
    <xf numFmtId="0" fontId="29" fillId="0" borderId="5" xfId="11" applyFont="1" applyBorder="1" applyAlignment="1">
      <alignment horizontal="center" vertical="top"/>
    </xf>
    <xf numFmtId="0" fontId="29" fillId="0" borderId="0" xfId="11" applyFont="1" applyAlignment="1">
      <alignment horizontal="center" vertical="top"/>
    </xf>
    <xf numFmtId="0" fontId="25" fillId="0" borderId="5" xfId="11" applyFont="1" applyBorder="1" applyAlignment="1">
      <alignment vertical="top"/>
    </xf>
    <xf numFmtId="0" fontId="29" fillId="0" borderId="0" xfId="11" applyFont="1" applyAlignment="1">
      <alignment vertical="top"/>
    </xf>
    <xf numFmtId="0" fontId="50" fillId="0" borderId="0" xfId="11" applyFont="1" applyAlignment="1">
      <alignment vertical="center"/>
    </xf>
    <xf numFmtId="166" fontId="50" fillId="0" borderId="0" xfId="11" applyNumberFormat="1" applyFont="1" applyAlignment="1">
      <alignment vertical="center"/>
    </xf>
    <xf numFmtId="0" fontId="50" fillId="0" borderId="0" xfId="11" applyFont="1"/>
    <xf numFmtId="164" fontId="4" fillId="26" borderId="1" xfId="5" applyNumberFormat="1" applyFont="1" applyFill="1" applyBorder="1" applyAlignment="1">
      <alignment vertical="center" wrapText="1"/>
    </xf>
    <xf numFmtId="3" fontId="4" fillId="26" borderId="1" xfId="5" applyNumberFormat="1" applyFont="1" applyFill="1" applyBorder="1" applyAlignment="1">
      <alignment vertical="center" wrapText="1"/>
    </xf>
    <xf numFmtId="3" fontId="51" fillId="26" borderId="1" xfId="5" applyNumberFormat="1" applyFont="1" applyFill="1" applyBorder="1" applyAlignment="1">
      <alignment horizontal="right" vertical="center"/>
    </xf>
    <xf numFmtId="166" fontId="51" fillId="26" borderId="1" xfId="5" applyNumberFormat="1" applyFont="1" applyFill="1" applyBorder="1" applyAlignment="1">
      <alignment horizontal="right" vertical="center"/>
    </xf>
    <xf numFmtId="164" fontId="3" fillId="0" borderId="1" xfId="5" applyNumberFormat="1" applyFont="1" applyFill="1" applyBorder="1" applyAlignment="1">
      <alignment vertical="center"/>
    </xf>
    <xf numFmtId="164" fontId="51" fillId="0" borderId="1" xfId="5" applyNumberFormat="1" applyFont="1" applyFill="1" applyBorder="1" applyAlignment="1">
      <alignment horizontal="right" vertical="center"/>
    </xf>
    <xf numFmtId="3" fontId="25" fillId="0" borderId="0" xfId="11" applyNumberFormat="1" applyFont="1"/>
    <xf numFmtId="0" fontId="25" fillId="0" borderId="0" xfId="11" applyFont="1"/>
    <xf numFmtId="166" fontId="25" fillId="0" borderId="0" xfId="11" applyNumberFormat="1" applyFont="1"/>
    <xf numFmtId="0" fontId="4" fillId="3" borderId="0" xfId="1" applyFont="1" applyFill="1" applyAlignment="1">
      <alignment horizontal="center" vertical="center"/>
    </xf>
    <xf numFmtId="0" fontId="4" fillId="4" borderId="0" xfId="1" applyFont="1" applyFill="1" applyAlignment="1">
      <alignment horizontal="center" vertical="center"/>
    </xf>
    <xf numFmtId="0" fontId="4" fillId="5" borderId="0" xfId="1" applyFont="1" applyFill="1" applyAlignment="1">
      <alignment horizontal="center" vertical="center"/>
    </xf>
    <xf numFmtId="0" fontId="4" fillId="4" borderId="0" xfId="1" applyFont="1" applyFill="1" applyAlignment="1">
      <alignment vertical="center"/>
    </xf>
    <xf numFmtId="0" fontId="4" fillId="5" borderId="0" xfId="1" applyFont="1" applyFill="1" applyAlignment="1">
      <alignment vertical="center"/>
    </xf>
    <xf numFmtId="3" fontId="35" fillId="0" borderId="1" xfId="0" applyNumberFormat="1" applyFont="1" applyBorder="1" applyProtection="1">
      <protection locked="0"/>
    </xf>
    <xf numFmtId="3" fontId="28" fillId="0" borderId="1" xfId="0" applyNumberFormat="1" applyFont="1" applyBorder="1" applyProtection="1">
      <protection locked="0"/>
    </xf>
    <xf numFmtId="3" fontId="4" fillId="8" borderId="1" xfId="1" applyNumberFormat="1" applyFont="1" applyFill="1" applyBorder="1" applyAlignment="1" applyProtection="1">
      <alignment vertical="center"/>
      <protection locked="0"/>
    </xf>
    <xf numFmtId="3" fontId="4" fillId="9" borderId="1" xfId="1" applyNumberFormat="1" applyFont="1" applyFill="1" applyBorder="1" applyAlignment="1" applyProtection="1">
      <alignment vertical="center"/>
      <protection locked="0"/>
    </xf>
    <xf numFmtId="3" fontId="0" fillId="0" borderId="1" xfId="0" applyNumberFormat="1" applyBorder="1" applyProtection="1">
      <protection locked="0"/>
    </xf>
    <xf numFmtId="3" fontId="0" fillId="0" borderId="0" xfId="0" applyNumberFormat="1" applyProtection="1">
      <protection locked="0"/>
    </xf>
    <xf numFmtId="3" fontId="13" fillId="10" borderId="0" xfId="1" applyNumberFormat="1" applyFont="1" applyFill="1" applyAlignment="1" applyProtection="1">
      <alignment vertical="center"/>
      <protection locked="0"/>
    </xf>
    <xf numFmtId="3" fontId="5" fillId="11" borderId="2" xfId="1" applyNumberFormat="1" applyFont="1" applyFill="1" applyBorder="1" applyAlignment="1" applyProtection="1">
      <alignment vertical="center"/>
      <protection locked="0"/>
    </xf>
    <xf numFmtId="3" fontId="5" fillId="11" borderId="3" xfId="1" applyNumberFormat="1" applyFont="1" applyFill="1" applyBorder="1" applyAlignment="1" applyProtection="1">
      <alignment vertical="center"/>
      <protection locked="0"/>
    </xf>
    <xf numFmtId="3" fontId="5" fillId="12" borderId="2" xfId="1" applyNumberFormat="1" applyFont="1" applyFill="1" applyBorder="1" applyAlignment="1" applyProtection="1">
      <alignment vertical="center"/>
      <protection locked="0"/>
    </xf>
    <xf numFmtId="0" fontId="0" fillId="0" borderId="0" xfId="0" applyProtection="1">
      <protection locked="0"/>
    </xf>
    <xf numFmtId="0" fontId="4" fillId="4" borderId="0" xfId="1" applyFont="1" applyFill="1" applyAlignment="1" applyProtection="1">
      <alignment vertical="center"/>
      <protection locked="0"/>
    </xf>
    <xf numFmtId="0" fontId="2" fillId="4" borderId="0" xfId="1" applyFill="1" applyAlignment="1" applyProtection="1">
      <alignment horizontal="left" vertical="center"/>
      <protection locked="0"/>
    </xf>
    <xf numFmtId="0" fontId="4" fillId="5" borderId="0" xfId="1" applyFont="1" applyFill="1" applyAlignment="1" applyProtection="1">
      <alignment vertical="center"/>
      <protection locked="0"/>
    </xf>
    <xf numFmtId="49" fontId="4" fillId="7" borderId="0" xfId="1" applyNumberFormat="1" applyFont="1" applyFill="1" applyAlignment="1" applyProtection="1">
      <alignment horizontal="center" vertical="center"/>
      <protection locked="0"/>
    </xf>
    <xf numFmtId="0" fontId="4" fillId="3" borderId="0" xfId="1" applyFont="1" applyFill="1" applyAlignment="1" applyProtection="1">
      <alignment horizontal="center" vertical="center"/>
      <protection locked="0"/>
    </xf>
    <xf numFmtId="0" fontId="4" fillId="4" borderId="0" xfId="1" applyFont="1" applyFill="1" applyAlignment="1" applyProtection="1">
      <alignment horizontal="center" vertical="center"/>
      <protection locked="0"/>
    </xf>
    <xf numFmtId="0" fontId="4" fillId="5" borderId="0" xfId="1" applyFont="1" applyFill="1" applyAlignment="1" applyProtection="1">
      <alignment horizontal="center" vertical="center" wrapText="1"/>
      <protection locked="0"/>
    </xf>
    <xf numFmtId="0" fontId="2" fillId="7" borderId="0" xfId="1" applyFill="1" applyAlignment="1" applyProtection="1">
      <alignment horizontal="center" vertical="center" wrapText="1"/>
      <protection locked="0"/>
    </xf>
    <xf numFmtId="3" fontId="4" fillId="8" borderId="1" xfId="1" applyNumberFormat="1" applyFont="1" applyFill="1" applyBorder="1" applyAlignment="1" applyProtection="1">
      <alignment vertical="center" wrapText="1"/>
      <protection locked="0"/>
    </xf>
    <xf numFmtId="3" fontId="4" fillId="9" borderId="1" xfId="1" applyNumberFormat="1" applyFont="1" applyFill="1" applyBorder="1" applyAlignment="1" applyProtection="1">
      <alignment vertical="center" wrapText="1"/>
      <protection locked="0"/>
    </xf>
    <xf numFmtId="3" fontId="3" fillId="9" borderId="1" xfId="1" applyNumberFormat="1" applyFont="1" applyFill="1" applyBorder="1" applyAlignment="1" applyProtection="1">
      <alignment vertical="center"/>
      <protection locked="0"/>
    </xf>
    <xf numFmtId="3" fontId="3" fillId="9" borderId="1" xfId="1" applyNumberFormat="1" applyFont="1" applyFill="1" applyBorder="1" applyAlignment="1" applyProtection="1">
      <alignment vertical="center" wrapText="1"/>
      <protection locked="0"/>
    </xf>
    <xf numFmtId="3" fontId="13" fillId="10" borderId="0" xfId="1" applyNumberFormat="1" applyFont="1" applyFill="1" applyAlignment="1" applyProtection="1">
      <alignment vertical="center" wrapText="1"/>
      <protection locked="0"/>
    </xf>
    <xf numFmtId="3" fontId="5" fillId="11" borderId="1" xfId="1" applyNumberFormat="1" applyFont="1" applyFill="1" applyBorder="1" applyAlignment="1" applyProtection="1">
      <alignment vertical="center"/>
      <protection locked="0"/>
    </xf>
    <xf numFmtId="3" fontId="5" fillId="11" borderId="1" xfId="1" applyNumberFormat="1" applyFont="1" applyFill="1" applyBorder="1" applyAlignment="1" applyProtection="1">
      <alignment vertical="center" wrapText="1"/>
      <protection locked="0"/>
    </xf>
    <xf numFmtId="3" fontId="5" fillId="11" borderId="3" xfId="1" applyNumberFormat="1" applyFont="1" applyFill="1" applyBorder="1" applyAlignment="1" applyProtection="1">
      <alignment vertical="center" wrapText="1"/>
      <protection locked="0"/>
    </xf>
    <xf numFmtId="3" fontId="5" fillId="12" borderId="2" xfId="1" applyNumberFormat="1" applyFont="1" applyFill="1" applyBorder="1" applyAlignment="1" applyProtection="1">
      <alignment vertical="center" wrapText="1"/>
      <protection locked="0"/>
    </xf>
    <xf numFmtId="3" fontId="28" fillId="13" borderId="1" xfId="0" applyNumberFormat="1" applyFont="1" applyFill="1" applyBorder="1" applyProtection="1">
      <protection locked="0"/>
    </xf>
    <xf numFmtId="3" fontId="28" fillId="18" borderId="1" xfId="0" applyNumberFormat="1" applyFont="1" applyFill="1" applyBorder="1" applyProtection="1">
      <protection locked="0"/>
    </xf>
    <xf numFmtId="0" fontId="28" fillId="0" borderId="1" xfId="0" applyFont="1" applyBorder="1" applyProtection="1">
      <protection locked="0"/>
    </xf>
    <xf numFmtId="0" fontId="28" fillId="19" borderId="1" xfId="0" applyFont="1" applyFill="1" applyBorder="1"/>
    <xf numFmtId="0" fontId="28" fillId="19" borderId="1" xfId="0" applyFont="1" applyFill="1" applyBorder="1" applyAlignment="1">
      <alignment vertical="center" wrapText="1"/>
    </xf>
    <xf numFmtId="9" fontId="0" fillId="0" borderId="0" xfId="0" applyNumberFormat="1" applyProtection="1">
      <protection locked="0"/>
    </xf>
    <xf numFmtId="9" fontId="0" fillId="0" borderId="0" xfId="0" applyNumberFormat="1"/>
    <xf numFmtId="0" fontId="24" fillId="0" borderId="23" xfId="0" applyFont="1" applyBorder="1" applyAlignment="1">
      <alignment horizontal="center" vertical="center" wrapText="1"/>
    </xf>
    <xf numFmtId="3" fontId="4" fillId="0" borderId="23" xfId="0" applyNumberFormat="1" applyFont="1" applyBorder="1" applyAlignment="1">
      <alignment horizontal="left" vertical="center" wrapText="1"/>
    </xf>
    <xf numFmtId="0" fontId="4" fillId="0" borderId="23" xfId="0" applyFont="1" applyBorder="1" applyAlignment="1">
      <alignment horizontal="left" vertical="center" wrapText="1"/>
    </xf>
    <xf numFmtId="0" fontId="26" fillId="0" borderId="23" xfId="0" applyFont="1" applyBorder="1" applyAlignment="1">
      <alignment horizontal="left" vertical="center" wrapText="1"/>
    </xf>
    <xf numFmtId="0" fontId="4" fillId="13" borderId="23" xfId="0" applyFont="1" applyFill="1" applyBorder="1" applyAlignment="1">
      <alignment horizontal="left" vertical="center" wrapText="1"/>
    </xf>
    <xf numFmtId="0" fontId="4" fillId="18" borderId="23" xfId="0" applyFont="1" applyFill="1" applyBorder="1" applyAlignment="1">
      <alignment horizontal="left" vertical="center" wrapText="1"/>
    </xf>
    <xf numFmtId="0" fontId="24" fillId="0" borderId="18" xfId="0" applyFont="1" applyBorder="1" applyAlignment="1">
      <alignment horizontal="center" vertical="center" wrapText="1"/>
    </xf>
    <xf numFmtId="10" fontId="24" fillId="0" borderId="21" xfId="0" applyNumberFormat="1" applyFont="1" applyBorder="1" applyAlignment="1">
      <alignment horizontal="center" vertical="center" wrapText="1"/>
    </xf>
    <xf numFmtId="3" fontId="28" fillId="0" borderId="18" xfId="0" applyNumberFormat="1" applyFont="1" applyBorder="1" applyProtection="1">
      <protection locked="0"/>
    </xf>
    <xf numFmtId="10" fontId="28" fillId="0" borderId="21" xfId="0" applyNumberFormat="1" applyFont="1" applyBorder="1" applyProtection="1">
      <protection locked="0"/>
    </xf>
    <xf numFmtId="0" fontId="28" fillId="0" borderId="34" xfId="0" applyFont="1" applyBorder="1" applyProtection="1">
      <protection locked="0"/>
    </xf>
    <xf numFmtId="0" fontId="28" fillId="0" borderId="0" xfId="0" applyFont="1" applyProtection="1">
      <protection locked="0"/>
    </xf>
    <xf numFmtId="10" fontId="28" fillId="0" borderId="35" xfId="0" applyNumberFormat="1" applyFont="1" applyBorder="1" applyProtection="1">
      <protection locked="0"/>
    </xf>
    <xf numFmtId="3" fontId="28" fillId="13" borderId="18" xfId="0" applyNumberFormat="1" applyFont="1" applyFill="1" applyBorder="1" applyProtection="1">
      <protection locked="0"/>
    </xf>
    <xf numFmtId="10" fontId="28" fillId="13" borderId="21" xfId="0" applyNumberFormat="1" applyFont="1" applyFill="1" applyBorder="1" applyProtection="1">
      <protection locked="0"/>
    </xf>
    <xf numFmtId="3" fontId="28" fillId="18" borderId="18" xfId="0" applyNumberFormat="1" applyFont="1" applyFill="1" applyBorder="1" applyProtection="1">
      <protection locked="0"/>
    </xf>
    <xf numFmtId="10" fontId="28" fillId="18" borderId="21" xfId="0" applyNumberFormat="1" applyFont="1" applyFill="1" applyBorder="1" applyProtection="1">
      <protection locked="0"/>
    </xf>
    <xf numFmtId="3" fontId="28" fillId="18" borderId="14" xfId="0" applyNumberFormat="1" applyFont="1" applyFill="1" applyBorder="1" applyProtection="1">
      <protection locked="0"/>
    </xf>
    <xf numFmtId="3" fontId="28" fillId="18" borderId="20" xfId="0" applyNumberFormat="1" applyFont="1" applyFill="1" applyBorder="1" applyProtection="1">
      <protection locked="0"/>
    </xf>
    <xf numFmtId="10" fontId="28" fillId="18" borderId="22" xfId="0" applyNumberFormat="1" applyFont="1" applyFill="1" applyBorder="1" applyProtection="1">
      <protection locked="0"/>
    </xf>
    <xf numFmtId="0" fontId="28" fillId="0" borderId="18" xfId="0" applyFont="1" applyBorder="1" applyProtection="1">
      <protection locked="0"/>
    </xf>
    <xf numFmtId="0" fontId="4" fillId="8" borderId="23" xfId="1" applyFont="1" applyFill="1" applyBorder="1" applyAlignment="1">
      <alignment horizontal="left" vertical="center" wrapText="1"/>
    </xf>
    <xf numFmtId="0" fontId="4" fillId="9" borderId="23" xfId="1" applyFont="1" applyFill="1" applyBorder="1" applyAlignment="1">
      <alignment horizontal="left" vertical="center" wrapText="1"/>
    </xf>
    <xf numFmtId="0" fontId="3" fillId="0" borderId="23" xfId="1" applyFont="1" applyBorder="1" applyAlignment="1">
      <alignment horizontal="left" vertical="center" wrapText="1"/>
    </xf>
    <xf numFmtId="0" fontId="9" fillId="0" borderId="23" xfId="1" applyFont="1" applyBorder="1" applyAlignment="1">
      <alignment horizontal="left" vertical="center" wrapText="1"/>
    </xf>
    <xf numFmtId="0" fontId="11" fillId="0" borderId="23" xfId="1" applyFont="1" applyBorder="1" applyAlignment="1">
      <alignment horizontal="left" vertical="center" wrapText="1"/>
    </xf>
    <xf numFmtId="0" fontId="12" fillId="0" borderId="23" xfId="1" applyFont="1" applyBorder="1" applyAlignment="1">
      <alignment horizontal="left" vertical="center" wrapText="1"/>
    </xf>
    <xf numFmtId="0" fontId="5" fillId="11" borderId="6" xfId="1" applyFont="1" applyFill="1" applyBorder="1" applyAlignment="1">
      <alignment horizontal="left" vertical="center" wrapText="1"/>
    </xf>
    <xf numFmtId="0" fontId="5" fillId="11" borderId="4" xfId="1" applyFont="1" applyFill="1" applyBorder="1" applyAlignment="1">
      <alignment horizontal="left" vertical="center" wrapText="1"/>
    </xf>
    <xf numFmtId="0" fontId="5" fillId="12" borderId="6" xfId="1" applyFont="1" applyFill="1" applyBorder="1" applyAlignment="1">
      <alignment horizontal="left" vertical="center" wrapText="1"/>
    </xf>
    <xf numFmtId="0" fontId="3" fillId="9" borderId="23" xfId="1" applyFont="1" applyFill="1" applyBorder="1" applyAlignment="1">
      <alignment horizontal="left" vertical="center" wrapText="1"/>
    </xf>
    <xf numFmtId="0" fontId="5" fillId="11" borderId="23" xfId="1" applyFont="1" applyFill="1" applyBorder="1" applyAlignment="1">
      <alignment horizontal="left" vertical="center" wrapText="1"/>
    </xf>
    <xf numFmtId="0" fontId="4" fillId="2" borderId="30" xfId="1" applyFont="1" applyFill="1" applyBorder="1" applyAlignment="1">
      <alignment vertical="center"/>
    </xf>
    <xf numFmtId="0" fontId="4" fillId="2" borderId="13" xfId="1" applyFont="1" applyFill="1" applyBorder="1" applyAlignment="1">
      <alignment vertical="center"/>
    </xf>
    <xf numFmtId="9" fontId="4" fillId="2" borderId="31" xfId="1" applyNumberFormat="1" applyFont="1" applyFill="1" applyBorder="1" applyAlignment="1">
      <alignment vertical="center"/>
    </xf>
    <xf numFmtId="49" fontId="4" fillId="7" borderId="34" xfId="1" applyNumberFormat="1" applyFont="1" applyFill="1" applyBorder="1" applyAlignment="1">
      <alignment horizontal="center" vertical="center"/>
    </xf>
    <xf numFmtId="9" fontId="7" fillId="7" borderId="35" xfId="1" applyNumberFormat="1" applyFont="1" applyFill="1" applyBorder="1" applyAlignment="1">
      <alignment horizontal="center" vertical="center"/>
    </xf>
    <xf numFmtId="0" fontId="2" fillId="7" borderId="34" xfId="1" applyFill="1" applyBorder="1" applyAlignment="1">
      <alignment horizontal="center" vertical="center" wrapText="1"/>
    </xf>
    <xf numFmtId="9" fontId="2" fillId="7" borderId="35" xfId="1" applyNumberFormat="1" applyFill="1" applyBorder="1" applyAlignment="1">
      <alignment horizontal="center" vertical="center" wrapText="1"/>
    </xf>
    <xf numFmtId="3" fontId="4" fillId="8" borderId="18" xfId="1" applyNumberFormat="1" applyFont="1" applyFill="1" applyBorder="1" applyAlignment="1" applyProtection="1">
      <alignment vertical="center"/>
      <protection locked="0"/>
    </xf>
    <xf numFmtId="9" fontId="4" fillId="8" borderId="21" xfId="1" applyNumberFormat="1" applyFont="1" applyFill="1" applyBorder="1" applyAlignment="1" applyProtection="1">
      <alignment vertical="center"/>
      <protection locked="0"/>
    </xf>
    <xf numFmtId="3" fontId="4" fillId="9" borderId="18" xfId="1" applyNumberFormat="1" applyFont="1" applyFill="1" applyBorder="1" applyAlignment="1" applyProtection="1">
      <alignment vertical="center"/>
      <protection locked="0"/>
    </xf>
    <xf numFmtId="9" fontId="4" fillId="9" borderId="21" xfId="1" applyNumberFormat="1" applyFont="1" applyFill="1" applyBorder="1" applyAlignment="1" applyProtection="1">
      <alignment vertical="center"/>
      <protection locked="0"/>
    </xf>
    <xf numFmtId="3" fontId="0" fillId="0" borderId="18" xfId="0" applyNumberFormat="1" applyBorder="1" applyProtection="1">
      <protection locked="0"/>
    </xf>
    <xf numFmtId="9" fontId="0" fillId="0" borderId="21" xfId="0" applyNumberFormat="1" applyBorder="1" applyProtection="1">
      <protection locked="0"/>
    </xf>
    <xf numFmtId="9" fontId="4" fillId="8" borderId="21" xfId="13" applyFont="1" applyFill="1" applyBorder="1" applyAlignment="1" applyProtection="1">
      <alignment vertical="center"/>
      <protection locked="0"/>
    </xf>
    <xf numFmtId="3" fontId="0" fillId="0" borderId="34" xfId="0" applyNumberFormat="1" applyBorder="1" applyProtection="1">
      <protection locked="0"/>
    </xf>
    <xf numFmtId="9" fontId="0" fillId="0" borderId="35" xfId="0" applyNumberFormat="1" applyBorder="1" applyProtection="1">
      <protection locked="0"/>
    </xf>
    <xf numFmtId="3" fontId="13" fillId="10" borderId="34" xfId="1" applyNumberFormat="1" applyFont="1" applyFill="1" applyBorder="1" applyAlignment="1" applyProtection="1">
      <alignment vertical="center"/>
      <protection locked="0"/>
    </xf>
    <xf numFmtId="9" fontId="13" fillId="10" borderId="35" xfId="1" applyNumberFormat="1" applyFont="1" applyFill="1" applyBorder="1" applyAlignment="1" applyProtection="1">
      <alignment vertical="center"/>
      <protection locked="0"/>
    </xf>
    <xf numFmtId="3" fontId="5" fillId="11" borderId="19" xfId="1" applyNumberFormat="1" applyFont="1" applyFill="1" applyBorder="1" applyAlignment="1" applyProtection="1">
      <alignment vertical="center"/>
      <protection locked="0"/>
    </xf>
    <xf numFmtId="9" fontId="5" fillId="11" borderId="17" xfId="1" applyNumberFormat="1" applyFont="1" applyFill="1" applyBorder="1" applyAlignment="1" applyProtection="1">
      <alignment vertical="center"/>
      <protection locked="0"/>
    </xf>
    <xf numFmtId="3" fontId="5" fillId="11" borderId="15" xfId="1" applyNumberFormat="1" applyFont="1" applyFill="1" applyBorder="1" applyAlignment="1" applyProtection="1">
      <alignment vertical="center"/>
      <protection locked="0"/>
    </xf>
    <xf numFmtId="9" fontId="5" fillId="11" borderId="16" xfId="1" applyNumberFormat="1" applyFont="1" applyFill="1" applyBorder="1" applyAlignment="1" applyProtection="1">
      <alignment vertical="center"/>
      <protection locked="0"/>
    </xf>
    <xf numFmtId="3" fontId="4" fillId="7" borderId="34" xfId="1" applyNumberFormat="1" applyFont="1" applyFill="1" applyBorder="1" applyAlignment="1" applyProtection="1">
      <alignment horizontal="center" vertical="center"/>
      <protection locked="0"/>
    </xf>
    <xf numFmtId="9" fontId="4" fillId="7" borderId="35" xfId="1" applyNumberFormat="1" applyFont="1" applyFill="1" applyBorder="1" applyAlignment="1" applyProtection="1">
      <alignment horizontal="center" vertical="center"/>
      <protection locked="0"/>
    </xf>
    <xf numFmtId="3" fontId="2" fillId="7" borderId="34" xfId="1" applyNumberFormat="1" applyFill="1" applyBorder="1" applyAlignment="1" applyProtection="1">
      <alignment horizontal="center" vertical="center" wrapText="1"/>
      <protection locked="0"/>
    </xf>
    <xf numFmtId="3" fontId="2" fillId="7" borderId="0" xfId="1" applyNumberFormat="1" applyFill="1" applyAlignment="1" applyProtection="1">
      <alignment horizontal="center" vertical="center" wrapText="1"/>
      <protection locked="0"/>
    </xf>
    <xf numFmtId="9" fontId="2" fillId="7" borderId="35" xfId="1" applyNumberFormat="1" applyFill="1" applyBorder="1" applyAlignment="1" applyProtection="1">
      <alignment horizontal="center" vertical="center" wrapText="1"/>
      <protection locked="0"/>
    </xf>
    <xf numFmtId="3" fontId="3" fillId="9" borderId="18" xfId="1" applyNumberFormat="1" applyFont="1" applyFill="1" applyBorder="1" applyAlignment="1" applyProtection="1">
      <alignment vertical="center"/>
      <protection locked="0"/>
    </xf>
    <xf numFmtId="9" fontId="3" fillId="9" borderId="21" xfId="1" applyNumberFormat="1" applyFont="1" applyFill="1" applyBorder="1" applyAlignment="1" applyProtection="1">
      <alignment vertical="center"/>
      <protection locked="0"/>
    </xf>
    <xf numFmtId="3" fontId="5" fillId="11" borderId="18" xfId="1" applyNumberFormat="1" applyFont="1" applyFill="1" applyBorder="1" applyAlignment="1" applyProtection="1">
      <alignment vertical="center"/>
      <protection locked="0"/>
    </xf>
    <xf numFmtId="9" fontId="5" fillId="11" borderId="21" xfId="1" applyNumberFormat="1" applyFont="1" applyFill="1" applyBorder="1" applyAlignment="1" applyProtection="1">
      <alignment vertical="center"/>
      <protection locked="0"/>
    </xf>
    <xf numFmtId="3" fontId="5" fillId="12" borderId="14" xfId="1" applyNumberFormat="1" applyFont="1" applyFill="1" applyBorder="1" applyAlignment="1" applyProtection="1">
      <alignment vertical="center"/>
      <protection locked="0"/>
    </xf>
    <xf numFmtId="3" fontId="5" fillId="12" borderId="20" xfId="1" applyNumberFormat="1" applyFont="1" applyFill="1" applyBorder="1" applyAlignment="1" applyProtection="1">
      <alignment vertical="center"/>
      <protection locked="0"/>
    </xf>
    <xf numFmtId="9" fontId="5" fillId="12" borderId="22" xfId="1" applyNumberFormat="1" applyFont="1" applyFill="1" applyBorder="1" applyAlignment="1" applyProtection="1">
      <alignment vertical="center"/>
      <protection locked="0"/>
    </xf>
    <xf numFmtId="0" fontId="4" fillId="21" borderId="30" xfId="1" applyFont="1" applyFill="1" applyBorder="1" applyAlignment="1">
      <alignment vertical="center"/>
    </xf>
    <xf numFmtId="0" fontId="4" fillId="21" borderId="13" xfId="1" applyFont="1" applyFill="1" applyBorder="1" applyAlignment="1">
      <alignment vertical="center"/>
    </xf>
    <xf numFmtId="9" fontId="4" fillId="21" borderId="31" xfId="1" applyNumberFormat="1" applyFont="1" applyFill="1" applyBorder="1" applyAlignment="1">
      <alignment vertical="center"/>
    </xf>
    <xf numFmtId="0" fontId="4" fillId="17" borderId="30" xfId="1" applyFont="1" applyFill="1" applyBorder="1" applyAlignment="1">
      <alignment vertical="center"/>
    </xf>
    <xf numFmtId="0" fontId="4" fillId="17" borderId="13" xfId="1" applyFont="1" applyFill="1" applyBorder="1" applyAlignment="1">
      <alignment vertical="center"/>
    </xf>
    <xf numFmtId="9" fontId="4" fillId="17" borderId="31" xfId="1" applyNumberFormat="1" applyFont="1" applyFill="1" applyBorder="1" applyAlignment="1">
      <alignment vertical="center"/>
    </xf>
    <xf numFmtId="0" fontId="4" fillId="15" borderId="30" xfId="1" applyFont="1" applyFill="1" applyBorder="1" applyAlignment="1">
      <alignment vertical="center"/>
    </xf>
    <xf numFmtId="0" fontId="4" fillId="15" borderId="13" xfId="1" applyFont="1" applyFill="1" applyBorder="1" applyAlignment="1">
      <alignment vertical="center"/>
    </xf>
    <xf numFmtId="0" fontId="4" fillId="4" borderId="30" xfId="1" applyFont="1" applyFill="1" applyBorder="1" applyAlignment="1">
      <alignment vertical="center"/>
    </xf>
    <xf numFmtId="0" fontId="4" fillId="4" borderId="13" xfId="1" applyFont="1" applyFill="1" applyBorder="1" applyAlignment="1">
      <alignment vertical="center"/>
    </xf>
    <xf numFmtId="3" fontId="4" fillId="2" borderId="30" xfId="1" applyNumberFormat="1" applyFont="1" applyFill="1" applyBorder="1" applyAlignment="1" applyProtection="1">
      <alignment vertical="center"/>
      <protection locked="0"/>
    </xf>
    <xf numFmtId="3" fontId="4" fillId="2" borderId="13" xfId="1" applyNumberFormat="1" applyFont="1" applyFill="1" applyBorder="1" applyAlignment="1" applyProtection="1">
      <alignment vertical="center"/>
      <protection locked="0"/>
    </xf>
    <xf numFmtId="9" fontId="4" fillId="2" borderId="31" xfId="1" applyNumberFormat="1" applyFont="1" applyFill="1" applyBorder="1" applyAlignment="1" applyProtection="1">
      <alignment vertical="center"/>
      <protection locked="0"/>
    </xf>
    <xf numFmtId="0" fontId="4" fillId="2" borderId="13" xfId="1" applyFont="1" applyFill="1" applyBorder="1" applyAlignment="1" applyProtection="1">
      <alignment vertical="center"/>
      <protection locked="0"/>
    </xf>
    <xf numFmtId="0" fontId="4" fillId="2" borderId="13" xfId="1" applyFont="1" applyFill="1" applyBorder="1" applyAlignment="1" applyProtection="1">
      <alignment horizontal="center" vertical="center"/>
      <protection locked="0"/>
    </xf>
    <xf numFmtId="0" fontId="2" fillId="7" borderId="34" xfId="1" applyFill="1" applyBorder="1" applyAlignment="1" applyProtection="1">
      <alignment horizontal="center" vertical="center" wrapText="1"/>
      <protection locked="0"/>
    </xf>
    <xf numFmtId="9" fontId="35" fillId="0" borderId="23" xfId="0" applyNumberFormat="1" applyFont="1" applyBorder="1"/>
    <xf numFmtId="9" fontId="35" fillId="17" borderId="1" xfId="0" applyNumberFormat="1" applyFont="1" applyFill="1" applyBorder="1"/>
    <xf numFmtId="9" fontId="35" fillId="0" borderId="1" xfId="0" applyNumberFormat="1" applyFont="1" applyBorder="1"/>
    <xf numFmtId="9" fontId="35" fillId="19" borderId="1" xfId="0" applyNumberFormat="1" applyFont="1" applyFill="1" applyBorder="1"/>
    <xf numFmtId="9" fontId="35" fillId="0" borderId="0" xfId="0" applyNumberFormat="1" applyFont="1"/>
    <xf numFmtId="0" fontId="32" fillId="20" borderId="1" xfId="12" applyFont="1" applyFill="1" applyBorder="1" applyAlignment="1">
      <alignment horizontal="left" vertical="top" wrapText="1"/>
    </xf>
    <xf numFmtId="3" fontId="45" fillId="20" borderId="1" xfId="12" applyNumberFormat="1" applyFont="1" applyFill="1" applyBorder="1" applyAlignment="1">
      <alignment horizontal="right" vertical="top" wrapText="1"/>
    </xf>
    <xf numFmtId="0" fontId="32" fillId="20" borderId="10" xfId="12" applyFont="1" applyFill="1" applyBorder="1" applyAlignment="1">
      <alignment horizontal="left" vertical="top" wrapText="1"/>
    </xf>
    <xf numFmtId="3" fontId="46" fillId="20" borderId="1" xfId="12" applyNumberFormat="1" applyFont="1" applyFill="1" applyBorder="1" applyAlignment="1">
      <alignment horizontal="right" vertical="top" wrapText="1"/>
    </xf>
    <xf numFmtId="0" fontId="30" fillId="17" borderId="1" xfId="0" applyFont="1" applyFill="1" applyBorder="1"/>
    <xf numFmtId="164" fontId="0" fillId="0" borderId="1" xfId="14" applyNumberFormat="1" applyFont="1" applyBorder="1"/>
    <xf numFmtId="164" fontId="30" fillId="17" borderId="1" xfId="14" applyNumberFormat="1" applyFont="1" applyFill="1" applyBorder="1"/>
    <xf numFmtId="0" fontId="30" fillId="0" borderId="1" xfId="0" applyFont="1" applyBorder="1"/>
    <xf numFmtId="0" fontId="30" fillId="0" borderId="1" xfId="0" applyFont="1" applyBorder="1" applyAlignment="1">
      <alignment horizontal="center"/>
    </xf>
    <xf numFmtId="3" fontId="30" fillId="0" borderId="1" xfId="0" applyNumberFormat="1" applyFont="1" applyBorder="1" applyAlignment="1">
      <alignment horizontal="center"/>
    </xf>
    <xf numFmtId="10" fontId="30" fillId="0" borderId="1" xfId="13" applyNumberFormat="1" applyFont="1" applyBorder="1" applyAlignment="1">
      <alignment horizontal="center"/>
    </xf>
    <xf numFmtId="164" fontId="30" fillId="17" borderId="1" xfId="14" applyNumberFormat="1" applyFont="1" applyFill="1" applyBorder="1" applyAlignment="1">
      <alignment horizontal="center"/>
    </xf>
    <xf numFmtId="0" fontId="44" fillId="0" borderId="0" xfId="12"/>
    <xf numFmtId="0" fontId="53" fillId="0" borderId="1" xfId="12" applyFont="1" applyBorder="1" applyAlignment="1">
      <alignment horizontal="left" vertical="top" wrapText="1"/>
    </xf>
    <xf numFmtId="3" fontId="53" fillId="0" borderId="1" xfId="12" applyNumberFormat="1" applyFont="1" applyBorder="1" applyAlignment="1">
      <alignment horizontal="right" vertical="top" wrapText="1"/>
    </xf>
    <xf numFmtId="0" fontId="54" fillId="13" borderId="1" xfId="12" applyFont="1" applyFill="1" applyBorder="1" applyAlignment="1">
      <alignment horizontal="left" vertical="top" wrapText="1"/>
    </xf>
    <xf numFmtId="3" fontId="54" fillId="13" borderId="1" xfId="12" applyNumberFormat="1" applyFont="1" applyFill="1" applyBorder="1" applyAlignment="1">
      <alignment horizontal="right" vertical="top" wrapText="1"/>
    </xf>
    <xf numFmtId="3" fontId="54" fillId="27" borderId="1" xfId="12" applyNumberFormat="1" applyFont="1" applyFill="1" applyBorder="1" applyAlignment="1">
      <alignment horizontal="right" vertical="top" wrapText="1"/>
    </xf>
    <xf numFmtId="0" fontId="53" fillId="0" borderId="18" xfId="12" applyFont="1" applyBorder="1" applyAlignment="1">
      <alignment horizontal="center" vertical="top" wrapText="1"/>
    </xf>
    <xf numFmtId="3" fontId="53" fillId="0" borderId="21" xfId="12" applyNumberFormat="1" applyFont="1" applyBorder="1" applyAlignment="1">
      <alignment horizontal="right" vertical="top" wrapText="1"/>
    </xf>
    <xf numFmtId="0" fontId="54" fillId="13" borderId="18" xfId="12" applyFont="1" applyFill="1" applyBorder="1" applyAlignment="1">
      <alignment horizontal="center" vertical="top" wrapText="1"/>
    </xf>
    <xf numFmtId="3" fontId="54" fillId="13" borderId="21" xfId="12" applyNumberFormat="1" applyFont="1" applyFill="1" applyBorder="1" applyAlignment="1">
      <alignment horizontal="right" vertical="top" wrapText="1"/>
    </xf>
    <xf numFmtId="3" fontId="54" fillId="27" borderId="21" xfId="12" applyNumberFormat="1" applyFont="1" applyFill="1" applyBorder="1" applyAlignment="1">
      <alignment horizontal="right" vertical="top" wrapText="1"/>
    </xf>
    <xf numFmtId="3" fontId="54" fillId="27" borderId="20" xfId="12" applyNumberFormat="1" applyFont="1" applyFill="1" applyBorder="1" applyAlignment="1">
      <alignment horizontal="right" vertical="top" wrapText="1"/>
    </xf>
    <xf numFmtId="0" fontId="53" fillId="0" borderId="15" xfId="12" applyFont="1" applyBorder="1" applyAlignment="1">
      <alignment horizontal="center" vertical="top" wrapText="1"/>
    </xf>
    <xf numFmtId="0" fontId="53" fillId="0" borderId="3" xfId="12" applyFont="1" applyBorder="1" applyAlignment="1">
      <alignment horizontal="left" vertical="top" wrapText="1"/>
    </xf>
    <xf numFmtId="3" fontId="53" fillId="0" borderId="3" xfId="12" applyNumberFormat="1" applyFont="1" applyBorder="1" applyAlignment="1">
      <alignment horizontal="right" vertical="top" wrapText="1"/>
    </xf>
    <xf numFmtId="3" fontId="53" fillId="0" borderId="16" xfId="12" applyNumberFormat="1" applyFont="1" applyBorder="1" applyAlignment="1">
      <alignment horizontal="right" vertical="top" wrapText="1"/>
    </xf>
    <xf numFmtId="0" fontId="52" fillId="27" borderId="36" xfId="12" applyFont="1" applyFill="1" applyBorder="1" applyAlignment="1">
      <alignment horizontal="center" vertical="top" wrapText="1"/>
    </xf>
    <xf numFmtId="0" fontId="52" fillId="27" borderId="37" xfId="12" applyFont="1" applyFill="1" applyBorder="1" applyAlignment="1">
      <alignment horizontal="center" vertical="top" wrapText="1"/>
    </xf>
    <xf numFmtId="0" fontId="52" fillId="27" borderId="38" xfId="12" applyFont="1" applyFill="1" applyBorder="1" applyAlignment="1">
      <alignment horizontal="center" vertical="top" wrapText="1"/>
    </xf>
    <xf numFmtId="166" fontId="0" fillId="0" borderId="0" xfId="0" applyNumberFormat="1"/>
    <xf numFmtId="166" fontId="4" fillId="15" borderId="31" xfId="1" applyNumberFormat="1" applyFont="1" applyFill="1" applyBorder="1" applyAlignment="1">
      <alignment vertical="center"/>
    </xf>
    <xf numFmtId="166" fontId="7" fillId="7" borderId="35" xfId="1" applyNumberFormat="1" applyFont="1" applyFill="1" applyBorder="1" applyAlignment="1">
      <alignment horizontal="center" vertical="center"/>
    </xf>
    <xf numFmtId="166" fontId="2" fillId="7" borderId="35" xfId="1" applyNumberFormat="1" applyFill="1" applyBorder="1" applyAlignment="1">
      <alignment horizontal="center" vertical="center" wrapText="1"/>
    </xf>
    <xf numFmtId="166" fontId="4" fillId="8" borderId="21" xfId="1" applyNumberFormat="1" applyFont="1" applyFill="1" applyBorder="1" applyAlignment="1" applyProtection="1">
      <alignment vertical="center"/>
      <protection locked="0"/>
    </xf>
    <xf numFmtId="166" fontId="4" fillId="9" borderId="21" xfId="1" applyNumberFormat="1" applyFont="1" applyFill="1" applyBorder="1" applyAlignment="1" applyProtection="1">
      <alignment vertical="center"/>
      <protection locked="0"/>
    </xf>
    <xf numFmtId="166" fontId="0" fillId="0" borderId="21" xfId="0" applyNumberFormat="1" applyBorder="1" applyProtection="1">
      <protection locked="0"/>
    </xf>
    <xf numFmtId="166" fontId="0" fillId="0" borderId="35" xfId="0" applyNumberFormat="1" applyBorder="1" applyProtection="1">
      <protection locked="0"/>
    </xf>
    <xf numFmtId="166" fontId="13" fillId="10" borderId="35" xfId="1" applyNumberFormat="1" applyFont="1" applyFill="1" applyBorder="1" applyAlignment="1" applyProtection="1">
      <alignment vertical="center"/>
      <protection locked="0"/>
    </xf>
    <xf numFmtId="166" fontId="5" fillId="11" borderId="17" xfId="1" applyNumberFormat="1" applyFont="1" applyFill="1" applyBorder="1" applyAlignment="1" applyProtection="1">
      <alignment vertical="center"/>
      <protection locked="0"/>
    </xf>
    <xf numFmtId="166" fontId="5" fillId="11" borderId="16" xfId="1" applyNumberFormat="1" applyFont="1" applyFill="1" applyBorder="1" applyAlignment="1" applyProtection="1">
      <alignment vertical="center"/>
      <protection locked="0"/>
    </xf>
    <xf numFmtId="166" fontId="5" fillId="12" borderId="22" xfId="1" applyNumberFormat="1" applyFont="1" applyFill="1" applyBorder="1" applyAlignment="1" applyProtection="1">
      <alignment vertical="center"/>
      <protection locked="0"/>
    </xf>
    <xf numFmtId="166" fontId="0" fillId="0" borderId="0" xfId="0" applyNumberFormat="1" applyProtection="1">
      <protection locked="0"/>
    </xf>
    <xf numFmtId="166" fontId="4" fillId="2" borderId="31" xfId="1" applyNumberFormat="1" applyFont="1" applyFill="1" applyBorder="1" applyAlignment="1" applyProtection="1">
      <alignment vertical="center"/>
      <protection locked="0"/>
    </xf>
    <xf numFmtId="166" fontId="4" fillId="7" borderId="35" xfId="1" applyNumberFormat="1" applyFont="1" applyFill="1" applyBorder="1" applyAlignment="1" applyProtection="1">
      <alignment horizontal="center" vertical="center"/>
      <protection locked="0"/>
    </xf>
    <xf numFmtId="166" fontId="2" fillId="7" borderId="35" xfId="1" applyNumberFormat="1" applyFill="1" applyBorder="1" applyAlignment="1" applyProtection="1">
      <alignment horizontal="center" vertical="center" wrapText="1"/>
      <protection locked="0"/>
    </xf>
    <xf numFmtId="166" fontId="3" fillId="9" borderId="21" xfId="1" applyNumberFormat="1" applyFont="1" applyFill="1" applyBorder="1" applyAlignment="1" applyProtection="1">
      <alignment vertical="center"/>
      <protection locked="0"/>
    </xf>
    <xf numFmtId="166" fontId="5" fillId="11" borderId="21" xfId="1" applyNumberFormat="1" applyFont="1" applyFill="1" applyBorder="1" applyAlignment="1" applyProtection="1">
      <alignment vertical="center"/>
      <protection locked="0"/>
    </xf>
    <xf numFmtId="0" fontId="32" fillId="17" borderId="1" xfId="9" applyFont="1" applyFill="1" applyBorder="1" applyAlignment="1">
      <alignment horizontal="left" vertical="center"/>
    </xf>
    <xf numFmtId="3" fontId="32" fillId="17" borderId="1" xfId="9" applyNumberFormat="1" applyFont="1" applyFill="1" applyBorder="1" applyAlignment="1">
      <alignment horizontal="right" vertical="center"/>
    </xf>
    <xf numFmtId="3" fontId="4" fillId="8" borderId="23" xfId="1" applyNumberFormat="1" applyFont="1" applyFill="1" applyBorder="1" applyAlignment="1" applyProtection="1">
      <alignment vertical="center"/>
      <protection locked="0"/>
    </xf>
    <xf numFmtId="3" fontId="4" fillId="9" borderId="23" xfId="1" applyNumberFormat="1" applyFont="1" applyFill="1" applyBorder="1" applyAlignment="1" applyProtection="1">
      <alignment vertical="center"/>
      <protection locked="0"/>
    </xf>
    <xf numFmtId="3" fontId="0" fillId="0" borderId="23" xfId="0" applyNumberFormat="1" applyBorder="1" applyProtection="1">
      <protection locked="0"/>
    </xf>
    <xf numFmtId="3" fontId="5" fillId="11" borderId="6" xfId="1" applyNumberFormat="1" applyFont="1" applyFill="1" applyBorder="1" applyAlignment="1" applyProtection="1">
      <alignment vertical="center"/>
      <protection locked="0"/>
    </xf>
    <xf numFmtId="3" fontId="5" fillId="11" borderId="4" xfId="1" applyNumberFormat="1" applyFont="1" applyFill="1" applyBorder="1" applyAlignment="1" applyProtection="1">
      <alignment vertical="center"/>
      <protection locked="0"/>
    </xf>
    <xf numFmtId="3" fontId="5" fillId="12" borderId="6" xfId="1" applyNumberFormat="1" applyFont="1" applyFill="1" applyBorder="1" applyAlignment="1" applyProtection="1">
      <alignment vertical="center"/>
      <protection locked="0"/>
    </xf>
    <xf numFmtId="3" fontId="4" fillId="8" borderId="10" xfId="1" applyNumberFormat="1" applyFont="1" applyFill="1" applyBorder="1" applyAlignment="1" applyProtection="1">
      <alignment vertical="center"/>
      <protection locked="0"/>
    </xf>
    <xf numFmtId="3" fontId="4" fillId="9" borderId="10" xfId="1" applyNumberFormat="1" applyFont="1" applyFill="1" applyBorder="1" applyAlignment="1" applyProtection="1">
      <alignment vertical="center"/>
      <protection locked="0"/>
    </xf>
    <xf numFmtId="3" fontId="5" fillId="11" borderId="7" xfId="1" applyNumberFormat="1" applyFont="1" applyFill="1" applyBorder="1" applyAlignment="1" applyProtection="1">
      <alignment vertical="center"/>
      <protection locked="0"/>
    </xf>
    <xf numFmtId="3" fontId="5" fillId="11" borderId="8" xfId="1" applyNumberFormat="1" applyFont="1" applyFill="1" applyBorder="1" applyAlignment="1" applyProtection="1">
      <alignment vertical="center"/>
      <protection locked="0"/>
    </xf>
    <xf numFmtId="3" fontId="5" fillId="12" borderId="7" xfId="1" applyNumberFormat="1" applyFont="1" applyFill="1" applyBorder="1" applyAlignment="1" applyProtection="1">
      <alignment vertical="center"/>
      <protection locked="0"/>
    </xf>
    <xf numFmtId="0" fontId="4" fillId="2" borderId="40" xfId="1" applyFont="1" applyFill="1" applyBorder="1" applyAlignment="1">
      <alignment horizontal="center" vertical="center"/>
    </xf>
    <xf numFmtId="3" fontId="4" fillId="8" borderId="41" xfId="1" applyNumberFormat="1" applyFont="1" applyFill="1" applyBorder="1" applyAlignment="1" applyProtection="1">
      <alignment vertical="center"/>
      <protection locked="0"/>
    </xf>
    <xf numFmtId="3" fontId="4" fillId="9" borderId="41" xfId="1" applyNumberFormat="1" applyFont="1" applyFill="1" applyBorder="1" applyAlignment="1" applyProtection="1">
      <alignment vertical="center"/>
      <protection locked="0"/>
    </xf>
    <xf numFmtId="3" fontId="0" fillId="0" borderId="41" xfId="0" applyNumberFormat="1" applyBorder="1" applyProtection="1">
      <protection locked="0"/>
    </xf>
    <xf numFmtId="3" fontId="0" fillId="0" borderId="42" xfId="0" applyNumberFormat="1" applyBorder="1" applyProtection="1">
      <protection locked="0"/>
    </xf>
    <xf numFmtId="3" fontId="13" fillId="10" borderId="42" xfId="1" applyNumberFormat="1" applyFont="1" applyFill="1" applyBorder="1" applyAlignment="1" applyProtection="1">
      <alignment vertical="center"/>
      <protection locked="0"/>
    </xf>
    <xf numFmtId="3" fontId="5" fillId="11" borderId="43" xfId="1" applyNumberFormat="1" applyFont="1" applyFill="1" applyBorder="1" applyAlignment="1" applyProtection="1">
      <alignment vertical="center"/>
      <protection locked="0"/>
    </xf>
    <xf numFmtId="3" fontId="5" fillId="11" borderId="44" xfId="1" applyNumberFormat="1" applyFont="1" applyFill="1" applyBorder="1" applyAlignment="1" applyProtection="1">
      <alignment vertical="center"/>
      <protection locked="0"/>
    </xf>
    <xf numFmtId="3" fontId="5" fillId="12" borderId="45" xfId="1" applyNumberFormat="1" applyFont="1" applyFill="1" applyBorder="1" applyAlignment="1" applyProtection="1">
      <alignment vertical="center"/>
      <protection locked="0"/>
    </xf>
    <xf numFmtId="0" fontId="4" fillId="2" borderId="39" xfId="1" applyFont="1" applyFill="1" applyBorder="1" applyAlignment="1">
      <alignment horizontal="center" vertical="center"/>
    </xf>
    <xf numFmtId="0" fontId="4" fillId="3" borderId="39" xfId="1" applyFont="1" applyFill="1" applyBorder="1" applyAlignment="1">
      <alignment horizontal="center" vertical="center"/>
    </xf>
    <xf numFmtId="0" fontId="4" fillId="3" borderId="40" xfId="1" applyFont="1" applyFill="1" applyBorder="1" applyAlignment="1">
      <alignment horizontal="center" vertical="center"/>
    </xf>
    <xf numFmtId="0" fontId="4" fillId="2" borderId="39" xfId="1" applyFont="1" applyFill="1" applyBorder="1" applyAlignment="1" applyProtection="1">
      <alignment horizontal="center" vertical="center"/>
      <protection locked="0"/>
    </xf>
    <xf numFmtId="3" fontId="3" fillId="9" borderId="23" xfId="1" applyNumberFormat="1" applyFont="1" applyFill="1" applyBorder="1" applyAlignment="1" applyProtection="1">
      <alignment vertical="center"/>
      <protection locked="0"/>
    </xf>
    <xf numFmtId="3" fontId="5" fillId="11" borderId="23" xfId="1" applyNumberFormat="1" applyFont="1" applyFill="1" applyBorder="1" applyAlignment="1" applyProtection="1">
      <alignment vertical="center"/>
      <protection locked="0"/>
    </xf>
    <xf numFmtId="3" fontId="4" fillId="8" borderId="10" xfId="1" applyNumberFormat="1" applyFont="1" applyFill="1" applyBorder="1" applyAlignment="1" applyProtection="1">
      <alignment vertical="center" wrapText="1"/>
      <protection locked="0"/>
    </xf>
    <xf numFmtId="3" fontId="4" fillId="9" borderId="10" xfId="1" applyNumberFormat="1" applyFont="1" applyFill="1" applyBorder="1" applyAlignment="1" applyProtection="1">
      <alignment vertical="center" wrapText="1"/>
      <protection locked="0"/>
    </xf>
    <xf numFmtId="3" fontId="3" fillId="9" borderId="10" xfId="1" applyNumberFormat="1" applyFont="1" applyFill="1" applyBorder="1" applyAlignment="1" applyProtection="1">
      <alignment vertical="center" wrapText="1"/>
      <protection locked="0"/>
    </xf>
    <xf numFmtId="3" fontId="5" fillId="11" borderId="10" xfId="1" applyNumberFormat="1" applyFont="1" applyFill="1" applyBorder="1" applyAlignment="1" applyProtection="1">
      <alignment vertical="center" wrapText="1"/>
      <protection locked="0"/>
    </xf>
    <xf numFmtId="3" fontId="5" fillId="11" borderId="8" xfId="1" applyNumberFormat="1" applyFont="1" applyFill="1" applyBorder="1" applyAlignment="1" applyProtection="1">
      <alignment vertical="center" wrapText="1"/>
      <protection locked="0"/>
    </xf>
    <xf numFmtId="3" fontId="5" fillId="12" borderId="7" xfId="1" applyNumberFormat="1" applyFont="1" applyFill="1" applyBorder="1" applyAlignment="1" applyProtection="1">
      <alignment vertical="center" wrapText="1"/>
      <protection locked="0"/>
    </xf>
    <xf numFmtId="0" fontId="4" fillId="2" borderId="40" xfId="1" applyFont="1" applyFill="1" applyBorder="1" applyAlignment="1" applyProtection="1">
      <alignment horizontal="center" vertical="center"/>
      <protection locked="0"/>
    </xf>
    <xf numFmtId="3" fontId="3" fillId="9" borderId="41" xfId="1" applyNumberFormat="1" applyFont="1" applyFill="1" applyBorder="1" applyAlignment="1" applyProtection="1">
      <alignment vertical="center"/>
      <protection locked="0"/>
    </xf>
    <xf numFmtId="3" fontId="5" fillId="11" borderId="41" xfId="1" applyNumberFormat="1" applyFont="1" applyFill="1" applyBorder="1" applyAlignment="1" applyProtection="1">
      <alignment vertical="center"/>
      <protection locked="0"/>
    </xf>
    <xf numFmtId="0" fontId="4" fillId="3" borderId="39" xfId="1" applyFont="1" applyFill="1" applyBorder="1" applyAlignment="1" applyProtection="1">
      <alignment horizontal="center" vertical="center"/>
      <protection locked="0"/>
    </xf>
    <xf numFmtId="3" fontId="4" fillId="8" borderId="23" xfId="1" applyNumberFormat="1" applyFont="1" applyFill="1" applyBorder="1" applyAlignment="1" applyProtection="1">
      <alignment vertical="center" wrapText="1"/>
      <protection locked="0"/>
    </xf>
    <xf numFmtId="3" fontId="4" fillId="9" borderId="23" xfId="1" applyNumberFormat="1" applyFont="1" applyFill="1" applyBorder="1" applyAlignment="1" applyProtection="1">
      <alignment vertical="center" wrapText="1"/>
      <protection locked="0"/>
    </xf>
    <xf numFmtId="3" fontId="3" fillId="9" borderId="23" xfId="1" applyNumberFormat="1" applyFont="1" applyFill="1" applyBorder="1" applyAlignment="1" applyProtection="1">
      <alignment vertical="center" wrapText="1"/>
      <protection locked="0"/>
    </xf>
    <xf numFmtId="3" fontId="5" fillId="11" borderId="23" xfId="1" applyNumberFormat="1" applyFont="1" applyFill="1" applyBorder="1" applyAlignment="1" applyProtection="1">
      <alignment vertical="center" wrapText="1"/>
      <protection locked="0"/>
    </xf>
    <xf numFmtId="3" fontId="5" fillId="11" borderId="4" xfId="1" applyNumberFormat="1" applyFont="1" applyFill="1" applyBorder="1" applyAlignment="1" applyProtection="1">
      <alignment vertical="center" wrapText="1"/>
      <protection locked="0"/>
    </xf>
    <xf numFmtId="3" fontId="5" fillId="12" borderId="6" xfId="1" applyNumberFormat="1" applyFont="1" applyFill="1" applyBorder="1" applyAlignment="1" applyProtection="1">
      <alignment vertical="center" wrapText="1"/>
      <protection locked="0"/>
    </xf>
    <xf numFmtId="0" fontId="4" fillId="3" borderId="40" xfId="1" applyFont="1" applyFill="1" applyBorder="1" applyAlignment="1" applyProtection="1">
      <alignment horizontal="center" vertical="center"/>
      <protection locked="0"/>
    </xf>
    <xf numFmtId="3" fontId="4" fillId="8" borderId="41" xfId="1" applyNumberFormat="1" applyFont="1" applyFill="1" applyBorder="1" applyAlignment="1" applyProtection="1">
      <alignment vertical="center" wrapText="1"/>
      <protection locked="0"/>
    </xf>
    <xf numFmtId="3" fontId="4" fillId="9" borderId="41" xfId="1" applyNumberFormat="1" applyFont="1" applyFill="1" applyBorder="1" applyAlignment="1" applyProtection="1">
      <alignment vertical="center" wrapText="1"/>
      <protection locked="0"/>
    </xf>
    <xf numFmtId="3" fontId="3" fillId="9" borderId="41" xfId="1" applyNumberFormat="1" applyFont="1" applyFill="1" applyBorder="1" applyAlignment="1" applyProtection="1">
      <alignment vertical="center" wrapText="1"/>
      <protection locked="0"/>
    </xf>
    <xf numFmtId="3" fontId="13" fillId="10" borderId="42" xfId="1" applyNumberFormat="1" applyFont="1" applyFill="1" applyBorder="1" applyAlignment="1" applyProtection="1">
      <alignment vertical="center" wrapText="1"/>
      <protection locked="0"/>
    </xf>
    <xf numFmtId="3" fontId="5" fillId="11" borderId="41" xfId="1" applyNumberFormat="1" applyFont="1" applyFill="1" applyBorder="1" applyAlignment="1" applyProtection="1">
      <alignment vertical="center" wrapText="1"/>
      <protection locked="0"/>
    </xf>
    <xf numFmtId="3" fontId="5" fillId="11" borderId="44" xfId="1" applyNumberFormat="1" applyFont="1" applyFill="1" applyBorder="1" applyAlignment="1" applyProtection="1">
      <alignment vertical="center" wrapText="1"/>
      <protection locked="0"/>
    </xf>
    <xf numFmtId="3" fontId="5" fillId="12" borderId="45" xfId="1" applyNumberFormat="1" applyFont="1" applyFill="1" applyBorder="1" applyAlignment="1" applyProtection="1">
      <alignment vertical="center" wrapText="1"/>
      <protection locked="0"/>
    </xf>
    <xf numFmtId="0" fontId="4" fillId="4" borderId="39" xfId="1" applyFont="1" applyFill="1" applyBorder="1" applyAlignment="1">
      <alignment horizontal="center" vertical="center"/>
    </xf>
    <xf numFmtId="0" fontId="4" fillId="4" borderId="40" xfId="1" applyFont="1" applyFill="1" applyBorder="1" applyAlignment="1">
      <alignment horizontal="center" vertical="center"/>
    </xf>
    <xf numFmtId="0" fontId="4" fillId="4" borderId="39" xfId="1" applyFont="1" applyFill="1" applyBorder="1" applyAlignment="1" applyProtection="1">
      <alignment horizontal="center" vertical="center"/>
      <protection locked="0"/>
    </xf>
    <xf numFmtId="0" fontId="4" fillId="4" borderId="40" xfId="1" applyFont="1" applyFill="1" applyBorder="1" applyAlignment="1" applyProtection="1">
      <alignment horizontal="center" vertical="center"/>
      <protection locked="0"/>
    </xf>
    <xf numFmtId="9" fontId="5" fillId="12" borderId="20" xfId="13" applyFont="1" applyFill="1" applyBorder="1" applyAlignment="1" applyProtection="1">
      <alignment vertical="center"/>
      <protection locked="0"/>
    </xf>
    <xf numFmtId="0" fontId="56" fillId="0" borderId="1" xfId="11" applyFont="1" applyBorder="1"/>
    <xf numFmtId="166" fontId="56" fillId="0" borderId="1" xfId="11" applyNumberFormat="1" applyFont="1" applyBorder="1"/>
    <xf numFmtId="164" fontId="56" fillId="0" borderId="1" xfId="14" applyNumberFormat="1" applyFont="1" applyBorder="1" applyAlignment="1">
      <alignment horizontal="right"/>
    </xf>
    <xf numFmtId="0" fontId="5" fillId="10" borderId="40" xfId="1" applyFont="1" applyFill="1" applyBorder="1" applyAlignment="1" applyProtection="1">
      <alignment horizontal="center" vertical="top" wrapText="1"/>
      <protection locked="0"/>
    </xf>
    <xf numFmtId="0" fontId="5" fillId="10" borderId="42" xfId="1" applyFont="1" applyFill="1" applyBorder="1" applyAlignment="1" applyProtection="1">
      <alignment horizontal="center" vertical="top" wrapText="1"/>
      <protection locked="0"/>
    </xf>
    <xf numFmtId="0" fontId="5" fillId="10" borderId="46" xfId="1" applyFont="1" applyFill="1" applyBorder="1" applyAlignment="1" applyProtection="1">
      <alignment horizontal="center" vertical="top" wrapText="1"/>
      <protection locked="0"/>
    </xf>
    <xf numFmtId="0" fontId="5" fillId="10" borderId="40" xfId="1" applyFont="1" applyFill="1" applyBorder="1" applyAlignment="1">
      <alignment horizontal="left" vertical="center"/>
    </xf>
    <xf numFmtId="49" fontId="5" fillId="10" borderId="42" xfId="1" applyNumberFormat="1" applyFont="1" applyFill="1" applyBorder="1" applyAlignment="1">
      <alignment horizontal="center" vertical="center"/>
    </xf>
    <xf numFmtId="0" fontId="5" fillId="10" borderId="42" xfId="1" applyFont="1" applyFill="1" applyBorder="1" applyAlignment="1">
      <alignment horizontal="center" vertical="top" wrapText="1"/>
    </xf>
    <xf numFmtId="3" fontId="4" fillId="8" borderId="9" xfId="1" applyNumberFormat="1" applyFont="1" applyFill="1" applyBorder="1" applyAlignment="1" applyProtection="1">
      <alignment vertical="center"/>
      <protection locked="0"/>
    </xf>
    <xf numFmtId="3" fontId="4" fillId="9" borderId="9" xfId="1" applyNumberFormat="1" applyFont="1" applyFill="1" applyBorder="1" applyAlignment="1" applyProtection="1">
      <alignment vertical="center"/>
      <protection locked="0"/>
    </xf>
    <xf numFmtId="3" fontId="5" fillId="11" borderId="48" xfId="1" applyNumberFormat="1" applyFont="1" applyFill="1" applyBorder="1" applyAlignment="1" applyProtection="1">
      <alignment vertical="center"/>
      <protection locked="0"/>
    </xf>
    <xf numFmtId="3" fontId="5" fillId="11" borderId="5" xfId="1" applyNumberFormat="1" applyFont="1" applyFill="1" applyBorder="1" applyAlignment="1" applyProtection="1">
      <alignment vertical="center"/>
      <protection locked="0"/>
    </xf>
    <xf numFmtId="3" fontId="5" fillId="12" borderId="48" xfId="1" applyNumberFormat="1" applyFont="1" applyFill="1" applyBorder="1" applyAlignment="1" applyProtection="1">
      <alignment vertical="center"/>
      <protection locked="0"/>
    </xf>
    <xf numFmtId="3" fontId="4" fillId="8" borderId="9" xfId="1" applyNumberFormat="1" applyFont="1" applyFill="1" applyBorder="1" applyAlignment="1" applyProtection="1">
      <alignment vertical="center" wrapText="1"/>
      <protection locked="0"/>
    </xf>
    <xf numFmtId="3" fontId="4" fillId="9" borderId="9" xfId="1" applyNumberFormat="1" applyFont="1" applyFill="1" applyBorder="1" applyAlignment="1" applyProtection="1">
      <alignment vertical="center" wrapText="1"/>
      <protection locked="0"/>
    </xf>
    <xf numFmtId="3" fontId="3" fillId="9" borderId="9" xfId="1" applyNumberFormat="1" applyFont="1" applyFill="1" applyBorder="1" applyAlignment="1" applyProtection="1">
      <alignment vertical="center" wrapText="1"/>
      <protection locked="0"/>
    </xf>
    <xf numFmtId="3" fontId="5" fillId="11" borderId="9" xfId="1" applyNumberFormat="1" applyFont="1" applyFill="1" applyBorder="1" applyAlignment="1" applyProtection="1">
      <alignment vertical="center" wrapText="1"/>
      <protection locked="0"/>
    </xf>
    <xf numFmtId="3" fontId="5" fillId="11" borderId="5" xfId="1" applyNumberFormat="1" applyFont="1" applyFill="1" applyBorder="1" applyAlignment="1" applyProtection="1">
      <alignment vertical="center" wrapText="1"/>
      <protection locked="0"/>
    </xf>
    <xf numFmtId="3" fontId="5" fillId="12" borderId="48" xfId="1" applyNumberFormat="1" applyFont="1" applyFill="1" applyBorder="1" applyAlignment="1" applyProtection="1">
      <alignment vertical="center" wrapText="1"/>
      <protection locked="0"/>
    </xf>
    <xf numFmtId="0" fontId="57" fillId="0" borderId="39" xfId="0" applyFont="1" applyBorder="1" applyAlignment="1">
      <alignment horizontal="center" vertical="center" wrapText="1"/>
    </xf>
    <xf numFmtId="0" fontId="57" fillId="0" borderId="38" xfId="0" applyFont="1" applyBorder="1" applyAlignment="1">
      <alignment horizontal="center" vertical="center" wrapText="1"/>
    </xf>
    <xf numFmtId="0" fontId="58" fillId="0" borderId="46" xfId="0" applyFont="1" applyBorder="1" applyAlignment="1">
      <alignment horizontal="center" vertical="center" wrapText="1"/>
    </xf>
    <xf numFmtId="3" fontId="57" fillId="29" borderId="47" xfId="0" applyNumberFormat="1" applyFont="1" applyFill="1" applyBorder="1" applyAlignment="1">
      <alignment horizontal="center" vertical="center"/>
    </xf>
    <xf numFmtId="0" fontId="57" fillId="28" borderId="39" xfId="0" applyFont="1" applyFill="1" applyBorder="1" applyAlignment="1">
      <alignment horizontal="center" vertical="center" wrapText="1"/>
    </xf>
    <xf numFmtId="3" fontId="57" fillId="28" borderId="38" xfId="0" applyNumberFormat="1" applyFont="1" applyFill="1" applyBorder="1" applyAlignment="1">
      <alignment horizontal="center" vertical="center" wrapText="1"/>
    </xf>
    <xf numFmtId="0" fontId="57" fillId="30" borderId="0" xfId="0" applyFont="1" applyFill="1" applyAlignment="1">
      <alignment horizontal="center" vertical="center" wrapText="1"/>
    </xf>
    <xf numFmtId="3" fontId="57" fillId="30" borderId="0" xfId="0" applyNumberFormat="1" applyFont="1" applyFill="1" applyAlignment="1">
      <alignment horizontal="center" vertical="center" wrapText="1"/>
    </xf>
    <xf numFmtId="0" fontId="57" fillId="28" borderId="46" xfId="0" applyFont="1" applyFill="1" applyBorder="1" applyAlignment="1">
      <alignment horizontal="center" vertical="center" wrapText="1"/>
    </xf>
    <xf numFmtId="3" fontId="57" fillId="28" borderId="47" xfId="0" applyNumberFormat="1" applyFont="1" applyFill="1" applyBorder="1" applyAlignment="1">
      <alignment horizontal="center" vertical="center" wrapText="1"/>
    </xf>
    <xf numFmtId="164" fontId="0" fillId="0" borderId="0" xfId="14" applyNumberFormat="1" applyFont="1"/>
    <xf numFmtId="0" fontId="29" fillId="0" borderId="0" xfId="0" applyFont="1" applyAlignment="1">
      <alignment horizontal="center" vertical="center"/>
    </xf>
    <xf numFmtId="0" fontId="22" fillId="0" borderId="1" xfId="12" applyFont="1" applyBorder="1" applyAlignment="1">
      <alignment horizontal="left" vertical="top" wrapText="1"/>
    </xf>
    <xf numFmtId="0" fontId="54" fillId="13" borderId="1" xfId="12" applyFont="1" applyFill="1" applyBorder="1" applyAlignment="1">
      <alignment horizontal="center" vertical="top" wrapText="1"/>
    </xf>
    <xf numFmtId="0" fontId="22" fillId="0" borderId="1" xfId="12" applyFont="1" applyBorder="1" applyAlignment="1">
      <alignment horizontal="center" vertical="top" wrapText="1"/>
    </xf>
    <xf numFmtId="0" fontId="54" fillId="27" borderId="1" xfId="12" applyFont="1" applyFill="1" applyBorder="1" applyAlignment="1">
      <alignment horizontal="center" vertical="top" wrapText="1"/>
    </xf>
    <xf numFmtId="0" fontId="54" fillId="27" borderId="20" xfId="12" applyFont="1" applyFill="1" applyBorder="1" applyAlignment="1">
      <alignment horizontal="center" vertical="top" wrapText="1"/>
    </xf>
    <xf numFmtId="0" fontId="33" fillId="27" borderId="20" xfId="12" applyFont="1" applyFill="1" applyBorder="1" applyAlignment="1">
      <alignment horizontal="left" vertical="top" wrapText="1"/>
    </xf>
    <xf numFmtId="0" fontId="33" fillId="13" borderId="1" xfId="12" applyFont="1" applyFill="1" applyBorder="1" applyAlignment="1">
      <alignment horizontal="left" vertical="top" wrapText="1"/>
    </xf>
    <xf numFmtId="0" fontId="33" fillId="27" borderId="1" xfId="12" applyFont="1" applyFill="1" applyBorder="1" applyAlignment="1">
      <alignment horizontal="left" vertical="top" wrapText="1"/>
    </xf>
    <xf numFmtId="3" fontId="53" fillId="0" borderId="3" xfId="14" applyNumberFormat="1" applyFont="1" applyBorder="1" applyAlignment="1">
      <alignment horizontal="right" vertical="top" wrapText="1"/>
    </xf>
    <xf numFmtId="3" fontId="33" fillId="13" borderId="1" xfId="14" applyNumberFormat="1" applyFont="1" applyFill="1" applyBorder="1" applyAlignment="1">
      <alignment horizontal="right" vertical="top" wrapText="1"/>
    </xf>
    <xf numFmtId="3" fontId="53" fillId="0" borderId="1" xfId="14" applyNumberFormat="1" applyFont="1" applyBorder="1" applyAlignment="1">
      <alignment horizontal="right" vertical="top" wrapText="1"/>
    </xf>
    <xf numFmtId="3" fontId="22" fillId="0" borderId="1" xfId="14" applyNumberFormat="1" applyFont="1" applyBorder="1" applyAlignment="1">
      <alignment horizontal="right" vertical="top" wrapText="1"/>
    </xf>
    <xf numFmtId="3" fontId="54" fillId="13" borderId="1" xfId="14" applyNumberFormat="1" applyFont="1" applyFill="1" applyBorder="1" applyAlignment="1">
      <alignment horizontal="right" vertical="top" wrapText="1"/>
    </xf>
    <xf numFmtId="3" fontId="33" fillId="27" borderId="1" xfId="14" applyNumberFormat="1" applyFont="1" applyFill="1" applyBorder="1" applyAlignment="1">
      <alignment horizontal="right" vertical="top" wrapText="1"/>
    </xf>
    <xf numFmtId="3" fontId="33" fillId="27" borderId="20" xfId="14" applyNumberFormat="1" applyFont="1" applyFill="1" applyBorder="1" applyAlignment="1">
      <alignment horizontal="right" vertical="top" wrapText="1"/>
    </xf>
    <xf numFmtId="0" fontId="61" fillId="0" borderId="1" xfId="1" applyFont="1" applyBorder="1" applyAlignment="1">
      <alignment horizontal="center" vertical="top" wrapText="1"/>
    </xf>
    <xf numFmtId="0" fontId="61" fillId="0" borderId="1" xfId="1" applyFont="1" applyBorder="1" applyAlignment="1">
      <alignment horizontal="left" vertical="top" wrapText="1"/>
    </xf>
    <xf numFmtId="3" fontId="61" fillId="0" borderId="1" xfId="1" applyNumberFormat="1" applyFont="1" applyBorder="1" applyAlignment="1">
      <alignment horizontal="right" vertical="top" wrapText="1"/>
    </xf>
    <xf numFmtId="0" fontId="62" fillId="0" borderId="1" xfId="1" applyFont="1" applyBorder="1" applyAlignment="1">
      <alignment horizontal="center" vertical="top" wrapText="1"/>
    </xf>
    <xf numFmtId="0" fontId="62" fillId="0" borderId="1" xfId="1" applyFont="1" applyBorder="1" applyAlignment="1">
      <alignment horizontal="left" vertical="top" wrapText="1"/>
    </xf>
    <xf numFmtId="0" fontId="60" fillId="27" borderId="1" xfId="1" applyFont="1" applyFill="1" applyBorder="1" applyAlignment="1">
      <alignment horizontal="center" vertical="center" wrapText="1"/>
    </xf>
    <xf numFmtId="0" fontId="62" fillId="31" borderId="1" xfId="1" applyFont="1" applyFill="1" applyBorder="1" applyAlignment="1">
      <alignment horizontal="center" vertical="top" wrapText="1"/>
    </xf>
    <xf numFmtId="0" fontId="62" fillId="31" borderId="1" xfId="1" applyFont="1" applyFill="1" applyBorder="1" applyAlignment="1">
      <alignment horizontal="left" vertical="top" wrapText="1"/>
    </xf>
    <xf numFmtId="0" fontId="62" fillId="20" borderId="1" xfId="1" applyFont="1" applyFill="1" applyBorder="1" applyAlignment="1">
      <alignment horizontal="center" vertical="top" wrapText="1"/>
    </xf>
    <xf numFmtId="0" fontId="62" fillId="20" borderId="1" xfId="1" applyFont="1" applyFill="1" applyBorder="1" applyAlignment="1">
      <alignment horizontal="left" vertical="top" wrapText="1"/>
    </xf>
    <xf numFmtId="3" fontId="61" fillId="0" borderId="1" xfId="1" applyNumberFormat="1" applyFont="1" applyBorder="1" applyAlignment="1">
      <alignment horizontal="right" vertical="center" wrapText="1"/>
    </xf>
    <xf numFmtId="3" fontId="62" fillId="20" borderId="1" xfId="1" applyNumberFormat="1" applyFont="1" applyFill="1" applyBorder="1" applyAlignment="1">
      <alignment horizontal="right" vertical="center" wrapText="1"/>
    </xf>
    <xf numFmtId="3" fontId="62" fillId="0" borderId="1" xfId="1" applyNumberFormat="1" applyFont="1" applyBorder="1" applyAlignment="1">
      <alignment horizontal="right" vertical="center" wrapText="1"/>
    </xf>
    <xf numFmtId="0" fontId="62" fillId="27" borderId="1" xfId="1" applyFont="1" applyFill="1" applyBorder="1" applyAlignment="1">
      <alignment horizontal="center" vertical="top" wrapText="1"/>
    </xf>
    <xf numFmtId="0" fontId="62" fillId="27" borderId="1" xfId="1" applyFont="1" applyFill="1" applyBorder="1" applyAlignment="1">
      <alignment horizontal="left" vertical="top" wrapText="1"/>
    </xf>
    <xf numFmtId="3" fontId="62" fillId="27" borderId="1" xfId="1" applyNumberFormat="1" applyFont="1" applyFill="1" applyBorder="1" applyAlignment="1">
      <alignment horizontal="right" vertical="center" wrapText="1"/>
    </xf>
    <xf numFmtId="3" fontId="62" fillId="31" borderId="1" xfId="1" applyNumberFormat="1" applyFont="1" applyFill="1" applyBorder="1" applyAlignment="1">
      <alignment horizontal="right" vertical="center" wrapText="1"/>
    </xf>
    <xf numFmtId="164" fontId="56" fillId="0" borderId="1" xfId="14" applyNumberFormat="1" applyFont="1" applyFill="1" applyBorder="1" applyAlignment="1">
      <alignment horizontal="right"/>
    </xf>
    <xf numFmtId="4" fontId="0" fillId="0" borderId="1" xfId="0" applyNumberFormat="1" applyBorder="1"/>
    <xf numFmtId="3" fontId="0" fillId="0" borderId="1" xfId="0" applyNumberFormat="1" applyBorder="1"/>
    <xf numFmtId="168" fontId="0" fillId="0" borderId="1" xfId="0" applyNumberFormat="1" applyBorder="1"/>
    <xf numFmtId="3" fontId="0" fillId="0" borderId="3" xfId="0" applyNumberFormat="1" applyBorder="1"/>
    <xf numFmtId="0" fontId="30" fillId="13" borderId="1" xfId="0" applyFont="1" applyFill="1" applyBorder="1"/>
    <xf numFmtId="3" fontId="30" fillId="13" borderId="1" xfId="0" applyNumberFormat="1" applyFont="1" applyFill="1" applyBorder="1"/>
    <xf numFmtId="0" fontId="30" fillId="13" borderId="1" xfId="0" applyFont="1" applyFill="1" applyBorder="1" applyAlignment="1">
      <alignment horizontal="center" vertical="center"/>
    </xf>
    <xf numFmtId="0" fontId="30" fillId="13" borderId="23" xfId="0" applyFont="1" applyFill="1" applyBorder="1"/>
    <xf numFmtId="0" fontId="30" fillId="13" borderId="2" xfId="0" applyFont="1" applyFill="1" applyBorder="1" applyAlignment="1">
      <alignment horizontal="center" vertical="center" wrapText="1"/>
    </xf>
    <xf numFmtId="0" fontId="30" fillId="13" borderId="2" xfId="0" applyFont="1" applyFill="1" applyBorder="1" applyAlignment="1">
      <alignment horizontal="center" vertical="center"/>
    </xf>
    <xf numFmtId="0" fontId="30" fillId="18" borderId="23" xfId="0" applyFont="1" applyFill="1" applyBorder="1"/>
    <xf numFmtId="0" fontId="30" fillId="18" borderId="9" xfId="0" applyFont="1" applyFill="1" applyBorder="1"/>
    <xf numFmtId="3" fontId="22" fillId="0" borderId="0" xfId="9" applyNumberFormat="1"/>
    <xf numFmtId="9" fontId="7" fillId="7" borderId="0" xfId="1" applyNumberFormat="1" applyFont="1" applyFill="1" applyAlignment="1">
      <alignment horizontal="center" vertical="center"/>
    </xf>
    <xf numFmtId="3" fontId="4" fillId="8" borderId="12" xfId="1" applyNumberFormat="1" applyFont="1" applyFill="1" applyBorder="1" applyAlignment="1" applyProtection="1">
      <alignment vertical="center"/>
      <protection locked="0"/>
    </xf>
    <xf numFmtId="3" fontId="63" fillId="8" borderId="18" xfId="1" applyNumberFormat="1" applyFont="1" applyFill="1" applyBorder="1" applyAlignment="1" applyProtection="1">
      <alignment vertical="center"/>
      <protection locked="0"/>
    </xf>
    <xf numFmtId="3" fontId="64" fillId="9" borderId="18" xfId="1" applyNumberFormat="1" applyFont="1" applyFill="1" applyBorder="1" applyAlignment="1" applyProtection="1">
      <alignment vertical="center"/>
      <protection locked="0"/>
    </xf>
    <xf numFmtId="3" fontId="63" fillId="9" borderId="18" xfId="1" applyNumberFormat="1" applyFont="1" applyFill="1" applyBorder="1" applyAlignment="1" applyProtection="1">
      <alignment vertical="center"/>
      <protection locked="0"/>
    </xf>
    <xf numFmtId="3" fontId="4" fillId="9" borderId="14" xfId="1" applyNumberFormat="1" applyFont="1" applyFill="1" applyBorder="1" applyAlignment="1" applyProtection="1">
      <alignment vertical="center"/>
      <protection locked="0"/>
    </xf>
    <xf numFmtId="3" fontId="65" fillId="0" borderId="18" xfId="0" applyNumberFormat="1" applyFont="1" applyBorder="1" applyProtection="1">
      <protection locked="0"/>
    </xf>
    <xf numFmtId="0" fontId="33" fillId="31" borderId="1" xfId="0" applyFont="1" applyFill="1" applyBorder="1" applyAlignment="1">
      <alignment horizontal="left" vertical="top" wrapText="1"/>
    </xf>
    <xf numFmtId="3" fontId="33" fillId="31" borderId="1" xfId="0" applyNumberFormat="1" applyFont="1" applyFill="1" applyBorder="1" applyAlignment="1">
      <alignment horizontal="right" vertical="top" wrapText="1"/>
    </xf>
    <xf numFmtId="0" fontId="62" fillId="18" borderId="1" xfId="1" applyFont="1" applyFill="1" applyBorder="1" applyAlignment="1">
      <alignment horizontal="center" vertical="top" wrapText="1"/>
    </xf>
    <xf numFmtId="0" fontId="62" fillId="18" borderId="1" xfId="1" applyFont="1" applyFill="1" applyBorder="1" applyAlignment="1">
      <alignment horizontal="left" vertical="top" wrapText="1"/>
    </xf>
    <xf numFmtId="3" fontId="62" fillId="18" borderId="1" xfId="1" applyNumberFormat="1" applyFont="1" applyFill="1" applyBorder="1" applyAlignment="1">
      <alignment horizontal="right" vertical="top" wrapText="1"/>
    </xf>
    <xf numFmtId="0" fontId="62" fillId="13" borderId="1" xfId="1" applyFont="1" applyFill="1" applyBorder="1" applyAlignment="1">
      <alignment horizontal="center" vertical="top" wrapText="1"/>
    </xf>
    <xf numFmtId="0" fontId="62" fillId="13" borderId="1" xfId="1" applyFont="1" applyFill="1" applyBorder="1" applyAlignment="1">
      <alignment horizontal="left" vertical="top" wrapText="1"/>
    </xf>
    <xf numFmtId="3" fontId="62" fillId="13" borderId="1" xfId="1" applyNumberFormat="1" applyFont="1" applyFill="1" applyBorder="1" applyAlignment="1">
      <alignment horizontal="right" vertical="top" wrapText="1"/>
    </xf>
    <xf numFmtId="0" fontId="66" fillId="0" borderId="0" xfId="18" applyFont="1" applyAlignment="1">
      <alignment horizontal="left" vertical="center"/>
    </xf>
    <xf numFmtId="0" fontId="67" fillId="0" borderId="0" xfId="18" applyFont="1" applyAlignment="1">
      <alignment horizontal="left" vertical="center"/>
    </xf>
    <xf numFmtId="0" fontId="68" fillId="0" borderId="0" xfId="18" applyFont="1" applyAlignment="1">
      <alignment horizontal="left" vertical="center"/>
    </xf>
    <xf numFmtId="0" fontId="34" fillId="0" borderId="0" xfId="18"/>
    <xf numFmtId="49" fontId="34" fillId="0" borderId="0" xfId="18" applyNumberFormat="1"/>
    <xf numFmtId="0" fontId="34" fillId="0" borderId="58" xfId="18" applyBorder="1"/>
    <xf numFmtId="166" fontId="31" fillId="0" borderId="1" xfId="13" applyNumberFormat="1" applyFont="1" applyBorder="1" applyAlignment="1">
      <alignment horizontal="right" vertical="center"/>
    </xf>
    <xf numFmtId="166" fontId="37" fillId="25" borderId="1" xfId="13" applyNumberFormat="1" applyFont="1" applyFill="1" applyBorder="1" applyAlignment="1">
      <alignment horizontal="right" vertical="center"/>
    </xf>
    <xf numFmtId="166" fontId="32" fillId="17" borderId="1" xfId="13" applyNumberFormat="1" applyFont="1" applyFill="1" applyBorder="1" applyAlignment="1">
      <alignment horizontal="right" vertical="center"/>
    </xf>
    <xf numFmtId="0" fontId="0" fillId="0" borderId="1" xfId="0" applyBorder="1" applyAlignment="1">
      <alignment wrapText="1"/>
    </xf>
    <xf numFmtId="3" fontId="64" fillId="0" borderId="1" xfId="0" applyNumberFormat="1" applyFont="1" applyBorder="1"/>
    <xf numFmtId="0" fontId="72" fillId="0" borderId="0" xfId="0" applyFont="1" applyAlignment="1">
      <alignment vertical="center"/>
    </xf>
    <xf numFmtId="49" fontId="74" fillId="19" borderId="59" xfId="1" applyNumberFormat="1" applyFont="1" applyFill="1" applyBorder="1" applyAlignment="1">
      <alignment horizontal="center" vertical="center"/>
    </xf>
    <xf numFmtId="49" fontId="74" fillId="19" borderId="13" xfId="1" applyNumberFormat="1" applyFont="1" applyFill="1" applyBorder="1" applyAlignment="1">
      <alignment horizontal="center" vertical="center"/>
    </xf>
    <xf numFmtId="49" fontId="74" fillId="19" borderId="60" xfId="1" applyNumberFormat="1" applyFont="1" applyFill="1" applyBorder="1" applyAlignment="1">
      <alignment horizontal="center" vertical="center"/>
    </xf>
    <xf numFmtId="3" fontId="74" fillId="19" borderId="11" xfId="1" applyNumberFormat="1" applyFont="1" applyFill="1" applyBorder="1" applyAlignment="1">
      <alignment horizontal="center" vertical="center" wrapText="1"/>
    </xf>
    <xf numFmtId="3" fontId="74" fillId="19" borderId="11" xfId="1" applyNumberFormat="1" applyFont="1" applyFill="1" applyBorder="1" applyAlignment="1" applyProtection="1">
      <alignment horizontal="center" vertical="center" wrapText="1"/>
      <protection locked="0"/>
    </xf>
    <xf numFmtId="0" fontId="74" fillId="19" borderId="11" xfId="1" applyFont="1" applyFill="1" applyBorder="1" applyAlignment="1">
      <alignment horizontal="center" vertical="center" wrapText="1"/>
    </xf>
    <xf numFmtId="0" fontId="6" fillId="20" borderId="15" xfId="21" applyFont="1" applyFill="1" applyBorder="1" applyAlignment="1">
      <alignment vertical="center" wrapText="1"/>
    </xf>
    <xf numFmtId="3" fontId="4" fillId="20" borderId="3" xfId="21" applyNumberFormat="1" applyFont="1" applyFill="1" applyBorder="1" applyAlignment="1">
      <alignment horizontal="center" vertical="center"/>
    </xf>
    <xf numFmtId="1" fontId="4" fillId="20" borderId="3" xfId="21" applyNumberFormat="1" applyFont="1" applyFill="1" applyBorder="1" applyAlignment="1">
      <alignment horizontal="center" vertical="center"/>
    </xf>
    <xf numFmtId="2" fontId="4" fillId="20" borderId="16" xfId="21" applyNumberFormat="1" applyFont="1" applyFill="1" applyBorder="1" applyAlignment="1">
      <alignment horizontal="center" vertical="center"/>
    </xf>
    <xf numFmtId="0" fontId="75" fillId="0" borderId="63" xfId="21" applyFont="1" applyBorder="1" applyAlignment="1">
      <alignment vertical="center" wrapText="1"/>
    </xf>
    <xf numFmtId="3" fontId="3" fillId="0" borderId="2" xfId="21" applyNumberFormat="1" applyFont="1" applyBorder="1" applyAlignment="1" applyProtection="1">
      <alignment horizontal="center" vertical="center"/>
      <protection locked="0"/>
    </xf>
    <xf numFmtId="1" fontId="3" fillId="0" borderId="0" xfId="21" applyNumberFormat="1" applyFont="1" applyAlignment="1">
      <alignment horizontal="center" vertical="center" wrapText="1"/>
    </xf>
    <xf numFmtId="1" fontId="3" fillId="0" borderId="2" xfId="21" applyNumberFormat="1" applyFont="1" applyBorder="1" applyAlignment="1" applyProtection="1">
      <alignment horizontal="center" vertical="center"/>
      <protection locked="0"/>
    </xf>
    <xf numFmtId="2" fontId="4" fillId="8" borderId="17" xfId="21" applyNumberFormat="1" applyFont="1" applyFill="1" applyBorder="1" applyAlignment="1" applyProtection="1">
      <alignment horizontal="center"/>
      <protection locked="0"/>
    </xf>
    <xf numFmtId="0" fontId="75" fillId="0" borderId="18" xfId="21" applyFont="1" applyBorder="1" applyAlignment="1">
      <alignment vertical="center" wrapText="1"/>
    </xf>
    <xf numFmtId="3" fontId="4" fillId="0" borderId="1" xfId="21" applyNumberFormat="1" applyFont="1" applyBorder="1" applyAlignment="1">
      <alignment horizontal="left"/>
    </xf>
    <xf numFmtId="1" fontId="3" fillId="0" borderId="2" xfId="21" applyNumberFormat="1" applyFont="1" applyBorder="1" applyAlignment="1" applyProtection="1">
      <alignment horizontal="center"/>
      <protection locked="0"/>
    </xf>
    <xf numFmtId="0" fontId="75" fillId="0" borderId="19" xfId="21" applyFont="1" applyBorder="1" applyAlignment="1">
      <alignment vertical="center" wrapText="1"/>
    </xf>
    <xf numFmtId="0" fontId="34" fillId="0" borderId="14" xfId="21" applyFont="1" applyBorder="1" applyAlignment="1">
      <alignment vertical="center"/>
    </xf>
    <xf numFmtId="3" fontId="3" fillId="0" borderId="20" xfId="21" applyNumberFormat="1" applyFont="1" applyBorder="1" applyAlignment="1" applyProtection="1">
      <alignment horizontal="center" vertical="center"/>
      <protection locked="0"/>
    </xf>
    <xf numFmtId="1" fontId="3" fillId="0" borderId="20" xfId="21" applyNumberFormat="1" applyFont="1" applyBorder="1" applyAlignment="1" applyProtection="1">
      <alignment horizontal="right"/>
      <protection locked="0"/>
    </xf>
    <xf numFmtId="1" fontId="3" fillId="0" borderId="20" xfId="21" applyNumberFormat="1" applyFont="1" applyBorder="1" applyAlignment="1" applyProtection="1">
      <alignment horizontal="center" vertical="center"/>
      <protection locked="0"/>
    </xf>
    <xf numFmtId="0" fontId="6" fillId="20" borderId="18" xfId="21" applyFont="1" applyFill="1" applyBorder="1" applyAlignment="1">
      <alignment vertical="center" wrapText="1"/>
    </xf>
    <xf numFmtId="3" fontId="4" fillId="20" borderId="1" xfId="21" applyNumberFormat="1" applyFont="1" applyFill="1" applyBorder="1" applyAlignment="1">
      <alignment horizontal="center" vertical="center"/>
    </xf>
    <xf numFmtId="1" fontId="4" fillId="20" borderId="1" xfId="21" applyNumberFormat="1" applyFont="1" applyFill="1" applyBorder="1" applyAlignment="1">
      <alignment horizontal="center" vertical="center"/>
    </xf>
    <xf numFmtId="2" fontId="4" fillId="20" borderId="64" xfId="21" applyNumberFormat="1" applyFont="1" applyFill="1" applyBorder="1" applyAlignment="1">
      <alignment horizontal="center" vertical="center"/>
    </xf>
    <xf numFmtId="2" fontId="4" fillId="8" borderId="22" xfId="21" applyNumberFormat="1" applyFont="1" applyFill="1" applyBorder="1" applyAlignment="1" applyProtection="1">
      <alignment horizontal="center"/>
      <protection locked="0"/>
    </xf>
    <xf numFmtId="9" fontId="42" fillId="0" borderId="1" xfId="0" applyNumberFormat="1" applyFont="1" applyBorder="1"/>
    <xf numFmtId="0" fontId="58" fillId="0" borderId="47" xfId="0" applyFont="1" applyBorder="1" applyAlignment="1">
      <alignment horizontal="center" vertical="center" wrapText="1"/>
    </xf>
    <xf numFmtId="0" fontId="57" fillId="28" borderId="38" xfId="0" applyFont="1" applyFill="1" applyBorder="1" applyAlignment="1">
      <alignment horizontal="center" vertical="center" wrapText="1"/>
    </xf>
    <xf numFmtId="0" fontId="57" fillId="28" borderId="47" xfId="0" applyFont="1" applyFill="1" applyBorder="1" applyAlignment="1">
      <alignment horizontal="center" vertical="center" wrapText="1"/>
    </xf>
    <xf numFmtId="0" fontId="4" fillId="2" borderId="0" xfId="1" applyFont="1" applyFill="1" applyAlignment="1">
      <alignment horizontal="center" vertical="center"/>
    </xf>
    <xf numFmtId="0" fontId="4" fillId="2" borderId="0" xfId="1" applyFont="1" applyFill="1" applyAlignment="1" applyProtection="1">
      <alignment horizontal="center" vertical="center"/>
      <protection locked="0"/>
    </xf>
    <xf numFmtId="0" fontId="5" fillId="10" borderId="35" xfId="1" applyFont="1" applyFill="1" applyBorder="1" applyAlignment="1" applyProtection="1">
      <alignment horizontal="center" vertical="top" wrapText="1"/>
      <protection locked="0"/>
    </xf>
    <xf numFmtId="3" fontId="5" fillId="10" borderId="35" xfId="1" applyNumberFormat="1" applyFont="1" applyFill="1" applyBorder="1" applyAlignment="1" applyProtection="1">
      <alignment horizontal="center" vertical="top" wrapText="1"/>
      <protection locked="0"/>
    </xf>
    <xf numFmtId="3" fontId="4" fillId="0" borderId="1" xfId="1" applyNumberFormat="1" applyFont="1" applyBorder="1" applyAlignment="1" applyProtection="1">
      <alignment vertical="center"/>
      <protection locked="0"/>
    </xf>
    <xf numFmtId="3" fontId="4" fillId="0" borderId="1" xfId="1" applyNumberFormat="1" applyFont="1" applyBorder="1" applyAlignment="1" applyProtection="1">
      <alignment vertical="center" wrapText="1"/>
      <protection locked="0"/>
    </xf>
    <xf numFmtId="3" fontId="4" fillId="7" borderId="1" xfId="1" applyNumberFormat="1" applyFont="1" applyFill="1" applyBorder="1" applyAlignment="1" applyProtection="1">
      <alignment vertical="center"/>
      <protection locked="0"/>
    </xf>
    <xf numFmtId="3" fontId="4" fillId="33" borderId="1" xfId="1" applyNumberFormat="1" applyFont="1" applyFill="1" applyBorder="1" applyAlignment="1" applyProtection="1">
      <alignment vertical="center"/>
      <protection locked="0"/>
    </xf>
    <xf numFmtId="0" fontId="60" fillId="13" borderId="1" xfId="1" applyFont="1" applyFill="1" applyBorder="1" applyAlignment="1">
      <alignment horizontal="center" vertical="top" wrapText="1"/>
    </xf>
    <xf numFmtId="3" fontId="61" fillId="0" borderId="1" xfId="1" applyNumberFormat="1" applyFont="1" applyBorder="1" applyAlignment="1">
      <alignment horizontal="center" vertical="top" wrapText="1"/>
    </xf>
    <xf numFmtId="3" fontId="62" fillId="13" borderId="1" xfId="1" applyNumberFormat="1" applyFont="1" applyFill="1" applyBorder="1" applyAlignment="1">
      <alignment horizontal="center" vertical="top" wrapText="1"/>
    </xf>
    <xf numFmtId="3" fontId="62" fillId="0" borderId="1" xfId="1" applyNumberFormat="1" applyFont="1" applyBorder="1" applyAlignment="1">
      <alignment horizontal="center" vertical="top" wrapText="1"/>
    </xf>
    <xf numFmtId="0" fontId="79" fillId="0" borderId="0" xfId="18" applyFont="1" applyAlignment="1">
      <alignment horizontal="right" vertical="center"/>
    </xf>
    <xf numFmtId="0" fontId="67" fillId="0" borderId="0" xfId="18" applyFont="1"/>
    <xf numFmtId="3" fontId="30" fillId="18" borderId="1" xfId="0" applyNumberFormat="1" applyFont="1" applyFill="1" applyBorder="1"/>
    <xf numFmtId="0" fontId="32" fillId="0" borderId="0" xfId="1" applyFont="1" applyAlignment="1">
      <alignment vertical="top"/>
    </xf>
    <xf numFmtId="0" fontId="60" fillId="13" borderId="1" xfId="1" applyFont="1" applyFill="1" applyBorder="1" applyAlignment="1">
      <alignment horizontal="center" vertical="center" wrapText="1"/>
    </xf>
    <xf numFmtId="0" fontId="2" fillId="0" borderId="0" xfId="1" applyAlignment="1">
      <alignment vertical="center"/>
    </xf>
    <xf numFmtId="3" fontId="57" fillId="31" borderId="11" xfId="0" applyNumberFormat="1" applyFont="1" applyFill="1" applyBorder="1" applyAlignment="1">
      <alignment horizontal="center" vertical="center"/>
    </xf>
    <xf numFmtId="3" fontId="57" fillId="28" borderId="37" xfId="0" applyNumberFormat="1" applyFont="1" applyFill="1" applyBorder="1" applyAlignment="1">
      <alignment horizontal="center" vertical="center" wrapText="1"/>
    </xf>
    <xf numFmtId="3" fontId="57" fillId="28" borderId="11" xfId="0" applyNumberFormat="1" applyFont="1" applyFill="1" applyBorder="1" applyAlignment="1">
      <alignment horizontal="center" vertical="center" wrapText="1"/>
    </xf>
    <xf numFmtId="164" fontId="57" fillId="0" borderId="31" xfId="14" applyNumberFormat="1" applyFont="1" applyBorder="1" applyAlignment="1">
      <alignment horizontal="center" vertical="center" wrapText="1"/>
    </xf>
    <xf numFmtId="164" fontId="0" fillId="0" borderId="23" xfId="14" applyNumberFormat="1" applyFont="1" applyBorder="1"/>
    <xf numFmtId="0" fontId="80" fillId="0" borderId="39" xfId="0" applyFont="1" applyBorder="1" applyAlignment="1">
      <alignment horizontal="center" vertical="center" wrapText="1"/>
    </xf>
    <xf numFmtId="0" fontId="80" fillId="0" borderId="38" xfId="0" applyFont="1" applyBorder="1" applyAlignment="1">
      <alignment horizontal="center" vertical="center" wrapText="1"/>
    </xf>
    <xf numFmtId="0" fontId="80" fillId="0" borderId="38" xfId="0" applyFont="1" applyBorder="1" applyAlignment="1">
      <alignment horizontal="center" vertical="center" textRotation="90"/>
    </xf>
    <xf numFmtId="0" fontId="81" fillId="0" borderId="46" xfId="0" applyFont="1" applyBorder="1" applyAlignment="1">
      <alignment horizontal="center" vertical="center" wrapText="1"/>
    </xf>
    <xf numFmtId="3" fontId="80" fillId="0" borderId="47" xfId="0" applyNumberFormat="1" applyFont="1" applyBorder="1" applyAlignment="1">
      <alignment horizontal="center" vertical="center"/>
    </xf>
    <xf numFmtId="0" fontId="80" fillId="0" borderId="47" xfId="0" applyFont="1" applyBorder="1" applyAlignment="1">
      <alignment horizontal="center" vertical="center"/>
    </xf>
    <xf numFmtId="0" fontId="80" fillId="28" borderId="39" xfId="0" applyFont="1" applyFill="1" applyBorder="1" applyAlignment="1">
      <alignment horizontal="center" vertical="center" wrapText="1"/>
    </xf>
    <xf numFmtId="3" fontId="80" fillId="28" borderId="38" xfId="0" applyNumberFormat="1" applyFont="1" applyFill="1" applyBorder="1" applyAlignment="1">
      <alignment horizontal="center" vertical="center" wrapText="1"/>
    </xf>
    <xf numFmtId="0" fontId="81" fillId="0" borderId="0" xfId="0" applyFont="1" applyAlignment="1">
      <alignment horizontal="center" vertical="center" wrapText="1"/>
    </xf>
    <xf numFmtId="0" fontId="80" fillId="0" borderId="0" xfId="0" applyFont="1" applyAlignment="1">
      <alignment horizontal="center" vertical="center"/>
    </xf>
    <xf numFmtId="0" fontId="81" fillId="0" borderId="0" xfId="0" applyFont="1" applyAlignment="1">
      <alignment horizontal="center" vertical="center"/>
    </xf>
    <xf numFmtId="3" fontId="80" fillId="0" borderId="0" xfId="0" applyNumberFormat="1" applyFont="1" applyAlignment="1">
      <alignment horizontal="center" vertical="center"/>
    </xf>
    <xf numFmtId="0" fontId="80" fillId="28" borderId="46" xfId="0" applyFont="1" applyFill="1" applyBorder="1" applyAlignment="1">
      <alignment horizontal="center" vertical="center" wrapText="1"/>
    </xf>
    <xf numFmtId="3" fontId="80" fillId="28" borderId="47" xfId="0" applyNumberFormat="1" applyFont="1" applyFill="1" applyBorder="1" applyAlignment="1">
      <alignment horizontal="center" vertical="center" wrapText="1"/>
    </xf>
    <xf numFmtId="3" fontId="30" fillId="0" borderId="0" xfId="0" applyNumberFormat="1" applyFont="1"/>
    <xf numFmtId="0" fontId="4" fillId="7" borderId="0" xfId="1" applyFont="1" applyFill="1" applyAlignment="1">
      <alignment horizontal="center" vertical="center"/>
    </xf>
    <xf numFmtId="0" fontId="4" fillId="34" borderId="0" xfId="1" applyFont="1" applyFill="1" applyAlignment="1">
      <alignment horizontal="center" vertical="center"/>
    </xf>
    <xf numFmtId="0" fontId="4" fillId="34" borderId="0" xfId="1" applyFont="1" applyFill="1" applyAlignment="1" applyProtection="1">
      <alignment horizontal="center" vertical="center"/>
      <protection locked="0"/>
    </xf>
    <xf numFmtId="49" fontId="4" fillId="34" borderId="0" xfId="1" applyNumberFormat="1" applyFont="1" applyFill="1" applyAlignment="1" applyProtection="1">
      <alignment horizontal="center" vertical="center"/>
      <protection locked="0"/>
    </xf>
    <xf numFmtId="0" fontId="2" fillId="34" borderId="0" xfId="1" applyFill="1" applyAlignment="1" applyProtection="1">
      <alignment horizontal="center" vertical="center" wrapText="1"/>
      <protection locked="0"/>
    </xf>
    <xf numFmtId="3" fontId="4" fillId="8" borderId="16" xfId="1" applyNumberFormat="1" applyFont="1" applyFill="1" applyBorder="1" applyAlignment="1" applyProtection="1">
      <alignment vertical="center"/>
      <protection locked="0"/>
    </xf>
    <xf numFmtId="3" fontId="4" fillId="9" borderId="21" xfId="1" applyNumberFormat="1" applyFont="1" applyFill="1" applyBorder="1" applyAlignment="1" applyProtection="1">
      <alignment vertical="center"/>
      <protection locked="0"/>
    </xf>
    <xf numFmtId="3" fontId="0" fillId="0" borderId="21" xfId="0" applyNumberFormat="1" applyBorder="1" applyProtection="1">
      <protection locked="0"/>
    </xf>
    <xf numFmtId="3" fontId="4" fillId="8" borderId="21" xfId="1" applyNumberFormat="1" applyFont="1" applyFill="1" applyBorder="1" applyAlignment="1" applyProtection="1">
      <alignment vertical="center"/>
      <protection locked="0"/>
    </xf>
    <xf numFmtId="3" fontId="3" fillId="9" borderId="21" xfId="1" applyNumberFormat="1" applyFont="1" applyFill="1" applyBorder="1" applyAlignment="1" applyProtection="1">
      <alignment vertical="center"/>
      <protection locked="0"/>
    </xf>
    <xf numFmtId="3" fontId="4" fillId="9" borderId="17" xfId="1" applyNumberFormat="1" applyFont="1" applyFill="1" applyBorder="1" applyAlignment="1" applyProtection="1">
      <alignment vertical="center"/>
      <protection locked="0"/>
    </xf>
    <xf numFmtId="9" fontId="4" fillId="8" borderId="9" xfId="1" applyNumberFormat="1" applyFont="1" applyFill="1" applyBorder="1" applyAlignment="1" applyProtection="1">
      <alignment vertical="center"/>
      <protection locked="0"/>
    </xf>
    <xf numFmtId="9" fontId="4" fillId="9" borderId="9" xfId="1" applyNumberFormat="1" applyFont="1" applyFill="1" applyBorder="1" applyAlignment="1" applyProtection="1">
      <alignment vertical="center"/>
      <protection locked="0"/>
    </xf>
    <xf numFmtId="9" fontId="0" fillId="0" borderId="9" xfId="0" applyNumberFormat="1" applyBorder="1" applyProtection="1">
      <protection locked="0"/>
    </xf>
    <xf numFmtId="9" fontId="4" fillId="8" borderId="9" xfId="13" applyFont="1" applyFill="1" applyBorder="1" applyAlignment="1" applyProtection="1">
      <alignment vertical="center"/>
      <protection locked="0"/>
    </xf>
    <xf numFmtId="9" fontId="13" fillId="10" borderId="0" xfId="1" applyNumberFormat="1" applyFont="1" applyFill="1" applyAlignment="1" applyProtection="1">
      <alignment vertical="center"/>
      <protection locked="0"/>
    </xf>
    <xf numFmtId="9" fontId="5" fillId="11" borderId="48" xfId="1" applyNumberFormat="1" applyFont="1" applyFill="1" applyBorder="1" applyAlignment="1" applyProtection="1">
      <alignment vertical="center"/>
      <protection locked="0"/>
    </xf>
    <xf numFmtId="9" fontId="5" fillId="11" borderId="0" xfId="1" applyNumberFormat="1" applyFont="1" applyFill="1" applyAlignment="1" applyProtection="1">
      <alignment vertical="center"/>
      <protection locked="0"/>
    </xf>
    <xf numFmtId="9" fontId="5" fillId="12" borderId="66" xfId="13" applyFont="1" applyFill="1" applyBorder="1" applyAlignment="1" applyProtection="1">
      <alignment vertical="center"/>
      <protection locked="0"/>
    </xf>
    <xf numFmtId="9" fontId="4" fillId="2" borderId="13" xfId="1" applyNumberFormat="1" applyFont="1" applyFill="1" applyBorder="1" applyAlignment="1" applyProtection="1">
      <alignment vertical="center"/>
      <protection locked="0"/>
    </xf>
    <xf numFmtId="9" fontId="4" fillId="7" borderId="0" xfId="1" applyNumberFormat="1" applyFont="1" applyFill="1" applyAlignment="1" applyProtection="1">
      <alignment horizontal="center" vertical="center"/>
      <protection locked="0"/>
    </xf>
    <xf numFmtId="9" fontId="2" fillId="7" borderId="0" xfId="1" applyNumberFormat="1" applyFill="1" applyAlignment="1" applyProtection="1">
      <alignment horizontal="center" vertical="center" wrapText="1"/>
      <protection locked="0"/>
    </xf>
    <xf numFmtId="9" fontId="3" fillId="9" borderId="9" xfId="1" applyNumberFormat="1" applyFont="1" applyFill="1" applyBorder="1" applyAlignment="1" applyProtection="1">
      <alignment vertical="center"/>
      <protection locked="0"/>
    </xf>
    <xf numFmtId="9" fontId="5" fillId="11" borderId="9" xfId="1" applyNumberFormat="1" applyFont="1" applyFill="1" applyBorder="1" applyAlignment="1" applyProtection="1">
      <alignment vertical="center"/>
      <protection locked="0"/>
    </xf>
    <xf numFmtId="9" fontId="5" fillId="11" borderId="5" xfId="1" applyNumberFormat="1" applyFont="1" applyFill="1" applyBorder="1" applyAlignment="1" applyProtection="1">
      <alignment vertical="center"/>
      <protection locked="0"/>
    </xf>
    <xf numFmtId="9" fontId="5" fillId="12" borderId="65" xfId="1" applyNumberFormat="1" applyFont="1" applyFill="1" applyBorder="1" applyAlignment="1" applyProtection="1">
      <alignment vertical="center"/>
      <protection locked="0"/>
    </xf>
    <xf numFmtId="9" fontId="4" fillId="34" borderId="13" xfId="1" applyNumberFormat="1" applyFont="1" applyFill="1" applyBorder="1" applyAlignment="1">
      <alignment vertical="center"/>
    </xf>
    <xf numFmtId="164" fontId="5" fillId="10" borderId="42" xfId="14" applyNumberFormat="1" applyFont="1" applyFill="1" applyBorder="1" applyAlignment="1" applyProtection="1">
      <alignment horizontal="right" vertical="center" wrapText="1"/>
      <protection locked="0"/>
    </xf>
    <xf numFmtId="164" fontId="0" fillId="0" borderId="42" xfId="14" applyNumberFormat="1" applyFont="1" applyBorder="1" applyAlignment="1" applyProtection="1">
      <alignment horizontal="right" vertical="center"/>
      <protection locked="0"/>
    </xf>
    <xf numFmtId="164" fontId="5" fillId="10" borderId="46" xfId="14" applyNumberFormat="1" applyFont="1" applyFill="1" applyBorder="1" applyAlignment="1" applyProtection="1">
      <alignment horizontal="right" vertical="center" wrapText="1"/>
      <protection locked="0"/>
    </xf>
    <xf numFmtId="164" fontId="0" fillId="0" borderId="0" xfId="14" applyNumberFormat="1" applyFont="1" applyAlignment="1" applyProtection="1">
      <alignment horizontal="right" vertical="center"/>
      <protection locked="0"/>
    </xf>
    <xf numFmtId="164" fontId="0" fillId="0" borderId="0" xfId="14" applyNumberFormat="1" applyFont="1" applyAlignment="1">
      <alignment horizontal="right" vertical="center"/>
    </xf>
    <xf numFmtId="164" fontId="5" fillId="10" borderId="40" xfId="14" applyNumberFormat="1" applyFont="1" applyFill="1" applyBorder="1" applyAlignment="1">
      <alignment horizontal="right" vertical="center"/>
    </xf>
    <xf numFmtId="164" fontId="5" fillId="10" borderId="42" xfId="14" applyNumberFormat="1" applyFont="1" applyFill="1" applyBorder="1" applyAlignment="1">
      <alignment horizontal="right" vertical="center"/>
    </xf>
    <xf numFmtId="164" fontId="5" fillId="10" borderId="40" xfId="14" applyNumberFormat="1" applyFont="1" applyFill="1" applyBorder="1" applyAlignment="1" applyProtection="1">
      <alignment horizontal="right" vertical="center" wrapText="1"/>
      <protection locked="0"/>
    </xf>
    <xf numFmtId="164" fontId="5" fillId="10" borderId="46" xfId="14" applyNumberFormat="1" applyFont="1" applyFill="1" applyBorder="1" applyAlignment="1">
      <alignment horizontal="right" vertical="center" wrapText="1"/>
    </xf>
    <xf numFmtId="49" fontId="4" fillId="7" borderId="0" xfId="1" quotePrefix="1" applyNumberFormat="1" applyFont="1" applyFill="1" applyAlignment="1">
      <alignment horizontal="center" vertical="center"/>
    </xf>
    <xf numFmtId="3" fontId="0" fillId="0" borderId="10" xfId="0" applyNumberFormat="1" applyBorder="1" applyProtection="1">
      <protection locked="0"/>
    </xf>
    <xf numFmtId="3" fontId="0" fillId="0" borderId="9" xfId="0" applyNumberFormat="1" applyBorder="1" applyProtection="1">
      <protection locked="0"/>
    </xf>
    <xf numFmtId="3" fontId="0" fillId="0" borderId="19" xfId="0" applyNumberFormat="1" applyBorder="1" applyProtection="1">
      <protection locked="0"/>
    </xf>
    <xf numFmtId="0" fontId="0" fillId="0" borderId="0" xfId="0" applyAlignment="1">
      <alignment horizontal="right" vertical="center"/>
    </xf>
    <xf numFmtId="3" fontId="5" fillId="6" borderId="0" xfId="1" applyNumberFormat="1" applyFont="1" applyFill="1" applyAlignment="1" applyProtection="1">
      <alignment horizontal="right" vertical="center" wrapText="1"/>
      <protection locked="0"/>
    </xf>
    <xf numFmtId="0" fontId="0" fillId="0" borderId="0" xfId="0" applyAlignment="1" applyProtection="1">
      <alignment horizontal="right" vertical="center"/>
      <protection locked="0"/>
    </xf>
    <xf numFmtId="3" fontId="5" fillId="35" borderId="0" xfId="1" applyNumberFormat="1" applyFont="1" applyFill="1" applyAlignment="1" applyProtection="1">
      <alignment horizontal="right" vertical="center" wrapText="1"/>
      <protection locked="0"/>
    </xf>
    <xf numFmtId="3" fontId="0" fillId="35" borderId="0" xfId="0" applyNumberFormat="1" applyFill="1" applyAlignment="1" applyProtection="1">
      <alignment horizontal="right" vertical="center"/>
      <protection locked="0"/>
    </xf>
    <xf numFmtId="0" fontId="0" fillId="35" borderId="0" xfId="0" applyFill="1" applyAlignment="1" applyProtection="1">
      <alignment horizontal="right" vertical="center"/>
      <protection locked="0"/>
    </xf>
    <xf numFmtId="0" fontId="5" fillId="35" borderId="0" xfId="1" applyFont="1" applyFill="1" applyAlignment="1" applyProtection="1">
      <alignment horizontal="right" vertical="center" wrapText="1"/>
      <protection locked="0"/>
    </xf>
    <xf numFmtId="164" fontId="5" fillId="35" borderId="0" xfId="14" applyNumberFormat="1" applyFont="1" applyFill="1" applyAlignment="1" applyProtection="1">
      <alignment horizontal="right" vertical="center" wrapText="1"/>
      <protection locked="0"/>
    </xf>
    <xf numFmtId="164" fontId="0" fillId="35" borderId="0" xfId="14" applyNumberFormat="1" applyFont="1" applyFill="1" applyAlignment="1" applyProtection="1">
      <alignment horizontal="right" vertical="center"/>
      <protection locked="0"/>
    </xf>
    <xf numFmtId="3" fontId="5" fillId="10" borderId="42" xfId="1" applyNumberFormat="1" applyFont="1" applyFill="1" applyBorder="1" applyAlignment="1" applyProtection="1">
      <alignment horizontal="right" vertical="center" wrapText="1"/>
      <protection locked="0"/>
    </xf>
    <xf numFmtId="3" fontId="0" fillId="0" borderId="42" xfId="0" applyNumberFormat="1" applyBorder="1" applyAlignment="1" applyProtection="1">
      <alignment horizontal="right" vertical="center"/>
      <protection locked="0"/>
    </xf>
    <xf numFmtId="0" fontId="5" fillId="10" borderId="40" xfId="1" applyFont="1" applyFill="1" applyBorder="1" applyAlignment="1" applyProtection="1">
      <alignment horizontal="right" vertical="center" wrapText="1"/>
      <protection locked="0"/>
    </xf>
    <xf numFmtId="0" fontId="5" fillId="10" borderId="42" xfId="1" applyFont="1" applyFill="1" applyBorder="1" applyAlignment="1" applyProtection="1">
      <alignment horizontal="right" vertical="center" wrapText="1"/>
      <protection locked="0"/>
    </xf>
    <xf numFmtId="0" fontId="5" fillId="10" borderId="40" xfId="1" applyFont="1" applyFill="1" applyBorder="1" applyAlignment="1">
      <alignment horizontal="center" vertical="center"/>
    </xf>
    <xf numFmtId="0" fontId="5" fillId="10" borderId="42" xfId="1" applyFont="1" applyFill="1" applyBorder="1" applyAlignment="1">
      <alignment horizontal="center" vertical="center" wrapText="1"/>
    </xf>
    <xf numFmtId="0" fontId="5" fillId="35" borderId="0" xfId="1" applyFont="1" applyFill="1" applyAlignment="1">
      <alignment horizontal="center" vertical="center"/>
    </xf>
    <xf numFmtId="49" fontId="5" fillId="35" borderId="0" xfId="1" applyNumberFormat="1" applyFont="1" applyFill="1" applyAlignment="1">
      <alignment horizontal="center" vertical="center"/>
    </xf>
    <xf numFmtId="0" fontId="5" fillId="35" borderId="0" xfId="1" applyFont="1" applyFill="1" applyAlignment="1">
      <alignment horizontal="center" vertical="center" wrapText="1"/>
    </xf>
    <xf numFmtId="3" fontId="0" fillId="37" borderId="41" xfId="0" applyNumberFormat="1" applyFill="1" applyBorder="1" applyProtection="1">
      <protection locked="0"/>
    </xf>
    <xf numFmtId="3" fontId="0" fillId="36" borderId="1" xfId="0" applyNumberFormat="1" applyFill="1" applyBorder="1" applyProtection="1">
      <protection locked="0"/>
    </xf>
    <xf numFmtId="3" fontId="3" fillId="36" borderId="1" xfId="1" applyNumberFormat="1" applyFont="1" applyFill="1" applyBorder="1" applyAlignment="1" applyProtection="1">
      <alignment vertical="center"/>
      <protection locked="0"/>
    </xf>
    <xf numFmtId="3" fontId="0" fillId="36" borderId="21" xfId="0" applyNumberFormat="1" applyFill="1" applyBorder="1" applyProtection="1">
      <protection locked="0"/>
    </xf>
    <xf numFmtId="3" fontId="4" fillId="36" borderId="21" xfId="1" applyNumberFormat="1" applyFont="1" applyFill="1" applyBorder="1" applyAlignment="1" applyProtection="1">
      <alignment vertical="center"/>
      <protection locked="0"/>
    </xf>
    <xf numFmtId="3" fontId="3" fillId="36" borderId="1" xfId="1" applyNumberFormat="1" applyFont="1" applyFill="1" applyBorder="1" applyAlignment="1" applyProtection="1">
      <alignment vertical="center" wrapText="1"/>
      <protection locked="0"/>
    </xf>
    <xf numFmtId="3" fontId="0" fillId="36" borderId="23" xfId="0" applyNumberFormat="1" applyFill="1" applyBorder="1" applyProtection="1">
      <protection locked="0"/>
    </xf>
    <xf numFmtId="3" fontId="3" fillId="36" borderId="23" xfId="1" applyNumberFormat="1" applyFont="1" applyFill="1" applyBorder="1" applyAlignment="1" applyProtection="1">
      <alignment vertical="center" wrapText="1"/>
      <protection locked="0"/>
    </xf>
    <xf numFmtId="3" fontId="4" fillId="36" borderId="23" xfId="1" applyNumberFormat="1" applyFont="1" applyFill="1" applyBorder="1" applyAlignment="1" applyProtection="1">
      <alignment vertical="center"/>
      <protection locked="0"/>
    </xf>
    <xf numFmtId="3" fontId="5" fillId="36" borderId="42" xfId="1" applyNumberFormat="1" applyFont="1" applyFill="1" applyBorder="1" applyAlignment="1" applyProtection="1">
      <alignment horizontal="right" vertical="center" wrapText="1"/>
      <protection locked="0"/>
    </xf>
    <xf numFmtId="3" fontId="5" fillId="36" borderId="46" xfId="1" applyNumberFormat="1" applyFont="1" applyFill="1" applyBorder="1" applyAlignment="1" applyProtection="1">
      <alignment horizontal="right" vertical="center" wrapText="1"/>
      <protection locked="0"/>
    </xf>
    <xf numFmtId="164" fontId="5" fillId="36" borderId="42" xfId="14" applyNumberFormat="1" applyFont="1" applyFill="1" applyBorder="1" applyAlignment="1" applyProtection="1">
      <alignment horizontal="right" vertical="center" wrapText="1"/>
      <protection locked="0"/>
    </xf>
    <xf numFmtId="164" fontId="5" fillId="36" borderId="46" xfId="14" applyNumberFormat="1" applyFont="1" applyFill="1" applyBorder="1" applyAlignment="1" applyProtection="1">
      <alignment horizontal="right" vertical="center" wrapText="1"/>
      <protection locked="0"/>
    </xf>
    <xf numFmtId="164" fontId="0" fillId="0" borderId="0" xfId="0" applyNumberFormat="1"/>
    <xf numFmtId="3" fontId="28" fillId="0" borderId="0" xfId="0" applyNumberFormat="1" applyFont="1" applyProtection="1">
      <protection locked="0"/>
    </xf>
    <xf numFmtId="0" fontId="22" fillId="0" borderId="1" xfId="1" applyFont="1" applyBorder="1" applyAlignment="1">
      <alignment horizontal="center" vertical="top" wrapText="1"/>
    </xf>
    <xf numFmtId="0" fontId="22" fillId="0" borderId="1" xfId="1" applyFont="1" applyBorder="1" applyAlignment="1">
      <alignment horizontal="left" vertical="top" wrapText="1"/>
    </xf>
    <xf numFmtId="0" fontId="33" fillId="0" borderId="1" xfId="1" applyFont="1" applyBorder="1" applyAlignment="1">
      <alignment horizontal="center" vertical="top" wrapText="1"/>
    </xf>
    <xf numFmtId="0" fontId="33" fillId="0" borderId="1" xfId="1" applyFont="1" applyBorder="1" applyAlignment="1">
      <alignment horizontal="left" vertical="top" wrapText="1"/>
    </xf>
    <xf numFmtId="0" fontId="31" fillId="27" borderId="1" xfId="1" applyFont="1" applyFill="1" applyBorder="1" applyAlignment="1">
      <alignment horizontal="center" vertical="center" wrapText="1"/>
    </xf>
    <xf numFmtId="3" fontId="22" fillId="0" borderId="1" xfId="1" applyNumberFormat="1" applyFont="1" applyBorder="1" applyAlignment="1">
      <alignment horizontal="right" vertical="center" wrapText="1"/>
    </xf>
    <xf numFmtId="0" fontId="33" fillId="20" borderId="1" xfId="1" applyFont="1" applyFill="1" applyBorder="1" applyAlignment="1">
      <alignment horizontal="center" vertical="top" wrapText="1"/>
    </xf>
    <xf numFmtId="0" fontId="33" fillId="20" borderId="1" xfId="1" applyFont="1" applyFill="1" applyBorder="1" applyAlignment="1">
      <alignment horizontal="left" vertical="top" wrapText="1"/>
    </xf>
    <xf numFmtId="3" fontId="33" fillId="20" borderId="1" xfId="1" applyNumberFormat="1" applyFont="1" applyFill="1" applyBorder="1" applyAlignment="1">
      <alignment horizontal="right" vertical="center" wrapText="1"/>
    </xf>
    <xf numFmtId="0" fontId="33" fillId="31" borderId="1" xfId="1" applyFont="1" applyFill="1" applyBorder="1" applyAlignment="1">
      <alignment horizontal="center" vertical="top" wrapText="1"/>
    </xf>
    <xf numFmtId="0" fontId="33" fillId="31" borderId="1" xfId="1" applyFont="1" applyFill="1" applyBorder="1" applyAlignment="1">
      <alignment horizontal="left" vertical="top" wrapText="1"/>
    </xf>
    <xf numFmtId="3" fontId="33" fillId="31" borderId="1" xfId="1" applyNumberFormat="1" applyFont="1" applyFill="1" applyBorder="1" applyAlignment="1">
      <alignment horizontal="right" vertical="center" wrapText="1"/>
    </xf>
    <xf numFmtId="0" fontId="33" fillId="27" borderId="1" xfId="1" applyFont="1" applyFill="1" applyBorder="1" applyAlignment="1">
      <alignment horizontal="center" vertical="top" wrapText="1"/>
    </xf>
    <xf numFmtId="0" fontId="33" fillId="27" borderId="1" xfId="1" applyFont="1" applyFill="1" applyBorder="1" applyAlignment="1">
      <alignment horizontal="left" vertical="top" wrapText="1"/>
    </xf>
    <xf numFmtId="3" fontId="33" fillId="27" borderId="1" xfId="1" applyNumberFormat="1" applyFont="1" applyFill="1" applyBorder="1" applyAlignment="1">
      <alignment horizontal="right" vertical="center" wrapText="1"/>
    </xf>
    <xf numFmtId="3" fontId="33" fillId="0" borderId="1" xfId="1" applyNumberFormat="1" applyFont="1" applyBorder="1" applyAlignment="1">
      <alignment horizontal="right" vertical="center" wrapText="1"/>
    </xf>
    <xf numFmtId="0" fontId="31" fillId="27" borderId="36" xfId="12" applyFont="1" applyFill="1" applyBorder="1" applyAlignment="1">
      <alignment horizontal="center" vertical="top" wrapText="1"/>
    </xf>
    <xf numFmtId="0" fontId="31" fillId="27" borderId="37" xfId="12" applyFont="1" applyFill="1" applyBorder="1" applyAlignment="1">
      <alignment horizontal="center" vertical="top" wrapText="1"/>
    </xf>
    <xf numFmtId="0" fontId="31" fillId="27" borderId="38" xfId="12" applyFont="1" applyFill="1" applyBorder="1" applyAlignment="1">
      <alignment horizontal="center" vertical="top" wrapText="1"/>
    </xf>
    <xf numFmtId="0" fontId="22" fillId="0" borderId="15" xfId="12" applyFont="1" applyBorder="1" applyAlignment="1">
      <alignment horizontal="center" vertical="top" wrapText="1"/>
    </xf>
    <xf numFmtId="0" fontId="22" fillId="0" borderId="3" xfId="12" applyFont="1" applyBorder="1" applyAlignment="1">
      <alignment horizontal="left" vertical="top" wrapText="1"/>
    </xf>
    <xf numFmtId="3" fontId="22" fillId="0" borderId="3" xfId="14" applyNumberFormat="1" applyFont="1" applyBorder="1" applyAlignment="1">
      <alignment horizontal="right" vertical="top" wrapText="1"/>
    </xf>
    <xf numFmtId="0" fontId="22" fillId="0" borderId="18" xfId="12" applyFont="1" applyBorder="1" applyAlignment="1">
      <alignment horizontal="center" vertical="top" wrapText="1"/>
    </xf>
    <xf numFmtId="0" fontId="33" fillId="13" borderId="18" xfId="12" applyFont="1" applyFill="1" applyBorder="1" applyAlignment="1">
      <alignment horizontal="center" vertical="top" wrapText="1"/>
    </xf>
    <xf numFmtId="0" fontId="33" fillId="13" borderId="1" xfId="12" applyFont="1" applyFill="1" applyBorder="1" applyAlignment="1">
      <alignment horizontal="center" vertical="top" wrapText="1"/>
    </xf>
    <xf numFmtId="0" fontId="33" fillId="27" borderId="1" xfId="12" applyFont="1" applyFill="1" applyBorder="1" applyAlignment="1">
      <alignment horizontal="center" vertical="top" wrapText="1"/>
    </xf>
    <xf numFmtId="0" fontId="33" fillId="27" borderId="20" xfId="12" applyFont="1" applyFill="1" applyBorder="1" applyAlignment="1">
      <alignment horizontal="center" vertical="top" wrapText="1"/>
    </xf>
    <xf numFmtId="3" fontId="22" fillId="0" borderId="3" xfId="12" applyNumberFormat="1" applyFont="1" applyBorder="1" applyAlignment="1">
      <alignment horizontal="right" vertical="top" wrapText="1"/>
    </xf>
    <xf numFmtId="3" fontId="22" fillId="0" borderId="16" xfId="12" applyNumberFormat="1" applyFont="1" applyBorder="1" applyAlignment="1">
      <alignment horizontal="right" vertical="top" wrapText="1"/>
    </xf>
    <xf numFmtId="3" fontId="22" fillId="0" borderId="1" xfId="12" applyNumberFormat="1" applyFont="1" applyBorder="1" applyAlignment="1">
      <alignment horizontal="right" vertical="top" wrapText="1"/>
    </xf>
    <xf numFmtId="3" fontId="22" fillId="0" borderId="21" xfId="12" applyNumberFormat="1" applyFont="1" applyBorder="1" applyAlignment="1">
      <alignment horizontal="right" vertical="top" wrapText="1"/>
    </xf>
    <xf numFmtId="3" fontId="33" fillId="13" borderId="1" xfId="12" applyNumberFormat="1" applyFont="1" applyFill="1" applyBorder="1" applyAlignment="1">
      <alignment horizontal="right" vertical="top" wrapText="1"/>
    </xf>
    <xf numFmtId="3" fontId="33" fillId="13" borderId="21" xfId="12" applyNumberFormat="1" applyFont="1" applyFill="1" applyBorder="1" applyAlignment="1">
      <alignment horizontal="right" vertical="top" wrapText="1"/>
    </xf>
    <xf numFmtId="3" fontId="33" fillId="27" borderId="1" xfId="12" applyNumberFormat="1" applyFont="1" applyFill="1" applyBorder="1" applyAlignment="1">
      <alignment horizontal="right" vertical="top" wrapText="1"/>
    </xf>
    <xf numFmtId="3" fontId="33" fillId="27" borderId="21" xfId="12" applyNumberFormat="1" applyFont="1" applyFill="1" applyBorder="1" applyAlignment="1">
      <alignment horizontal="right" vertical="top" wrapText="1"/>
    </xf>
    <xf numFmtId="3" fontId="33" fillId="27" borderId="20" xfId="12" applyNumberFormat="1" applyFont="1" applyFill="1" applyBorder="1" applyAlignment="1">
      <alignment horizontal="right" vertical="top" wrapText="1"/>
    </xf>
    <xf numFmtId="0" fontId="82" fillId="0" borderId="0" xfId="22"/>
    <xf numFmtId="0" fontId="71" fillId="0" borderId="0" xfId="22" applyFont="1" applyAlignment="1">
      <alignment horizontal="left"/>
    </xf>
    <xf numFmtId="0" fontId="84" fillId="0" borderId="0" xfId="22" applyFont="1" applyAlignment="1">
      <alignment horizontal="left"/>
    </xf>
    <xf numFmtId="0" fontId="22" fillId="0" borderId="1" xfId="22" applyFont="1" applyBorder="1" applyAlignment="1">
      <alignment horizontal="center" vertical="top" wrapText="1"/>
    </xf>
    <xf numFmtId="0" fontId="22" fillId="0" borderId="1" xfId="22" applyFont="1" applyBorder="1" applyAlignment="1">
      <alignment horizontal="left" vertical="top" wrapText="1"/>
    </xf>
    <xf numFmtId="0" fontId="83" fillId="0" borderId="1" xfId="22" applyFont="1" applyBorder="1" applyAlignment="1">
      <alignment horizontal="center" vertical="top" wrapText="1"/>
    </xf>
    <xf numFmtId="0" fontId="31" fillId="13" borderId="1" xfId="22" applyFont="1" applyFill="1" applyBorder="1" applyAlignment="1">
      <alignment horizontal="center" vertical="top" wrapText="1"/>
    </xf>
    <xf numFmtId="0" fontId="71" fillId="0" borderId="0" xfId="22" applyFont="1" applyAlignment="1">
      <alignment horizontal="center"/>
    </xf>
    <xf numFmtId="3" fontId="22" fillId="0" borderId="1" xfId="22" applyNumberFormat="1" applyFont="1" applyBorder="1" applyAlignment="1">
      <alignment horizontal="center" vertical="top" wrapText="1"/>
    </xf>
    <xf numFmtId="3" fontId="83" fillId="0" borderId="1" xfId="22" applyNumberFormat="1" applyFont="1" applyBorder="1" applyAlignment="1">
      <alignment horizontal="center" vertical="top" wrapText="1"/>
    </xf>
    <xf numFmtId="0" fontId="31" fillId="13" borderId="1" xfId="22" applyFont="1" applyFill="1" applyBorder="1" applyAlignment="1">
      <alignment horizontal="left" vertical="top" wrapText="1"/>
    </xf>
    <xf numFmtId="0" fontId="83" fillId="13" borderId="1" xfId="22" applyFont="1" applyFill="1" applyBorder="1" applyAlignment="1">
      <alignment horizontal="left" vertical="top" wrapText="1"/>
    </xf>
    <xf numFmtId="3" fontId="83" fillId="13" borderId="1" xfId="22" applyNumberFormat="1" applyFont="1" applyFill="1" applyBorder="1" applyAlignment="1">
      <alignment horizontal="center" vertical="top" wrapText="1"/>
    </xf>
    <xf numFmtId="0" fontId="22" fillId="13" borderId="1" xfId="22" applyFont="1" applyFill="1" applyBorder="1" applyAlignment="1">
      <alignment horizontal="center" vertical="top" wrapText="1"/>
    </xf>
    <xf numFmtId="0" fontId="85" fillId="0" borderId="0" xfId="22" applyFont="1" applyAlignment="1">
      <alignment horizontal="left"/>
    </xf>
    <xf numFmtId="0" fontId="82" fillId="0" borderId="0" xfId="22" applyAlignment="1">
      <alignment horizontal="center"/>
    </xf>
    <xf numFmtId="0" fontId="33" fillId="31" borderId="23" xfId="0" applyFont="1" applyFill="1" applyBorder="1" applyAlignment="1">
      <alignment horizontal="left" vertical="top" wrapText="1"/>
    </xf>
    <xf numFmtId="3" fontId="28" fillId="38" borderId="1" xfId="0" applyNumberFormat="1" applyFont="1" applyFill="1" applyBorder="1" applyProtection="1">
      <protection locked="0"/>
    </xf>
    <xf numFmtId="3" fontId="28" fillId="38" borderId="20" xfId="0" applyNumberFormat="1" applyFont="1" applyFill="1" applyBorder="1" applyProtection="1">
      <protection locked="0"/>
    </xf>
    <xf numFmtId="0" fontId="28" fillId="38" borderId="0" xfId="0" applyFont="1" applyFill="1" applyProtection="1">
      <protection locked="0"/>
    </xf>
    <xf numFmtId="0" fontId="86" fillId="0" borderId="0" xfId="23"/>
    <xf numFmtId="3" fontId="86" fillId="0" borderId="0" xfId="23" applyNumberFormat="1"/>
    <xf numFmtId="3" fontId="87" fillId="0" borderId="0" xfId="23" applyNumberFormat="1" applyFont="1"/>
    <xf numFmtId="4" fontId="86" fillId="0" borderId="0" xfId="23" applyNumberFormat="1"/>
    <xf numFmtId="10" fontId="86" fillId="0" borderId="0" xfId="23" applyNumberFormat="1"/>
    <xf numFmtId="0" fontId="88" fillId="0" borderId="0" xfId="23" applyFont="1" applyAlignment="1">
      <alignment wrapText="1"/>
    </xf>
    <xf numFmtId="3" fontId="88" fillId="0" borderId="67" xfId="23" applyNumberFormat="1" applyFont="1" applyBorder="1" applyAlignment="1">
      <alignment wrapText="1"/>
    </xf>
    <xf numFmtId="3" fontId="88" fillId="0" borderId="68" xfId="23" applyNumberFormat="1" applyFont="1" applyBorder="1" applyAlignment="1">
      <alignment wrapText="1"/>
    </xf>
    <xf numFmtId="4" fontId="88" fillId="0" borderId="69" xfId="23" applyNumberFormat="1" applyFont="1" applyBorder="1" applyAlignment="1">
      <alignment horizontal="center" wrapText="1"/>
    </xf>
    <xf numFmtId="10" fontId="88" fillId="0" borderId="69" xfId="23" applyNumberFormat="1" applyFont="1" applyBorder="1" applyAlignment="1">
      <alignment horizontal="center" wrapText="1"/>
    </xf>
    <xf numFmtId="0" fontId="89" fillId="0" borderId="0" xfId="23" applyFont="1" applyAlignment="1">
      <alignment horizontal="center"/>
    </xf>
    <xf numFmtId="3" fontId="89" fillId="0" borderId="15" xfId="23" applyNumberFormat="1" applyFont="1" applyBorder="1" applyAlignment="1">
      <alignment horizontal="center"/>
    </xf>
    <xf numFmtId="3" fontId="89" fillId="0" borderId="3" xfId="23" applyNumberFormat="1" applyFont="1" applyBorder="1" applyAlignment="1">
      <alignment horizontal="center"/>
    </xf>
    <xf numFmtId="10" fontId="89" fillId="0" borderId="16" xfId="23" applyNumberFormat="1" applyFont="1" applyBorder="1" applyAlignment="1">
      <alignment horizontal="center"/>
    </xf>
    <xf numFmtId="0" fontId="90" fillId="0" borderId="0" xfId="23" applyFont="1" applyAlignment="1">
      <alignment wrapText="1"/>
    </xf>
    <xf numFmtId="0" fontId="89" fillId="0" borderId="0" xfId="23" applyFont="1" applyAlignment="1">
      <alignment wrapText="1"/>
    </xf>
    <xf numFmtId="3" fontId="89" fillId="0" borderId="70" xfId="23" applyNumberFormat="1" applyFont="1" applyBorder="1" applyAlignment="1">
      <alignment wrapText="1"/>
    </xf>
    <xf numFmtId="3" fontId="89" fillId="0" borderId="71" xfId="23" applyNumberFormat="1" applyFont="1" applyBorder="1" applyAlignment="1">
      <alignment wrapText="1"/>
    </xf>
    <xf numFmtId="10" fontId="89" fillId="0" borderId="72" xfId="23" applyNumberFormat="1" applyFont="1" applyBorder="1" applyAlignment="1">
      <alignment wrapText="1"/>
    </xf>
    <xf numFmtId="0" fontId="91" fillId="0" borderId="0" xfId="23" applyFont="1" applyAlignment="1">
      <alignment wrapText="1"/>
    </xf>
    <xf numFmtId="3" fontId="91" fillId="0" borderId="70" xfId="23" applyNumberFormat="1" applyFont="1" applyBorder="1" applyAlignment="1">
      <alignment horizontal="center" wrapText="1"/>
    </xf>
    <xf numFmtId="10" fontId="91" fillId="0" borderId="72" xfId="23" applyNumberFormat="1" applyFont="1" applyBorder="1"/>
    <xf numFmtId="0" fontId="91" fillId="0" borderId="0" xfId="23" applyFont="1" applyAlignment="1">
      <alignment horizontal="center" wrapText="1"/>
    </xf>
    <xf numFmtId="0" fontId="28" fillId="2" borderId="0" xfId="0" applyFont="1" applyFill="1"/>
    <xf numFmtId="166" fontId="35" fillId="17" borderId="1" xfId="0" applyNumberFormat="1" applyFont="1" applyFill="1" applyBorder="1"/>
    <xf numFmtId="166" fontId="35" fillId="0" borderId="23" xfId="0" applyNumberFormat="1" applyFont="1" applyBorder="1"/>
    <xf numFmtId="166" fontId="28" fillId="0" borderId="0" xfId="0" applyNumberFormat="1" applyFont="1"/>
    <xf numFmtId="166" fontId="35" fillId="17" borderId="23" xfId="0" applyNumberFormat="1" applyFont="1" applyFill="1" applyBorder="1"/>
    <xf numFmtId="166" fontId="35" fillId="0" borderId="1" xfId="0" applyNumberFormat="1" applyFont="1" applyBorder="1"/>
    <xf numFmtId="166" fontId="35" fillId="19" borderId="1" xfId="0" applyNumberFormat="1" applyFont="1" applyFill="1" applyBorder="1"/>
    <xf numFmtId="166" fontId="35" fillId="0" borderId="0" xfId="0" applyNumberFormat="1" applyFont="1"/>
    <xf numFmtId="166" fontId="42" fillId="17" borderId="1" xfId="0" applyNumberFormat="1" applyFont="1" applyFill="1" applyBorder="1"/>
    <xf numFmtId="166" fontId="42" fillId="0" borderId="1" xfId="0" applyNumberFormat="1" applyFont="1" applyBorder="1"/>
    <xf numFmtId="166" fontId="42" fillId="19" borderId="1" xfId="0" applyNumberFormat="1" applyFont="1" applyFill="1" applyBorder="1"/>
    <xf numFmtId="166" fontId="43" fillId="0" borderId="0" xfId="0" applyNumberFormat="1" applyFont="1"/>
    <xf numFmtId="166" fontId="42" fillId="22" borderId="1" xfId="0" applyNumberFormat="1" applyFont="1" applyFill="1" applyBorder="1"/>
    <xf numFmtId="3" fontId="22" fillId="0" borderId="71" xfId="0" applyNumberFormat="1" applyFont="1" applyBorder="1" applyAlignment="1">
      <alignment horizontal="right" vertical="top" wrapText="1"/>
    </xf>
    <xf numFmtId="10" fontId="22" fillId="0" borderId="71" xfId="13" applyNumberFormat="1" applyFont="1" applyBorder="1" applyAlignment="1">
      <alignment horizontal="right" vertical="top" wrapText="1"/>
    </xf>
    <xf numFmtId="0" fontId="30" fillId="13" borderId="71" xfId="0" applyFont="1" applyFill="1" applyBorder="1" applyAlignment="1">
      <alignment horizontal="center"/>
    </xf>
    <xf numFmtId="0" fontId="0" fillId="0" borderId="71" xfId="0" applyBorder="1"/>
    <xf numFmtId="0" fontId="30" fillId="13" borderId="71" xfId="0" applyFont="1" applyFill="1" applyBorder="1"/>
    <xf numFmtId="3" fontId="30" fillId="13" borderId="71" xfId="0" applyNumberFormat="1" applyFont="1" applyFill="1" applyBorder="1"/>
    <xf numFmtId="3" fontId="0" fillId="0" borderId="71" xfId="0" applyNumberFormat="1" applyBorder="1"/>
    <xf numFmtId="9" fontId="91" fillId="0" borderId="72" xfId="23" applyNumberFormat="1" applyFont="1" applyBorder="1"/>
    <xf numFmtId="0" fontId="33" fillId="0" borderId="1" xfId="22" applyFont="1" applyBorder="1" applyAlignment="1">
      <alignment horizontal="center" vertical="top" wrapText="1"/>
    </xf>
    <xf numFmtId="0" fontId="70" fillId="0" borderId="1" xfId="22" applyFont="1" applyBorder="1" applyAlignment="1">
      <alignment horizontal="center" vertical="top" wrapText="1"/>
    </xf>
    <xf numFmtId="3" fontId="70" fillId="0" borderId="1" xfId="22" applyNumberFormat="1" applyFont="1" applyBorder="1" applyAlignment="1">
      <alignment horizontal="center" vertical="top" wrapText="1"/>
    </xf>
    <xf numFmtId="3" fontId="33" fillId="0" borderId="1" xfId="22" applyNumberFormat="1" applyFont="1" applyBorder="1" applyAlignment="1">
      <alignment horizontal="center" vertical="top" wrapText="1"/>
    </xf>
    <xf numFmtId="0" fontId="92" fillId="0" borderId="0" xfId="22" applyFont="1"/>
    <xf numFmtId="0" fontId="85" fillId="0" borderId="0" xfId="22" applyFont="1"/>
    <xf numFmtId="0" fontId="22" fillId="0" borderId="71" xfId="0" applyFont="1" applyBorder="1" applyAlignment="1">
      <alignment horizontal="left" vertical="top" wrapText="1"/>
    </xf>
    <xf numFmtId="0" fontId="33" fillId="31" borderId="3" xfId="0" applyFont="1" applyFill="1" applyBorder="1" applyAlignment="1">
      <alignment horizontal="left" vertical="top" wrapText="1"/>
    </xf>
    <xf numFmtId="3" fontId="33" fillId="31" borderId="3" xfId="0" applyNumberFormat="1" applyFont="1" applyFill="1" applyBorder="1" applyAlignment="1">
      <alignment horizontal="right" vertical="top" wrapText="1"/>
    </xf>
    <xf numFmtId="0" fontId="93" fillId="0" borderId="0" xfId="0" applyFont="1" applyAlignment="1">
      <alignment horizontal="left" vertical="top" wrapText="1"/>
    </xf>
    <xf numFmtId="3" fontId="33" fillId="0" borderId="0" xfId="0" applyNumberFormat="1" applyFont="1" applyAlignment="1">
      <alignment horizontal="right" vertical="top" wrapText="1"/>
    </xf>
    <xf numFmtId="10" fontId="33" fillId="0" borderId="0" xfId="13" applyNumberFormat="1" applyFont="1" applyFill="1" applyBorder="1" applyAlignment="1">
      <alignment horizontal="right" vertical="top" wrapText="1"/>
    </xf>
    <xf numFmtId="0" fontId="94" fillId="32" borderId="23" xfId="0" applyFont="1" applyFill="1" applyBorder="1" applyAlignment="1">
      <alignment horizontal="left" vertical="top" wrapText="1"/>
    </xf>
    <xf numFmtId="3" fontId="95" fillId="32" borderId="1" xfId="0" applyNumberFormat="1" applyFont="1" applyFill="1" applyBorder="1" applyAlignment="1">
      <alignment horizontal="right" vertical="top" wrapText="1"/>
    </xf>
    <xf numFmtId="10" fontId="95" fillId="3" borderId="1" xfId="13" applyNumberFormat="1" applyFont="1" applyFill="1" applyBorder="1" applyAlignment="1">
      <alignment horizontal="right" vertical="top" wrapText="1"/>
    </xf>
    <xf numFmtId="0" fontId="33" fillId="31" borderId="74" xfId="0" applyFont="1" applyFill="1" applyBorder="1" applyAlignment="1">
      <alignment horizontal="left" vertical="top" wrapText="1"/>
    </xf>
    <xf numFmtId="3" fontId="33" fillId="31" borderId="74" xfId="0" applyNumberFormat="1" applyFont="1" applyFill="1" applyBorder="1" applyAlignment="1">
      <alignment horizontal="right" vertical="top" wrapText="1"/>
    </xf>
    <xf numFmtId="10" fontId="33" fillId="31" borderId="74" xfId="13" applyNumberFormat="1" applyFont="1" applyFill="1" applyBorder="1" applyAlignment="1">
      <alignment horizontal="right" vertical="top" wrapText="1"/>
    </xf>
    <xf numFmtId="0" fontId="22" fillId="0" borderId="20" xfId="0" applyFont="1" applyBorder="1" applyAlignment="1">
      <alignment horizontal="left" vertical="top" wrapText="1"/>
    </xf>
    <xf numFmtId="3" fontId="22" fillId="0" borderId="20" xfId="0" applyNumberFormat="1" applyFont="1" applyBorder="1" applyAlignment="1">
      <alignment horizontal="right" vertical="top" wrapText="1"/>
    </xf>
    <xf numFmtId="10" fontId="22" fillId="0" borderId="20" xfId="13" applyNumberFormat="1" applyFont="1" applyBorder="1" applyAlignment="1">
      <alignment horizontal="right" vertical="top" wrapText="1"/>
    </xf>
    <xf numFmtId="0" fontId="94" fillId="32" borderId="4" xfId="0" applyFont="1" applyFill="1" applyBorder="1" applyAlignment="1">
      <alignment horizontal="left" vertical="top" wrapText="1"/>
    </xf>
    <xf numFmtId="3" fontId="95" fillId="32" borderId="3" xfId="0" applyNumberFormat="1" applyFont="1" applyFill="1" applyBorder="1" applyAlignment="1">
      <alignment horizontal="right" vertical="top" wrapText="1"/>
    </xf>
    <xf numFmtId="10" fontId="95" fillId="3" borderId="3" xfId="13" applyNumberFormat="1" applyFont="1" applyFill="1" applyBorder="1" applyAlignment="1">
      <alignment horizontal="right" vertical="top" wrapText="1"/>
    </xf>
    <xf numFmtId="10" fontId="22" fillId="31" borderId="74" xfId="13" applyNumberFormat="1" applyFont="1" applyFill="1" applyBorder="1" applyAlignment="1">
      <alignment horizontal="right" vertical="top" wrapText="1"/>
    </xf>
    <xf numFmtId="0" fontId="0" fillId="32" borderId="75" xfId="0" applyFill="1" applyBorder="1" applyAlignment="1">
      <alignment horizontal="center" vertical="center" wrapText="1"/>
    </xf>
    <xf numFmtId="10" fontId="0" fillId="32" borderId="75" xfId="0" applyNumberFormat="1" applyFill="1" applyBorder="1" applyAlignment="1">
      <alignment horizontal="center" vertical="center" wrapText="1"/>
    </xf>
    <xf numFmtId="0" fontId="29" fillId="32" borderId="73" xfId="0" applyFont="1" applyFill="1" applyBorder="1" applyAlignment="1">
      <alignment horizontal="center"/>
    </xf>
    <xf numFmtId="0" fontId="33" fillId="13" borderId="1" xfId="12" applyFont="1" applyFill="1" applyBorder="1" applyAlignment="1">
      <alignment horizontal="right" vertical="top" wrapText="1"/>
    </xf>
    <xf numFmtId="0" fontId="4" fillId="4" borderId="31" xfId="1" applyFont="1" applyFill="1" applyBorder="1" applyAlignment="1">
      <alignment vertical="center"/>
    </xf>
    <xf numFmtId="49" fontId="7" fillId="7" borderId="35" xfId="1" applyNumberFormat="1" applyFont="1" applyFill="1" applyBorder="1" applyAlignment="1">
      <alignment horizontal="center" vertical="center"/>
    </xf>
    <xf numFmtId="0" fontId="24" fillId="7" borderId="35" xfId="1" applyFont="1" applyFill="1" applyBorder="1" applyAlignment="1">
      <alignment horizontal="center" vertical="center" wrapText="1"/>
    </xf>
    <xf numFmtId="3" fontId="4" fillId="8" borderId="76" xfId="1" applyNumberFormat="1" applyFont="1" applyFill="1" applyBorder="1" applyAlignment="1" applyProtection="1">
      <alignment vertical="center"/>
      <protection locked="0"/>
    </xf>
    <xf numFmtId="3" fontId="4" fillId="9" borderId="76" xfId="1" applyNumberFormat="1" applyFont="1" applyFill="1" applyBorder="1" applyAlignment="1" applyProtection="1">
      <alignment vertical="center"/>
      <protection locked="0"/>
    </xf>
    <xf numFmtId="3" fontId="0" fillId="0" borderId="76" xfId="0" applyNumberFormat="1" applyBorder="1" applyProtection="1">
      <protection locked="0"/>
    </xf>
    <xf numFmtId="3" fontId="0" fillId="0" borderId="35" xfId="0" applyNumberFormat="1" applyBorder="1" applyProtection="1">
      <protection locked="0"/>
    </xf>
    <xf numFmtId="3" fontId="13" fillId="10" borderId="35" xfId="1" applyNumberFormat="1" applyFont="1" applyFill="1" applyBorder="1" applyAlignment="1" applyProtection="1">
      <alignment vertical="center"/>
      <protection locked="0"/>
    </xf>
    <xf numFmtId="3" fontId="5" fillId="11" borderId="77" xfId="1" applyNumberFormat="1" applyFont="1" applyFill="1" applyBorder="1" applyAlignment="1" applyProtection="1">
      <alignment vertical="center"/>
      <protection locked="0"/>
    </xf>
    <xf numFmtId="3" fontId="5" fillId="11" borderId="33" xfId="1" applyNumberFormat="1" applyFont="1" applyFill="1" applyBorder="1" applyAlignment="1" applyProtection="1">
      <alignment vertical="center"/>
      <protection locked="0"/>
    </xf>
    <xf numFmtId="3" fontId="5" fillId="12" borderId="78" xfId="1" applyNumberFormat="1" applyFont="1" applyFill="1" applyBorder="1" applyAlignment="1" applyProtection="1">
      <alignment vertical="center"/>
      <protection locked="0"/>
    </xf>
    <xf numFmtId="0" fontId="4" fillId="2" borderId="31" xfId="1" applyFont="1" applyFill="1" applyBorder="1" applyAlignment="1" applyProtection="1">
      <alignment horizontal="center" vertical="center"/>
      <protection locked="0"/>
    </xf>
    <xf numFmtId="49" fontId="4" fillId="7" borderId="35" xfId="1" applyNumberFormat="1" applyFont="1" applyFill="1" applyBorder="1" applyAlignment="1" applyProtection="1">
      <alignment horizontal="center" vertical="center"/>
      <protection locked="0"/>
    </xf>
    <xf numFmtId="0" fontId="2" fillId="7" borderId="35" xfId="1" applyFill="1" applyBorder="1" applyAlignment="1" applyProtection="1">
      <alignment horizontal="center" vertical="center" wrapText="1"/>
      <protection locked="0"/>
    </xf>
    <xf numFmtId="3" fontId="3" fillId="9" borderId="76" xfId="1" applyNumberFormat="1" applyFont="1" applyFill="1" applyBorder="1" applyAlignment="1" applyProtection="1">
      <alignment vertical="center"/>
      <protection locked="0"/>
    </xf>
    <xf numFmtId="3" fontId="5" fillId="11" borderId="76" xfId="1" applyNumberFormat="1" applyFont="1" applyFill="1" applyBorder="1" applyAlignment="1" applyProtection="1">
      <alignment vertical="center"/>
      <protection locked="0"/>
    </xf>
    <xf numFmtId="9" fontId="4" fillId="4" borderId="31" xfId="1" applyNumberFormat="1" applyFont="1" applyFill="1" applyBorder="1" applyAlignment="1">
      <alignment vertical="center"/>
    </xf>
    <xf numFmtId="3" fontId="4" fillId="8" borderId="70" xfId="1" applyNumberFormat="1" applyFont="1" applyFill="1" applyBorder="1" applyAlignment="1" applyProtection="1">
      <alignment vertical="center"/>
      <protection locked="0"/>
    </xf>
    <xf numFmtId="3" fontId="4" fillId="8" borderId="71" xfId="1" applyNumberFormat="1" applyFont="1" applyFill="1" applyBorder="1" applyAlignment="1" applyProtection="1">
      <alignment vertical="center"/>
      <protection locked="0"/>
    </xf>
    <xf numFmtId="166" fontId="4" fillId="8" borderId="72" xfId="1" applyNumberFormat="1" applyFont="1" applyFill="1" applyBorder="1" applyAlignment="1" applyProtection="1">
      <alignment vertical="center"/>
      <protection locked="0"/>
    </xf>
    <xf numFmtId="3" fontId="4" fillId="9" borderId="70" xfId="1" applyNumberFormat="1" applyFont="1" applyFill="1" applyBorder="1" applyAlignment="1" applyProtection="1">
      <alignment vertical="center"/>
      <protection locked="0"/>
    </xf>
    <xf numFmtId="3" fontId="4" fillId="9" borderId="71" xfId="1" applyNumberFormat="1" applyFont="1" applyFill="1" applyBorder="1" applyAlignment="1" applyProtection="1">
      <alignment vertical="center"/>
      <protection locked="0"/>
    </xf>
    <xf numFmtId="166" fontId="4" fillId="9" borderId="72" xfId="1" applyNumberFormat="1" applyFont="1" applyFill="1" applyBorder="1" applyAlignment="1" applyProtection="1">
      <alignment vertical="center"/>
      <protection locked="0"/>
    </xf>
    <xf numFmtId="3" fontId="0" fillId="0" borderId="70" xfId="0" applyNumberFormat="1" applyBorder="1" applyProtection="1">
      <protection locked="0"/>
    </xf>
    <xf numFmtId="3" fontId="0" fillId="0" borderId="71" xfId="0" applyNumberFormat="1" applyBorder="1" applyProtection="1">
      <protection locked="0"/>
    </xf>
    <xf numFmtId="166" fontId="0" fillId="0" borderId="72" xfId="0" applyNumberFormat="1" applyBorder="1" applyProtection="1">
      <protection locked="0"/>
    </xf>
    <xf numFmtId="3" fontId="5" fillId="11" borderId="79" xfId="1" applyNumberFormat="1" applyFont="1" applyFill="1" applyBorder="1" applyAlignment="1" applyProtection="1">
      <alignment vertical="center"/>
      <protection locked="0"/>
    </xf>
    <xf numFmtId="3" fontId="5" fillId="11" borderId="80" xfId="1" applyNumberFormat="1" applyFont="1" applyFill="1" applyBorder="1" applyAlignment="1" applyProtection="1">
      <alignment vertical="center"/>
      <protection locked="0"/>
    </xf>
    <xf numFmtId="166" fontId="5" fillId="11" borderId="81" xfId="1" applyNumberFormat="1" applyFont="1" applyFill="1" applyBorder="1" applyAlignment="1" applyProtection="1">
      <alignment vertical="center"/>
      <protection locked="0"/>
    </xf>
    <xf numFmtId="3" fontId="3" fillId="9" borderId="70" xfId="1" applyNumberFormat="1" applyFont="1" applyFill="1" applyBorder="1" applyAlignment="1" applyProtection="1">
      <alignment vertical="center"/>
      <protection locked="0"/>
    </xf>
    <xf numFmtId="3" fontId="3" fillId="9" borderId="71" xfId="1" applyNumberFormat="1" applyFont="1" applyFill="1" applyBorder="1" applyAlignment="1" applyProtection="1">
      <alignment vertical="center"/>
      <protection locked="0"/>
    </xf>
    <xf numFmtId="166" fontId="3" fillId="9" borderId="72" xfId="1" applyNumberFormat="1" applyFont="1" applyFill="1" applyBorder="1" applyAlignment="1" applyProtection="1">
      <alignment vertical="center"/>
      <protection locked="0"/>
    </xf>
    <xf numFmtId="3" fontId="5" fillId="11" borderId="70" xfId="1" applyNumberFormat="1" applyFont="1" applyFill="1" applyBorder="1" applyAlignment="1" applyProtection="1">
      <alignment vertical="center"/>
      <protection locked="0"/>
    </xf>
    <xf numFmtId="3" fontId="5" fillId="11" borderId="71" xfId="1" applyNumberFormat="1" applyFont="1" applyFill="1" applyBorder="1" applyAlignment="1" applyProtection="1">
      <alignment vertical="center"/>
      <protection locked="0"/>
    </xf>
    <xf numFmtId="166" fontId="5" fillId="11" borderId="72" xfId="1" applyNumberFormat="1" applyFont="1" applyFill="1" applyBorder="1" applyAlignment="1" applyProtection="1">
      <alignment vertical="center"/>
      <protection locked="0"/>
    </xf>
    <xf numFmtId="0" fontId="89" fillId="0" borderId="0" xfId="23" applyFont="1" applyBorder="1" applyAlignment="1">
      <alignment wrapText="1"/>
    </xf>
    <xf numFmtId="3" fontId="91" fillId="0" borderId="82" xfId="23" applyNumberFormat="1" applyFont="1" applyBorder="1" applyAlignment="1">
      <alignment horizontal="center" wrapText="1"/>
    </xf>
    <xf numFmtId="10" fontId="91" fillId="0" borderId="82" xfId="23" applyNumberFormat="1" applyFont="1" applyBorder="1"/>
    <xf numFmtId="3" fontId="91" fillId="0" borderId="5" xfId="23" applyNumberFormat="1" applyFont="1" applyBorder="1" applyAlignment="1">
      <alignment horizontal="center" wrapText="1"/>
    </xf>
    <xf numFmtId="10" fontId="91" fillId="0" borderId="5" xfId="23" applyNumberFormat="1" applyFont="1" applyBorder="1"/>
    <xf numFmtId="10" fontId="91" fillId="0" borderId="83" xfId="23" applyNumberFormat="1" applyFont="1" applyBorder="1"/>
    <xf numFmtId="10" fontId="89" fillId="0" borderId="4" xfId="23" applyNumberFormat="1" applyFont="1" applyBorder="1" applyAlignment="1">
      <alignment horizontal="center"/>
    </xf>
    <xf numFmtId="10" fontId="89" fillId="0" borderId="83" xfId="23" applyNumberFormat="1" applyFont="1" applyBorder="1" applyAlignment="1">
      <alignment wrapText="1"/>
    </xf>
    <xf numFmtId="3" fontId="89" fillId="0" borderId="5" xfId="23" applyNumberFormat="1" applyFont="1" applyBorder="1" applyAlignment="1">
      <alignment wrapText="1"/>
    </xf>
    <xf numFmtId="10" fontId="89" fillId="0" borderId="5" xfId="23" applyNumberFormat="1" applyFont="1" applyBorder="1" applyAlignment="1">
      <alignment wrapText="1"/>
    </xf>
    <xf numFmtId="4" fontId="88" fillId="0" borderId="84" xfId="23" applyNumberFormat="1" applyFont="1" applyBorder="1" applyAlignment="1">
      <alignment horizontal="center" wrapText="1"/>
    </xf>
    <xf numFmtId="3" fontId="89" fillId="0" borderId="0" xfId="23" applyNumberFormat="1" applyFont="1" applyBorder="1" applyAlignment="1">
      <alignment horizontal="center"/>
    </xf>
    <xf numFmtId="10" fontId="89" fillId="0" borderId="0" xfId="23" applyNumberFormat="1" applyFont="1" applyBorder="1" applyAlignment="1">
      <alignment horizontal="center"/>
    </xf>
    <xf numFmtId="10" fontId="88" fillId="0" borderId="0" xfId="23" applyNumberFormat="1" applyFont="1" applyBorder="1" applyAlignment="1">
      <alignment horizontal="center" wrapText="1"/>
    </xf>
    <xf numFmtId="3" fontId="88" fillId="0" borderId="0" xfId="23" applyNumberFormat="1" applyFont="1" applyBorder="1" applyAlignment="1">
      <alignment horizontal="center" wrapText="1"/>
    </xf>
    <xf numFmtId="0" fontId="96" fillId="0" borderId="0" xfId="23" applyFont="1" applyAlignment="1">
      <alignment horizontal="center" wrapText="1"/>
    </xf>
    <xf numFmtId="0" fontId="0" fillId="0" borderId="11" xfId="0" applyBorder="1" applyAlignment="1">
      <alignment horizontal="center"/>
    </xf>
    <xf numFmtId="0" fontId="80" fillId="0" borderId="11" xfId="0" applyFont="1" applyBorder="1" applyAlignment="1">
      <alignment horizontal="center" vertical="center"/>
    </xf>
    <xf numFmtId="0" fontId="28" fillId="15" borderId="30" xfId="0" applyFont="1" applyFill="1" applyBorder="1" applyAlignment="1">
      <alignment horizontal="center"/>
    </xf>
    <xf numFmtId="0" fontId="28" fillId="15" borderId="13" xfId="0" applyFont="1" applyFill="1" applyBorder="1" applyAlignment="1">
      <alignment horizontal="center"/>
    </xf>
    <xf numFmtId="0" fontId="28" fillId="15" borderId="31" xfId="0" applyFont="1" applyFill="1" applyBorder="1" applyAlignment="1">
      <alignment horizontal="center"/>
    </xf>
    <xf numFmtId="0" fontId="28" fillId="15" borderId="32" xfId="0" applyFont="1" applyFill="1" applyBorder="1" applyAlignment="1">
      <alignment horizontal="center"/>
    </xf>
    <xf numFmtId="0" fontId="28" fillId="15" borderId="5" xfId="0" applyFont="1" applyFill="1" applyBorder="1" applyAlignment="1">
      <alignment horizontal="center"/>
    </xf>
    <xf numFmtId="0" fontId="28" fillId="15" borderId="33" xfId="0" applyFont="1" applyFill="1" applyBorder="1" applyAlignment="1">
      <alignment horizontal="center"/>
    </xf>
    <xf numFmtId="0" fontId="28" fillId="14" borderId="30" xfId="0" applyFont="1" applyFill="1" applyBorder="1" applyAlignment="1">
      <alignment horizontal="center"/>
    </xf>
    <xf numFmtId="0" fontId="28" fillId="14" borderId="13" xfId="0" applyFont="1" applyFill="1" applyBorder="1" applyAlignment="1">
      <alignment horizontal="center"/>
    </xf>
    <xf numFmtId="0" fontId="28" fillId="14" borderId="31" xfId="0" applyFont="1" applyFill="1" applyBorder="1" applyAlignment="1">
      <alignment horizontal="center"/>
    </xf>
    <xf numFmtId="0" fontId="28" fillId="14" borderId="32" xfId="0" applyFont="1" applyFill="1" applyBorder="1" applyAlignment="1">
      <alignment horizontal="center"/>
    </xf>
    <xf numFmtId="0" fontId="28" fillId="14" borderId="5" xfId="0" applyFont="1" applyFill="1" applyBorder="1" applyAlignment="1">
      <alignment horizontal="center"/>
    </xf>
    <xf numFmtId="0" fontId="28" fillId="14" borderId="33" xfId="0" applyFont="1" applyFill="1" applyBorder="1" applyAlignment="1">
      <alignment horizontal="center"/>
    </xf>
    <xf numFmtId="0" fontId="28" fillId="9" borderId="30" xfId="0" applyFont="1" applyFill="1" applyBorder="1" applyAlignment="1">
      <alignment horizontal="center"/>
    </xf>
    <xf numFmtId="0" fontId="28" fillId="9" borderId="13" xfId="0" applyFont="1" applyFill="1" applyBorder="1" applyAlignment="1">
      <alignment horizontal="center"/>
    </xf>
    <xf numFmtId="0" fontId="28" fillId="9" borderId="31" xfId="0" applyFont="1" applyFill="1" applyBorder="1" applyAlignment="1">
      <alignment horizontal="center"/>
    </xf>
    <xf numFmtId="0" fontId="28" fillId="9" borderId="32" xfId="0" applyFont="1" applyFill="1" applyBorder="1" applyAlignment="1">
      <alignment horizontal="center"/>
    </xf>
    <xf numFmtId="0" fontId="28" fillId="9" borderId="5" xfId="0" applyFont="1" applyFill="1" applyBorder="1" applyAlignment="1">
      <alignment horizontal="center"/>
    </xf>
    <xf numFmtId="0" fontId="28" fillId="9" borderId="33" xfId="0" applyFont="1" applyFill="1" applyBorder="1" applyAlignment="1">
      <alignment horizontal="center"/>
    </xf>
    <xf numFmtId="0" fontId="28" fillId="17" borderId="30" xfId="0" applyFont="1" applyFill="1" applyBorder="1" applyAlignment="1">
      <alignment horizontal="center"/>
    </xf>
    <xf numFmtId="0" fontId="28" fillId="17" borderId="13" xfId="0" applyFont="1" applyFill="1" applyBorder="1" applyAlignment="1">
      <alignment horizontal="center"/>
    </xf>
    <xf numFmtId="0" fontId="28" fillId="17" borderId="31" xfId="0" applyFont="1" applyFill="1" applyBorder="1" applyAlignment="1">
      <alignment horizontal="center"/>
    </xf>
    <xf numFmtId="0" fontId="28" fillId="17" borderId="32" xfId="0" applyFont="1" applyFill="1" applyBorder="1" applyAlignment="1">
      <alignment horizontal="center"/>
    </xf>
    <xf numFmtId="0" fontId="28" fillId="17" borderId="5" xfId="0" applyFont="1" applyFill="1" applyBorder="1" applyAlignment="1">
      <alignment horizontal="center"/>
    </xf>
    <xf numFmtId="0" fontId="28" fillId="17" borderId="33" xfId="0" applyFont="1" applyFill="1" applyBorder="1" applyAlignment="1">
      <alignment horizontal="center"/>
    </xf>
    <xf numFmtId="0" fontId="28" fillId="16" borderId="30" xfId="0" applyFont="1" applyFill="1" applyBorder="1" applyAlignment="1">
      <alignment horizontal="center"/>
    </xf>
    <xf numFmtId="0" fontId="28" fillId="16" borderId="13" xfId="0" applyFont="1" applyFill="1" applyBorder="1" applyAlignment="1">
      <alignment horizontal="center"/>
    </xf>
    <xf numFmtId="0" fontId="28" fillId="16" borderId="31" xfId="0" applyFont="1" applyFill="1" applyBorder="1" applyAlignment="1">
      <alignment horizontal="center"/>
    </xf>
    <xf numFmtId="0" fontId="28" fillId="16" borderId="32" xfId="0" applyFont="1" applyFill="1" applyBorder="1" applyAlignment="1">
      <alignment horizontal="center"/>
    </xf>
    <xf numFmtId="0" fontId="28" fillId="16" borderId="5" xfId="0" applyFont="1" applyFill="1" applyBorder="1" applyAlignment="1">
      <alignment horizontal="center"/>
    </xf>
    <xf numFmtId="0" fontId="28" fillId="16" borderId="33" xfId="0" applyFont="1" applyFill="1" applyBorder="1" applyAlignment="1">
      <alignment horizontal="center"/>
    </xf>
    <xf numFmtId="0" fontId="28" fillId="34" borderId="30" xfId="0" applyFont="1" applyFill="1" applyBorder="1" applyAlignment="1">
      <alignment horizontal="center"/>
    </xf>
    <xf numFmtId="0" fontId="28" fillId="34" borderId="13" xfId="0" applyFont="1" applyFill="1" applyBorder="1" applyAlignment="1">
      <alignment horizontal="center"/>
    </xf>
    <xf numFmtId="0" fontId="28" fillId="34" borderId="31" xfId="0" applyFont="1" applyFill="1" applyBorder="1" applyAlignment="1">
      <alignment horizontal="center"/>
    </xf>
    <xf numFmtId="0" fontId="28" fillId="34" borderId="32" xfId="0" applyFont="1" applyFill="1" applyBorder="1" applyAlignment="1">
      <alignment horizontal="center"/>
    </xf>
    <xf numFmtId="0" fontId="28" fillId="34" borderId="5" xfId="0" applyFont="1" applyFill="1" applyBorder="1" applyAlignment="1">
      <alignment horizontal="center"/>
    </xf>
    <xf numFmtId="0" fontId="28" fillId="34" borderId="33" xfId="0" applyFont="1" applyFill="1" applyBorder="1" applyAlignment="1">
      <alignment horizontal="center"/>
    </xf>
    <xf numFmtId="0" fontId="4" fillId="2" borderId="0" xfId="1" applyFont="1" applyFill="1" applyAlignment="1">
      <alignment horizontal="center" vertical="center"/>
    </xf>
    <xf numFmtId="0" fontId="4" fillId="3" borderId="0" xfId="1" applyFont="1" applyFill="1" applyAlignment="1">
      <alignment horizontal="center" vertical="center"/>
    </xf>
    <xf numFmtId="0" fontId="4" fillId="3" borderId="0" xfId="1" applyFont="1" applyFill="1" applyAlignment="1" applyProtection="1">
      <alignment horizontal="center" vertical="center"/>
      <protection locked="0"/>
    </xf>
    <xf numFmtId="0" fontId="4" fillId="2" borderId="0" xfId="1" applyFont="1" applyFill="1" applyAlignment="1" applyProtection="1">
      <alignment horizontal="center" vertical="center"/>
      <protection locked="0"/>
    </xf>
    <xf numFmtId="0" fontId="35" fillId="0" borderId="0" xfId="0" applyFont="1" applyAlignment="1">
      <alignment horizontal="center"/>
    </xf>
    <xf numFmtId="0" fontId="28" fillId="17" borderId="23" xfId="0" applyFont="1" applyFill="1" applyBorder="1" applyAlignment="1">
      <alignment horizontal="center" vertical="center"/>
    </xf>
    <xf numFmtId="0" fontId="28" fillId="17" borderId="9" xfId="0" applyFont="1" applyFill="1" applyBorder="1" applyAlignment="1">
      <alignment horizontal="center" vertical="center"/>
    </xf>
    <xf numFmtId="0" fontId="28" fillId="17" borderId="10" xfId="0" applyFont="1" applyFill="1" applyBorder="1" applyAlignment="1">
      <alignment horizontal="center" vertical="center"/>
    </xf>
    <xf numFmtId="0" fontId="28" fillId="19" borderId="23" xfId="0" applyFont="1" applyFill="1" applyBorder="1" applyAlignment="1">
      <alignment horizontal="center" vertical="center"/>
    </xf>
    <xf numFmtId="0" fontId="28" fillId="19" borderId="9" xfId="0" applyFont="1" applyFill="1" applyBorder="1" applyAlignment="1">
      <alignment horizontal="center" vertical="center"/>
    </xf>
    <xf numFmtId="0" fontId="28" fillId="19" borderId="10" xfId="0" applyFont="1" applyFill="1" applyBorder="1" applyAlignment="1">
      <alignment horizontal="center" vertical="center"/>
    </xf>
    <xf numFmtId="0" fontId="28" fillId="0" borderId="23"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72" fillId="0" borderId="0" xfId="0" applyFont="1" applyAlignment="1">
      <alignment horizontal="center" vertical="center"/>
    </xf>
    <xf numFmtId="0" fontId="73" fillId="0" borderId="12" xfId="21" applyFont="1" applyBorder="1" applyAlignment="1">
      <alignment horizontal="center" vertical="center" wrapText="1"/>
    </xf>
    <xf numFmtId="0" fontId="75" fillId="0" borderId="14" xfId="21" applyFont="1" applyBorder="1" applyAlignment="1">
      <alignment horizontal="center" vertical="center" wrapText="1"/>
    </xf>
    <xf numFmtId="0" fontId="74" fillId="0" borderId="61" xfId="21" applyFont="1" applyBorder="1" applyAlignment="1">
      <alignment horizontal="center" vertical="center" wrapText="1"/>
    </xf>
    <xf numFmtId="0" fontId="74" fillId="0" borderId="62" xfId="21" applyFont="1" applyBorder="1" applyAlignment="1">
      <alignment horizontal="center" vertical="center" wrapText="1"/>
    </xf>
    <xf numFmtId="0" fontId="32" fillId="23" borderId="1" xfId="9" applyFont="1" applyFill="1" applyBorder="1" applyAlignment="1">
      <alignment horizontal="center" vertical="center" wrapText="1"/>
    </xf>
    <xf numFmtId="0" fontId="36" fillId="0" borderId="0" xfId="0" applyFont="1" applyAlignment="1">
      <alignment horizontal="center" vertical="center" wrapText="1"/>
    </xf>
    <xf numFmtId="0" fontId="27" fillId="23" borderId="1" xfId="9" applyFont="1" applyFill="1" applyBorder="1" applyAlignment="1">
      <alignment horizontal="center" vertical="center" wrapText="1"/>
    </xf>
    <xf numFmtId="0" fontId="32" fillId="13" borderId="1" xfId="22" applyFont="1" applyFill="1" applyBorder="1" applyAlignment="1">
      <alignment horizontal="left" vertical="top" wrapText="1"/>
    </xf>
    <xf numFmtId="0" fontId="84" fillId="13" borderId="1" xfId="22" applyFont="1" applyFill="1" applyBorder="1" applyAlignment="1">
      <alignment horizontal="left"/>
    </xf>
    <xf numFmtId="0" fontId="33" fillId="13" borderId="1" xfId="22" applyFont="1" applyFill="1" applyBorder="1" applyAlignment="1">
      <alignment horizontal="left" vertical="top" wrapText="1"/>
    </xf>
    <xf numFmtId="0" fontId="27" fillId="0" borderId="0" xfId="1" applyFont="1" applyAlignment="1">
      <alignment horizontal="center"/>
    </xf>
    <xf numFmtId="0" fontId="32" fillId="27" borderId="30" xfId="12" applyFont="1" applyFill="1" applyBorder="1" applyAlignment="1">
      <alignment horizontal="center" vertical="center" wrapText="1"/>
    </xf>
    <xf numFmtId="0" fontId="55" fillId="27" borderId="13" xfId="12" applyFont="1" applyFill="1" applyBorder="1" applyAlignment="1">
      <alignment vertical="center"/>
    </xf>
    <xf numFmtId="0" fontId="55" fillId="27" borderId="31" xfId="12" applyFont="1" applyFill="1" applyBorder="1" applyAlignment="1">
      <alignment vertical="center"/>
    </xf>
    <xf numFmtId="0" fontId="28" fillId="0" borderId="0" xfId="0" applyFont="1" applyAlignment="1">
      <alignment horizontal="center"/>
    </xf>
    <xf numFmtId="0" fontId="40" fillId="0" borderId="2" xfId="11" applyFont="1" applyBorder="1" applyAlignment="1">
      <alignment horizontal="center" vertical="center" wrapText="1"/>
    </xf>
    <xf numFmtId="0" fontId="40" fillId="0" borderId="3" xfId="11" applyFont="1" applyBorder="1" applyAlignment="1">
      <alignment horizontal="center" vertical="center" wrapText="1"/>
    </xf>
    <xf numFmtId="0" fontId="67" fillId="0" borderId="0" xfId="18" applyFont="1" applyAlignment="1">
      <alignment horizontal="right" vertical="center"/>
    </xf>
    <xf numFmtId="0" fontId="69" fillId="0" borderId="0" xfId="18" applyFont="1" applyAlignment="1">
      <alignment horizontal="center" vertical="center" wrapText="1"/>
    </xf>
    <xf numFmtId="49" fontId="70" fillId="0" borderId="0" xfId="19" applyNumberFormat="1" applyFont="1" applyAlignment="1">
      <alignment horizontal="right"/>
    </xf>
    <xf numFmtId="49" fontId="33" fillId="0" borderId="49" xfId="19" applyNumberFormat="1" applyFont="1" applyBorder="1" applyAlignment="1">
      <alignment horizontal="center" vertical="center" wrapText="1"/>
    </xf>
    <xf numFmtId="49" fontId="33" fillId="0" borderId="50" xfId="19" applyNumberFormat="1" applyFont="1" applyBorder="1" applyAlignment="1">
      <alignment horizontal="center" vertical="center" wrapText="1"/>
    </xf>
    <xf numFmtId="49" fontId="33" fillId="0" borderId="51" xfId="19" applyNumberFormat="1" applyFont="1" applyBorder="1" applyAlignment="1">
      <alignment horizontal="center" vertical="center" wrapText="1"/>
    </xf>
    <xf numFmtId="49" fontId="34" fillId="0" borderId="52" xfId="18" applyNumberFormat="1" applyBorder="1" applyAlignment="1">
      <alignment horizontal="center"/>
    </xf>
    <xf numFmtId="49" fontId="34" fillId="0" borderId="53" xfId="18" applyNumberFormat="1" applyBorder="1" applyAlignment="1">
      <alignment horizontal="center"/>
    </xf>
    <xf numFmtId="49" fontId="34" fillId="0" borderId="54" xfId="18" applyNumberFormat="1" applyBorder="1" applyAlignment="1">
      <alignment horizontal="center"/>
    </xf>
    <xf numFmtId="0" fontId="67" fillId="0" borderId="55" xfId="19" applyFont="1" applyBorder="1" applyAlignment="1">
      <alignment horizontal="left" vertical="center" wrapText="1"/>
    </xf>
    <xf numFmtId="49" fontId="67" fillId="0" borderId="56" xfId="18" applyNumberFormat="1" applyFont="1" applyBorder="1" applyAlignment="1">
      <alignment horizontal="right" vertical="center"/>
    </xf>
    <xf numFmtId="49" fontId="67" fillId="0" borderId="57" xfId="18" applyNumberFormat="1" applyFont="1" applyBorder="1" applyAlignment="1">
      <alignment horizontal="right" vertical="center"/>
    </xf>
    <xf numFmtId="0" fontId="32" fillId="17" borderId="2" xfId="9" applyFont="1" applyFill="1" applyBorder="1" applyAlignment="1">
      <alignment horizontal="center" vertical="center"/>
    </xf>
    <xf numFmtId="0" fontId="32" fillId="17" borderId="3" xfId="9" applyFont="1" applyFill="1" applyBorder="1" applyAlignment="1">
      <alignment horizontal="center" vertical="center"/>
    </xf>
    <xf numFmtId="0" fontId="32" fillId="17" borderId="2" xfId="9" applyFont="1" applyFill="1" applyBorder="1" applyAlignment="1">
      <alignment horizontal="center" vertical="center" wrapText="1"/>
    </xf>
    <xf numFmtId="0" fontId="32" fillId="17" borderId="3" xfId="9" applyFont="1" applyFill="1" applyBorder="1" applyAlignment="1">
      <alignment horizontal="center" vertical="center" wrapText="1"/>
    </xf>
    <xf numFmtId="0" fontId="32" fillId="17" borderId="7" xfId="9" applyFont="1" applyFill="1" applyBorder="1" applyAlignment="1">
      <alignment horizontal="center" vertical="center" wrapText="1"/>
    </xf>
    <xf numFmtId="0" fontId="32" fillId="17" borderId="8" xfId="9" applyFont="1" applyFill="1" applyBorder="1" applyAlignment="1">
      <alignment horizontal="center" vertical="center" wrapText="1"/>
    </xf>
    <xf numFmtId="0" fontId="29" fillId="0" borderId="0" xfId="11" applyFont="1" applyAlignment="1">
      <alignment horizontal="center" vertical="center"/>
    </xf>
    <xf numFmtId="164" fontId="4" fillId="0" borderId="2" xfId="5" applyNumberFormat="1" applyFont="1" applyFill="1" applyBorder="1" applyAlignment="1">
      <alignment vertical="center" wrapText="1"/>
    </xf>
    <xf numFmtId="164" fontId="4" fillId="0" borderId="3" xfId="5" applyNumberFormat="1" applyFont="1" applyFill="1" applyBorder="1" applyAlignment="1">
      <alignment vertical="center" wrapText="1"/>
    </xf>
    <xf numFmtId="164" fontId="4" fillId="0" borderId="2" xfId="5" applyNumberFormat="1" applyFont="1" applyFill="1" applyBorder="1" applyAlignment="1">
      <alignment horizontal="center" vertical="center" wrapText="1"/>
    </xf>
    <xf numFmtId="164" fontId="4" fillId="0" borderId="3" xfId="5" applyNumberFormat="1" applyFont="1" applyFill="1" applyBorder="1" applyAlignment="1">
      <alignment horizontal="center" vertical="center" wrapText="1"/>
    </xf>
    <xf numFmtId="166" fontId="4" fillId="0" borderId="2" xfId="5" applyNumberFormat="1" applyFont="1" applyFill="1" applyBorder="1" applyAlignment="1">
      <alignment horizontal="center" vertical="center" wrapText="1"/>
    </xf>
    <xf numFmtId="166" fontId="4" fillId="0" borderId="3" xfId="5" applyNumberFormat="1" applyFont="1" applyFill="1" applyBorder="1" applyAlignment="1">
      <alignment horizontal="center" vertical="center" wrapText="1"/>
    </xf>
    <xf numFmtId="0" fontId="30" fillId="0" borderId="0" xfId="0" applyFont="1" applyAlignment="1">
      <alignment horizontal="center" vertical="center"/>
    </xf>
    <xf numFmtId="10" fontId="0" fillId="0" borderId="5" xfId="0" applyNumberFormat="1" applyBorder="1" applyAlignment="1">
      <alignment horizontal="right"/>
    </xf>
    <xf numFmtId="0" fontId="30" fillId="0" borderId="0" xfId="0" applyFont="1" applyAlignment="1">
      <alignment horizontal="center"/>
    </xf>
  </cellXfs>
  <cellStyles count="24">
    <cellStyle name="Ezres" xfId="14" builtinId="3"/>
    <cellStyle name="Ezres 2" xfId="2"/>
    <cellStyle name="Ezres 2 2" xfId="3"/>
    <cellStyle name="Ezres 3" xfId="4"/>
    <cellStyle name="Ezres 4" xfId="5"/>
    <cellStyle name="Ezres 5" xfId="6"/>
    <cellStyle name="Normál" xfId="0" builtinId="0"/>
    <cellStyle name="Normál 2" xfId="1"/>
    <cellStyle name="Normál 2 2" xfId="7"/>
    <cellStyle name="Normál 2 3" xfId="20"/>
    <cellStyle name="Normál 3" xfId="8"/>
    <cellStyle name="Normál 3 2" xfId="9"/>
    <cellStyle name="Normál 3 3" xfId="12"/>
    <cellStyle name="Normál 4" xfId="10"/>
    <cellStyle name="Normál 4 2" xfId="15"/>
    <cellStyle name="Normál 5" xfId="11"/>
    <cellStyle name="Normál 6" xfId="16"/>
    <cellStyle name="Normál 7" xfId="18"/>
    <cellStyle name="Normál 8" xfId="22"/>
    <cellStyle name="Normál 9" xfId="23"/>
    <cellStyle name="Normál_2008_evi_ktgv_mellekletei" xfId="21"/>
    <cellStyle name="Normal_KTRSZJ" xfId="17"/>
    <cellStyle name="Normal_KTRSZJ 2" xfId="19"/>
    <cellStyle name="Százalék" xfId="13" builtinId="5"/>
  </cellStyles>
  <dxfs count="0"/>
  <tableStyles count="0" defaultTableStyle="TableStyleMedium2" defaultPivotStyle="PivotStyleLight16"/>
  <colors>
    <mruColors>
      <color rgb="FFFFFF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1574800</xdr:colOff>
      <xdr:row>3</xdr:row>
      <xdr:rowOff>542925</xdr:rowOff>
    </xdr:from>
    <xdr:to>
      <xdr:col>1</xdr:col>
      <xdr:colOff>1574800</xdr:colOff>
      <xdr:row>3</xdr:row>
      <xdr:rowOff>828675</xdr:rowOff>
    </xdr:to>
    <xdr:cxnSp macro="">
      <xdr:nvCxnSpPr>
        <xdr:cNvPr id="2" name="Egyenes összekötő nyíllal 1">
          <a:extLst>
            <a:ext uri="{FF2B5EF4-FFF2-40B4-BE49-F238E27FC236}">
              <a16:creationId xmlns:a16="http://schemas.microsoft.com/office/drawing/2014/main" xmlns="" id="{00000000-0008-0000-0200-000002000000}"/>
            </a:ext>
          </a:extLst>
        </xdr:cNvPr>
        <xdr:cNvCxnSpPr/>
      </xdr:nvCxnSpPr>
      <xdr:spPr>
        <a:xfrm>
          <a:off x="4235450"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3" name="Egyenes összekötő nyíllal 2">
          <a:extLst>
            <a:ext uri="{FF2B5EF4-FFF2-40B4-BE49-F238E27FC236}">
              <a16:creationId xmlns:a16="http://schemas.microsoft.com/office/drawing/2014/main" xmlns="" id="{00000000-0008-0000-0200-000003000000}"/>
            </a:ext>
          </a:extLst>
        </xdr:cNvPr>
        <xdr:cNvCxnSpPr/>
      </xdr:nvCxnSpPr>
      <xdr:spPr>
        <a:xfrm>
          <a:off x="8039100" y="590550"/>
          <a:ext cx="2353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8" name="Egyenes összekötő nyíllal 7">
          <a:extLst>
            <a:ext uri="{FF2B5EF4-FFF2-40B4-BE49-F238E27FC236}">
              <a16:creationId xmlns:a16="http://schemas.microsoft.com/office/drawing/2014/main" xmlns="" id="{00000000-0008-0000-0200-000008000000}"/>
            </a:ext>
          </a:extLst>
        </xdr:cNvPr>
        <xdr:cNvCxnSpPr/>
      </xdr:nvCxnSpPr>
      <xdr:spPr>
        <a:xfrm>
          <a:off x="4235450"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9" name="Egyenes összekötő nyíllal 8">
          <a:extLst>
            <a:ext uri="{FF2B5EF4-FFF2-40B4-BE49-F238E27FC236}">
              <a16:creationId xmlns:a16="http://schemas.microsoft.com/office/drawing/2014/main" xmlns="" id="{00000000-0008-0000-0200-000009000000}"/>
            </a:ext>
          </a:extLst>
        </xdr:cNvPr>
        <xdr:cNvCxnSpPr/>
      </xdr:nvCxnSpPr>
      <xdr:spPr>
        <a:xfrm>
          <a:off x="8039100" y="590550"/>
          <a:ext cx="2353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122</xdr:row>
      <xdr:rowOff>542925</xdr:rowOff>
    </xdr:from>
    <xdr:to>
      <xdr:col>1</xdr:col>
      <xdr:colOff>1574800</xdr:colOff>
      <xdr:row>122</xdr:row>
      <xdr:rowOff>828675</xdr:rowOff>
    </xdr:to>
    <xdr:cxnSp macro="">
      <xdr:nvCxnSpPr>
        <xdr:cNvPr id="10" name="Egyenes összekötő nyíllal 9">
          <a:extLst>
            <a:ext uri="{FF2B5EF4-FFF2-40B4-BE49-F238E27FC236}">
              <a16:creationId xmlns:a16="http://schemas.microsoft.com/office/drawing/2014/main" xmlns="" id="{00000000-0008-0000-0200-00000A000000}"/>
            </a:ext>
          </a:extLst>
        </xdr:cNvPr>
        <xdr:cNvCxnSpPr/>
      </xdr:nvCxnSpPr>
      <xdr:spPr>
        <a:xfrm>
          <a:off x="4235450" y="3838575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121</xdr:row>
      <xdr:rowOff>171450</xdr:rowOff>
    </xdr:from>
    <xdr:to>
      <xdr:col>1</xdr:col>
      <xdr:colOff>3689555</xdr:colOff>
      <xdr:row>121</xdr:row>
      <xdr:rowOff>180975</xdr:rowOff>
    </xdr:to>
    <xdr:cxnSp macro="">
      <xdr:nvCxnSpPr>
        <xdr:cNvPr id="11" name="Egyenes összekötő nyíllal 10">
          <a:extLst>
            <a:ext uri="{FF2B5EF4-FFF2-40B4-BE49-F238E27FC236}">
              <a16:creationId xmlns:a16="http://schemas.microsoft.com/office/drawing/2014/main" xmlns="" id="{00000000-0008-0000-0200-00000B000000}"/>
            </a:ext>
          </a:extLst>
        </xdr:cNvPr>
        <xdr:cNvCxnSpPr/>
      </xdr:nvCxnSpPr>
      <xdr:spPr>
        <a:xfrm>
          <a:off x="8039100" y="37690425"/>
          <a:ext cx="2353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12" name="Egyenes összekötő nyíllal 11">
          <a:extLst>
            <a:ext uri="{FF2B5EF4-FFF2-40B4-BE49-F238E27FC236}">
              <a16:creationId xmlns:a16="http://schemas.microsoft.com/office/drawing/2014/main" xmlns="" id="{7F1CEDED-34C8-4D60-8097-D2E01305965E}"/>
            </a:ext>
          </a:extLst>
        </xdr:cNvPr>
        <xdr:cNvCxnSpPr/>
      </xdr:nvCxnSpPr>
      <xdr:spPr>
        <a:xfrm>
          <a:off x="2117725" y="129540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13" name="Egyenes összekötő nyíllal 12">
          <a:extLst>
            <a:ext uri="{FF2B5EF4-FFF2-40B4-BE49-F238E27FC236}">
              <a16:creationId xmlns:a16="http://schemas.microsoft.com/office/drawing/2014/main" xmlns="" id="{371C4011-4692-4A50-9EBB-209FFD28AFCF}"/>
            </a:ext>
          </a:extLst>
        </xdr:cNvPr>
        <xdr:cNvCxnSpPr/>
      </xdr:nvCxnSpPr>
      <xdr:spPr>
        <a:xfrm>
          <a:off x="4019550" y="6000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14" name="Egyenes összekötő nyíllal 13">
          <a:extLst>
            <a:ext uri="{FF2B5EF4-FFF2-40B4-BE49-F238E27FC236}">
              <a16:creationId xmlns:a16="http://schemas.microsoft.com/office/drawing/2014/main" xmlns="" id="{B2DB72CA-EAC5-4792-91D7-214D040916E9}"/>
            </a:ext>
          </a:extLst>
        </xdr:cNvPr>
        <xdr:cNvCxnSpPr/>
      </xdr:nvCxnSpPr>
      <xdr:spPr>
        <a:xfrm>
          <a:off x="2117725" y="129540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15" name="Egyenes összekötő nyíllal 14">
          <a:extLst>
            <a:ext uri="{FF2B5EF4-FFF2-40B4-BE49-F238E27FC236}">
              <a16:creationId xmlns:a16="http://schemas.microsoft.com/office/drawing/2014/main" xmlns="" id="{F05D8E4B-5A6F-4BBC-A909-091E0E48A7C0}"/>
            </a:ext>
          </a:extLst>
        </xdr:cNvPr>
        <xdr:cNvCxnSpPr/>
      </xdr:nvCxnSpPr>
      <xdr:spPr>
        <a:xfrm>
          <a:off x="4019550" y="6000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122</xdr:row>
      <xdr:rowOff>542925</xdr:rowOff>
    </xdr:from>
    <xdr:to>
      <xdr:col>1</xdr:col>
      <xdr:colOff>1574800</xdr:colOff>
      <xdr:row>122</xdr:row>
      <xdr:rowOff>828675</xdr:rowOff>
    </xdr:to>
    <xdr:cxnSp macro="">
      <xdr:nvCxnSpPr>
        <xdr:cNvPr id="16" name="Egyenes összekötő nyíllal 15">
          <a:extLst>
            <a:ext uri="{FF2B5EF4-FFF2-40B4-BE49-F238E27FC236}">
              <a16:creationId xmlns:a16="http://schemas.microsoft.com/office/drawing/2014/main" xmlns="" id="{356C8208-89AB-47F0-8158-ECCAF9E89F9C}"/>
            </a:ext>
          </a:extLst>
        </xdr:cNvPr>
        <xdr:cNvCxnSpPr/>
      </xdr:nvCxnSpPr>
      <xdr:spPr>
        <a:xfrm>
          <a:off x="2117725" y="358806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121</xdr:row>
      <xdr:rowOff>171450</xdr:rowOff>
    </xdr:from>
    <xdr:to>
      <xdr:col>1</xdr:col>
      <xdr:colOff>3689555</xdr:colOff>
      <xdr:row>121</xdr:row>
      <xdr:rowOff>180975</xdr:rowOff>
    </xdr:to>
    <xdr:cxnSp macro="">
      <xdr:nvCxnSpPr>
        <xdr:cNvPr id="17" name="Egyenes összekötő nyíllal 16">
          <a:extLst>
            <a:ext uri="{FF2B5EF4-FFF2-40B4-BE49-F238E27FC236}">
              <a16:creationId xmlns:a16="http://schemas.microsoft.com/office/drawing/2014/main" xmlns="" id="{026EF0F2-EEB6-4D21-B2C0-F76FD272D114}"/>
            </a:ext>
          </a:extLst>
        </xdr:cNvPr>
        <xdr:cNvCxnSpPr/>
      </xdr:nvCxnSpPr>
      <xdr:spPr>
        <a:xfrm>
          <a:off x="4019550" y="353091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1574800</xdr:colOff>
      <xdr:row>3</xdr:row>
      <xdr:rowOff>542925</xdr:rowOff>
    </xdr:from>
    <xdr:to>
      <xdr:col>1</xdr:col>
      <xdr:colOff>1574800</xdr:colOff>
      <xdr:row>3</xdr:row>
      <xdr:rowOff>828675</xdr:rowOff>
    </xdr:to>
    <xdr:cxnSp macro="">
      <xdr:nvCxnSpPr>
        <xdr:cNvPr id="2" name="Egyenes összekötő nyíllal 1">
          <a:extLst>
            <a:ext uri="{FF2B5EF4-FFF2-40B4-BE49-F238E27FC236}">
              <a16:creationId xmlns:a16="http://schemas.microsoft.com/office/drawing/2014/main" xmlns="" id="{00000000-0008-0000-0300-000002000000}"/>
            </a:ext>
          </a:extLst>
        </xdr:cNvPr>
        <xdr:cNvCxnSpPr/>
      </xdr:nvCxnSpPr>
      <xdr:spPr>
        <a:xfrm>
          <a:off x="4235450"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3" name="Egyenes összekötő nyíllal 2">
          <a:extLst>
            <a:ext uri="{FF2B5EF4-FFF2-40B4-BE49-F238E27FC236}">
              <a16:creationId xmlns:a16="http://schemas.microsoft.com/office/drawing/2014/main" xmlns="" id="{00000000-0008-0000-0300-000003000000}"/>
            </a:ext>
          </a:extLst>
        </xdr:cNvPr>
        <xdr:cNvCxnSpPr/>
      </xdr:nvCxnSpPr>
      <xdr:spPr>
        <a:xfrm>
          <a:off x="8039100" y="590550"/>
          <a:ext cx="4258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4" name="Egyenes összekötő nyíllal 3">
          <a:extLst>
            <a:ext uri="{FF2B5EF4-FFF2-40B4-BE49-F238E27FC236}">
              <a16:creationId xmlns:a16="http://schemas.microsoft.com/office/drawing/2014/main" xmlns="" id="{00000000-0008-0000-0300-000004000000}"/>
            </a:ext>
          </a:extLst>
        </xdr:cNvPr>
        <xdr:cNvCxnSpPr/>
      </xdr:nvCxnSpPr>
      <xdr:spPr>
        <a:xfrm>
          <a:off x="4235450"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5" name="Egyenes összekötő nyíllal 4">
          <a:extLst>
            <a:ext uri="{FF2B5EF4-FFF2-40B4-BE49-F238E27FC236}">
              <a16:creationId xmlns:a16="http://schemas.microsoft.com/office/drawing/2014/main" xmlns="" id="{00000000-0008-0000-0300-000005000000}"/>
            </a:ext>
          </a:extLst>
        </xdr:cNvPr>
        <xdr:cNvCxnSpPr/>
      </xdr:nvCxnSpPr>
      <xdr:spPr>
        <a:xfrm>
          <a:off x="8039100" y="590550"/>
          <a:ext cx="4258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122</xdr:row>
      <xdr:rowOff>542925</xdr:rowOff>
    </xdr:from>
    <xdr:to>
      <xdr:col>1</xdr:col>
      <xdr:colOff>1574800</xdr:colOff>
      <xdr:row>122</xdr:row>
      <xdr:rowOff>828675</xdr:rowOff>
    </xdr:to>
    <xdr:cxnSp macro="">
      <xdr:nvCxnSpPr>
        <xdr:cNvPr id="6" name="Egyenes összekötő nyíllal 5">
          <a:extLst>
            <a:ext uri="{FF2B5EF4-FFF2-40B4-BE49-F238E27FC236}">
              <a16:creationId xmlns:a16="http://schemas.microsoft.com/office/drawing/2014/main" xmlns="" id="{00000000-0008-0000-0300-000006000000}"/>
            </a:ext>
          </a:extLst>
        </xdr:cNvPr>
        <xdr:cNvCxnSpPr/>
      </xdr:nvCxnSpPr>
      <xdr:spPr>
        <a:xfrm>
          <a:off x="4235450" y="358044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121</xdr:row>
      <xdr:rowOff>171450</xdr:rowOff>
    </xdr:from>
    <xdr:to>
      <xdr:col>1</xdr:col>
      <xdr:colOff>3689555</xdr:colOff>
      <xdr:row>121</xdr:row>
      <xdr:rowOff>180975</xdr:rowOff>
    </xdr:to>
    <xdr:cxnSp macro="">
      <xdr:nvCxnSpPr>
        <xdr:cNvPr id="7" name="Egyenes összekötő nyíllal 6">
          <a:extLst>
            <a:ext uri="{FF2B5EF4-FFF2-40B4-BE49-F238E27FC236}">
              <a16:creationId xmlns:a16="http://schemas.microsoft.com/office/drawing/2014/main" xmlns="" id="{00000000-0008-0000-0300-000007000000}"/>
            </a:ext>
          </a:extLst>
        </xdr:cNvPr>
        <xdr:cNvCxnSpPr/>
      </xdr:nvCxnSpPr>
      <xdr:spPr>
        <a:xfrm>
          <a:off x="8039100" y="35232975"/>
          <a:ext cx="4258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8" name="Egyenes összekötő nyíllal 7">
          <a:extLst>
            <a:ext uri="{FF2B5EF4-FFF2-40B4-BE49-F238E27FC236}">
              <a16:creationId xmlns:a16="http://schemas.microsoft.com/office/drawing/2014/main" xmlns="" id="{6F96B2C3-A6FE-42F3-94E3-4D2A61CB408B}"/>
            </a:ext>
          </a:extLst>
        </xdr:cNvPr>
        <xdr:cNvCxnSpPr/>
      </xdr:nvCxnSpPr>
      <xdr:spPr>
        <a:xfrm>
          <a:off x="2117725" y="129540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9" name="Egyenes összekötő nyíllal 8">
          <a:extLst>
            <a:ext uri="{FF2B5EF4-FFF2-40B4-BE49-F238E27FC236}">
              <a16:creationId xmlns:a16="http://schemas.microsoft.com/office/drawing/2014/main" xmlns="" id="{FC6DABAA-E926-4814-A6F0-53237C027759}"/>
            </a:ext>
          </a:extLst>
        </xdr:cNvPr>
        <xdr:cNvCxnSpPr/>
      </xdr:nvCxnSpPr>
      <xdr:spPr>
        <a:xfrm>
          <a:off x="4019550" y="6000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10" name="Egyenes összekötő nyíllal 9">
          <a:extLst>
            <a:ext uri="{FF2B5EF4-FFF2-40B4-BE49-F238E27FC236}">
              <a16:creationId xmlns:a16="http://schemas.microsoft.com/office/drawing/2014/main" xmlns="" id="{2BA5D5FF-47F4-4C96-96BA-DC274F40AE53}"/>
            </a:ext>
          </a:extLst>
        </xdr:cNvPr>
        <xdr:cNvCxnSpPr/>
      </xdr:nvCxnSpPr>
      <xdr:spPr>
        <a:xfrm>
          <a:off x="2117725" y="129540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11" name="Egyenes összekötő nyíllal 10">
          <a:extLst>
            <a:ext uri="{FF2B5EF4-FFF2-40B4-BE49-F238E27FC236}">
              <a16:creationId xmlns:a16="http://schemas.microsoft.com/office/drawing/2014/main" xmlns="" id="{13BEA47C-A44A-490E-817D-84903D8242D7}"/>
            </a:ext>
          </a:extLst>
        </xdr:cNvPr>
        <xdr:cNvCxnSpPr/>
      </xdr:nvCxnSpPr>
      <xdr:spPr>
        <a:xfrm>
          <a:off x="4019550" y="6000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122</xdr:row>
      <xdr:rowOff>542925</xdr:rowOff>
    </xdr:from>
    <xdr:to>
      <xdr:col>1</xdr:col>
      <xdr:colOff>1574800</xdr:colOff>
      <xdr:row>122</xdr:row>
      <xdr:rowOff>828675</xdr:rowOff>
    </xdr:to>
    <xdr:cxnSp macro="">
      <xdr:nvCxnSpPr>
        <xdr:cNvPr id="12" name="Egyenes összekötő nyíllal 11">
          <a:extLst>
            <a:ext uri="{FF2B5EF4-FFF2-40B4-BE49-F238E27FC236}">
              <a16:creationId xmlns:a16="http://schemas.microsoft.com/office/drawing/2014/main" xmlns="" id="{4A1B1057-9B3D-40D4-BD15-E947857740E7}"/>
            </a:ext>
          </a:extLst>
        </xdr:cNvPr>
        <xdr:cNvCxnSpPr/>
      </xdr:nvCxnSpPr>
      <xdr:spPr>
        <a:xfrm>
          <a:off x="2117725" y="358806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121</xdr:row>
      <xdr:rowOff>171450</xdr:rowOff>
    </xdr:from>
    <xdr:to>
      <xdr:col>1</xdr:col>
      <xdr:colOff>3689555</xdr:colOff>
      <xdr:row>121</xdr:row>
      <xdr:rowOff>180975</xdr:rowOff>
    </xdr:to>
    <xdr:cxnSp macro="">
      <xdr:nvCxnSpPr>
        <xdr:cNvPr id="13" name="Egyenes összekötő nyíllal 12">
          <a:extLst>
            <a:ext uri="{FF2B5EF4-FFF2-40B4-BE49-F238E27FC236}">
              <a16:creationId xmlns:a16="http://schemas.microsoft.com/office/drawing/2014/main" xmlns="" id="{25D78373-0BF7-4FD2-AFE3-DA587AF9F380}"/>
            </a:ext>
          </a:extLst>
        </xdr:cNvPr>
        <xdr:cNvCxnSpPr/>
      </xdr:nvCxnSpPr>
      <xdr:spPr>
        <a:xfrm>
          <a:off x="4019550" y="353091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1574800</xdr:colOff>
      <xdr:row>3</xdr:row>
      <xdr:rowOff>542925</xdr:rowOff>
    </xdr:from>
    <xdr:to>
      <xdr:col>1</xdr:col>
      <xdr:colOff>1574800</xdr:colOff>
      <xdr:row>3</xdr:row>
      <xdr:rowOff>828675</xdr:rowOff>
    </xdr:to>
    <xdr:cxnSp macro="">
      <xdr:nvCxnSpPr>
        <xdr:cNvPr id="2" name="Egyenes összekötő nyíllal 1">
          <a:extLst>
            <a:ext uri="{FF2B5EF4-FFF2-40B4-BE49-F238E27FC236}">
              <a16:creationId xmlns:a16="http://schemas.microsoft.com/office/drawing/2014/main" xmlns="" id="{00000000-0008-0000-0400-000002000000}"/>
            </a:ext>
          </a:extLst>
        </xdr:cNvPr>
        <xdr:cNvCxnSpPr/>
      </xdr:nvCxnSpPr>
      <xdr:spPr>
        <a:xfrm>
          <a:off x="4235450"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3" name="Egyenes összekötő nyíllal 2">
          <a:extLst>
            <a:ext uri="{FF2B5EF4-FFF2-40B4-BE49-F238E27FC236}">
              <a16:creationId xmlns:a16="http://schemas.microsoft.com/office/drawing/2014/main" xmlns="" id="{00000000-0008-0000-0400-000003000000}"/>
            </a:ext>
          </a:extLst>
        </xdr:cNvPr>
        <xdr:cNvCxnSpPr/>
      </xdr:nvCxnSpPr>
      <xdr:spPr>
        <a:xfrm>
          <a:off x="8039100" y="590550"/>
          <a:ext cx="4258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4" name="Egyenes összekötő nyíllal 3">
          <a:extLst>
            <a:ext uri="{FF2B5EF4-FFF2-40B4-BE49-F238E27FC236}">
              <a16:creationId xmlns:a16="http://schemas.microsoft.com/office/drawing/2014/main" xmlns="" id="{00000000-0008-0000-0400-000004000000}"/>
            </a:ext>
          </a:extLst>
        </xdr:cNvPr>
        <xdr:cNvCxnSpPr/>
      </xdr:nvCxnSpPr>
      <xdr:spPr>
        <a:xfrm>
          <a:off x="4235450"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5" name="Egyenes összekötő nyíllal 4">
          <a:extLst>
            <a:ext uri="{FF2B5EF4-FFF2-40B4-BE49-F238E27FC236}">
              <a16:creationId xmlns:a16="http://schemas.microsoft.com/office/drawing/2014/main" xmlns="" id="{00000000-0008-0000-0400-000005000000}"/>
            </a:ext>
          </a:extLst>
        </xdr:cNvPr>
        <xdr:cNvCxnSpPr/>
      </xdr:nvCxnSpPr>
      <xdr:spPr>
        <a:xfrm>
          <a:off x="8039100" y="590550"/>
          <a:ext cx="4258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124</xdr:row>
      <xdr:rowOff>542925</xdr:rowOff>
    </xdr:from>
    <xdr:to>
      <xdr:col>1</xdr:col>
      <xdr:colOff>1574800</xdr:colOff>
      <xdr:row>124</xdr:row>
      <xdr:rowOff>828675</xdr:rowOff>
    </xdr:to>
    <xdr:cxnSp macro="">
      <xdr:nvCxnSpPr>
        <xdr:cNvPr id="6" name="Egyenes összekötő nyíllal 5">
          <a:extLst>
            <a:ext uri="{FF2B5EF4-FFF2-40B4-BE49-F238E27FC236}">
              <a16:creationId xmlns:a16="http://schemas.microsoft.com/office/drawing/2014/main" xmlns="" id="{00000000-0008-0000-0400-000006000000}"/>
            </a:ext>
          </a:extLst>
        </xdr:cNvPr>
        <xdr:cNvCxnSpPr/>
      </xdr:nvCxnSpPr>
      <xdr:spPr>
        <a:xfrm>
          <a:off x="4235450" y="358044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123</xdr:row>
      <xdr:rowOff>171450</xdr:rowOff>
    </xdr:from>
    <xdr:to>
      <xdr:col>1</xdr:col>
      <xdr:colOff>3689555</xdr:colOff>
      <xdr:row>123</xdr:row>
      <xdr:rowOff>180975</xdr:rowOff>
    </xdr:to>
    <xdr:cxnSp macro="">
      <xdr:nvCxnSpPr>
        <xdr:cNvPr id="7" name="Egyenes összekötő nyíllal 6">
          <a:extLst>
            <a:ext uri="{FF2B5EF4-FFF2-40B4-BE49-F238E27FC236}">
              <a16:creationId xmlns:a16="http://schemas.microsoft.com/office/drawing/2014/main" xmlns="" id="{00000000-0008-0000-0400-000007000000}"/>
            </a:ext>
          </a:extLst>
        </xdr:cNvPr>
        <xdr:cNvCxnSpPr/>
      </xdr:nvCxnSpPr>
      <xdr:spPr>
        <a:xfrm>
          <a:off x="8039100" y="35232975"/>
          <a:ext cx="42586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1574800</xdr:colOff>
      <xdr:row>3</xdr:row>
      <xdr:rowOff>542925</xdr:rowOff>
    </xdr:from>
    <xdr:to>
      <xdr:col>1</xdr:col>
      <xdr:colOff>1574800</xdr:colOff>
      <xdr:row>3</xdr:row>
      <xdr:rowOff>828675</xdr:rowOff>
    </xdr:to>
    <xdr:cxnSp macro="">
      <xdr:nvCxnSpPr>
        <xdr:cNvPr id="2" name="Egyenes összekötő nyíllal 1">
          <a:extLst>
            <a:ext uri="{FF2B5EF4-FFF2-40B4-BE49-F238E27FC236}">
              <a16:creationId xmlns:a16="http://schemas.microsoft.com/office/drawing/2014/main" xmlns="" id="{00000000-0008-0000-0500-000002000000}"/>
            </a:ext>
          </a:extLst>
        </xdr:cNvPr>
        <xdr:cNvCxnSpPr/>
      </xdr:nvCxnSpPr>
      <xdr:spPr>
        <a:xfrm>
          <a:off x="2117725" y="129540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3" name="Egyenes összekötő nyíllal 2">
          <a:extLst>
            <a:ext uri="{FF2B5EF4-FFF2-40B4-BE49-F238E27FC236}">
              <a16:creationId xmlns:a16="http://schemas.microsoft.com/office/drawing/2014/main" xmlns="" id="{00000000-0008-0000-0500-000003000000}"/>
            </a:ext>
          </a:extLst>
        </xdr:cNvPr>
        <xdr:cNvCxnSpPr/>
      </xdr:nvCxnSpPr>
      <xdr:spPr>
        <a:xfrm>
          <a:off x="4019550" y="6000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4" name="Egyenes összekötő nyíllal 3">
          <a:extLst>
            <a:ext uri="{FF2B5EF4-FFF2-40B4-BE49-F238E27FC236}">
              <a16:creationId xmlns:a16="http://schemas.microsoft.com/office/drawing/2014/main" xmlns="" id="{00000000-0008-0000-0500-000004000000}"/>
            </a:ext>
          </a:extLst>
        </xdr:cNvPr>
        <xdr:cNvCxnSpPr/>
      </xdr:nvCxnSpPr>
      <xdr:spPr>
        <a:xfrm>
          <a:off x="2117725" y="1295400"/>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5" name="Egyenes összekötő nyíllal 4">
          <a:extLst>
            <a:ext uri="{FF2B5EF4-FFF2-40B4-BE49-F238E27FC236}">
              <a16:creationId xmlns:a16="http://schemas.microsoft.com/office/drawing/2014/main" xmlns="" id="{00000000-0008-0000-0500-000005000000}"/>
            </a:ext>
          </a:extLst>
        </xdr:cNvPr>
        <xdr:cNvCxnSpPr/>
      </xdr:nvCxnSpPr>
      <xdr:spPr>
        <a:xfrm>
          <a:off x="4019550" y="6000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122</xdr:row>
      <xdr:rowOff>542925</xdr:rowOff>
    </xdr:from>
    <xdr:to>
      <xdr:col>1</xdr:col>
      <xdr:colOff>1574800</xdr:colOff>
      <xdr:row>122</xdr:row>
      <xdr:rowOff>828675</xdr:rowOff>
    </xdr:to>
    <xdr:cxnSp macro="">
      <xdr:nvCxnSpPr>
        <xdr:cNvPr id="6" name="Egyenes összekötő nyíllal 5">
          <a:extLst>
            <a:ext uri="{FF2B5EF4-FFF2-40B4-BE49-F238E27FC236}">
              <a16:creationId xmlns:a16="http://schemas.microsoft.com/office/drawing/2014/main" xmlns="" id="{00000000-0008-0000-0500-000006000000}"/>
            </a:ext>
          </a:extLst>
        </xdr:cNvPr>
        <xdr:cNvCxnSpPr/>
      </xdr:nvCxnSpPr>
      <xdr:spPr>
        <a:xfrm>
          <a:off x="2117725" y="354996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121</xdr:row>
      <xdr:rowOff>171450</xdr:rowOff>
    </xdr:from>
    <xdr:to>
      <xdr:col>1</xdr:col>
      <xdr:colOff>3689555</xdr:colOff>
      <xdr:row>121</xdr:row>
      <xdr:rowOff>180975</xdr:rowOff>
    </xdr:to>
    <xdr:cxnSp macro="">
      <xdr:nvCxnSpPr>
        <xdr:cNvPr id="7" name="Egyenes összekötő nyíllal 6">
          <a:extLst>
            <a:ext uri="{FF2B5EF4-FFF2-40B4-BE49-F238E27FC236}">
              <a16:creationId xmlns:a16="http://schemas.microsoft.com/office/drawing/2014/main" xmlns="" id="{00000000-0008-0000-0500-000007000000}"/>
            </a:ext>
          </a:extLst>
        </xdr:cNvPr>
        <xdr:cNvCxnSpPr/>
      </xdr:nvCxnSpPr>
      <xdr:spPr>
        <a:xfrm>
          <a:off x="4019550" y="349281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1574800</xdr:colOff>
      <xdr:row>3</xdr:row>
      <xdr:rowOff>542925</xdr:rowOff>
    </xdr:from>
    <xdr:to>
      <xdr:col>1</xdr:col>
      <xdr:colOff>1574800</xdr:colOff>
      <xdr:row>3</xdr:row>
      <xdr:rowOff>828675</xdr:rowOff>
    </xdr:to>
    <xdr:cxnSp macro="">
      <xdr:nvCxnSpPr>
        <xdr:cNvPr id="2" name="Egyenes összekötő nyíllal 1">
          <a:extLst>
            <a:ext uri="{FF2B5EF4-FFF2-40B4-BE49-F238E27FC236}">
              <a16:creationId xmlns:a16="http://schemas.microsoft.com/office/drawing/2014/main" xmlns="" id="{00000000-0008-0000-0600-000002000000}"/>
            </a:ext>
          </a:extLst>
        </xdr:cNvPr>
        <xdr:cNvCxnSpPr/>
      </xdr:nvCxnSpPr>
      <xdr:spPr>
        <a:xfrm>
          <a:off x="2117725"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3" name="Egyenes összekötő nyíllal 2">
          <a:extLst>
            <a:ext uri="{FF2B5EF4-FFF2-40B4-BE49-F238E27FC236}">
              <a16:creationId xmlns:a16="http://schemas.microsoft.com/office/drawing/2014/main" xmlns="" id="{00000000-0008-0000-0600-000003000000}"/>
            </a:ext>
          </a:extLst>
        </xdr:cNvPr>
        <xdr:cNvCxnSpPr/>
      </xdr:nvCxnSpPr>
      <xdr:spPr>
        <a:xfrm>
          <a:off x="4019550" y="590550"/>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3</xdr:row>
      <xdr:rowOff>542925</xdr:rowOff>
    </xdr:from>
    <xdr:to>
      <xdr:col>1</xdr:col>
      <xdr:colOff>1574800</xdr:colOff>
      <xdr:row>3</xdr:row>
      <xdr:rowOff>828675</xdr:rowOff>
    </xdr:to>
    <xdr:cxnSp macro="">
      <xdr:nvCxnSpPr>
        <xdr:cNvPr id="4" name="Egyenes összekötő nyíllal 3">
          <a:extLst>
            <a:ext uri="{FF2B5EF4-FFF2-40B4-BE49-F238E27FC236}">
              <a16:creationId xmlns:a16="http://schemas.microsoft.com/office/drawing/2014/main" xmlns="" id="{00000000-0008-0000-0600-000004000000}"/>
            </a:ext>
          </a:extLst>
        </xdr:cNvPr>
        <xdr:cNvCxnSpPr/>
      </xdr:nvCxnSpPr>
      <xdr:spPr>
        <a:xfrm>
          <a:off x="2117725" y="12858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2</xdr:row>
      <xdr:rowOff>171450</xdr:rowOff>
    </xdr:from>
    <xdr:to>
      <xdr:col>1</xdr:col>
      <xdr:colOff>3689555</xdr:colOff>
      <xdr:row>2</xdr:row>
      <xdr:rowOff>180975</xdr:rowOff>
    </xdr:to>
    <xdr:cxnSp macro="">
      <xdr:nvCxnSpPr>
        <xdr:cNvPr id="5" name="Egyenes összekötő nyíllal 4">
          <a:extLst>
            <a:ext uri="{FF2B5EF4-FFF2-40B4-BE49-F238E27FC236}">
              <a16:creationId xmlns:a16="http://schemas.microsoft.com/office/drawing/2014/main" xmlns="" id="{00000000-0008-0000-0600-000005000000}"/>
            </a:ext>
          </a:extLst>
        </xdr:cNvPr>
        <xdr:cNvCxnSpPr/>
      </xdr:nvCxnSpPr>
      <xdr:spPr>
        <a:xfrm>
          <a:off x="4019550" y="590550"/>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1574800</xdr:colOff>
      <xdr:row>122</xdr:row>
      <xdr:rowOff>542925</xdr:rowOff>
    </xdr:from>
    <xdr:to>
      <xdr:col>1</xdr:col>
      <xdr:colOff>1574800</xdr:colOff>
      <xdr:row>122</xdr:row>
      <xdr:rowOff>828675</xdr:rowOff>
    </xdr:to>
    <xdr:cxnSp macro="">
      <xdr:nvCxnSpPr>
        <xdr:cNvPr id="6" name="Egyenes összekötő nyíllal 5">
          <a:extLst>
            <a:ext uri="{FF2B5EF4-FFF2-40B4-BE49-F238E27FC236}">
              <a16:creationId xmlns:a16="http://schemas.microsoft.com/office/drawing/2014/main" xmlns="" id="{00000000-0008-0000-0600-000006000000}"/>
            </a:ext>
          </a:extLst>
        </xdr:cNvPr>
        <xdr:cNvCxnSpPr/>
      </xdr:nvCxnSpPr>
      <xdr:spPr>
        <a:xfrm>
          <a:off x="2117725" y="35004375"/>
          <a:ext cx="0"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3476625</xdr:colOff>
      <xdr:row>121</xdr:row>
      <xdr:rowOff>171450</xdr:rowOff>
    </xdr:from>
    <xdr:to>
      <xdr:col>1</xdr:col>
      <xdr:colOff>3689555</xdr:colOff>
      <xdr:row>121</xdr:row>
      <xdr:rowOff>180975</xdr:rowOff>
    </xdr:to>
    <xdr:cxnSp macro="">
      <xdr:nvCxnSpPr>
        <xdr:cNvPr id="7" name="Egyenes összekötő nyíllal 6">
          <a:extLst>
            <a:ext uri="{FF2B5EF4-FFF2-40B4-BE49-F238E27FC236}">
              <a16:creationId xmlns:a16="http://schemas.microsoft.com/office/drawing/2014/main" xmlns="" id="{00000000-0008-0000-0600-000007000000}"/>
            </a:ext>
          </a:extLst>
        </xdr:cNvPr>
        <xdr:cNvCxnSpPr/>
      </xdr:nvCxnSpPr>
      <xdr:spPr>
        <a:xfrm>
          <a:off x="4019550" y="34432875"/>
          <a:ext cx="212930" cy="9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issi\c\Dokumentumok\1k&#246;lts&#233;gvet&#233;s\ktgvet&#233;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emzs"/>
      <sheetName val="szemszámol"/>
      <sheetName val="szemjav"/>
      <sheetName val="átírürlap"/>
      <sheetName val="másürlap"/>
      <sheetName val="452025"/>
      <sheetName val="551414"/>
      <sheetName val="631211"/>
      <sheetName val="751142"/>
      <sheetName val="751153"/>
      <sheetName val="751164"/>
      <sheetName val="751845"/>
      <sheetName val="751867"/>
      <sheetName val="751878"/>
      <sheetName val="751922"/>
      <sheetName val="751966"/>
      <sheetName val="üres"/>
      <sheetName val="851231"/>
      <sheetName val="851219"/>
      <sheetName val="851297"/>
      <sheetName val="852018"/>
      <sheetName val="853224"/>
      <sheetName val="853235"/>
      <sheetName val="853246"/>
      <sheetName val="853257"/>
      <sheetName val="853279"/>
      <sheetName val="853280"/>
      <sheetName val="901116"/>
      <sheetName val="901215"/>
      <sheetName val="930921"/>
      <sheetName val="rszakfössz"/>
      <sheetName val="szocszakf"/>
      <sheetName val="ellenőr"/>
      <sheetName val="szemerede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3">
          <cell r="D123">
            <v>0</v>
          </cell>
        </row>
      </sheetData>
      <sheetData sheetId="31"/>
      <sheetData sheetId="32"/>
      <sheetData sheetId="33"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F23" sqref="F23"/>
    </sheetView>
  </sheetViews>
  <sheetFormatPr defaultRowHeight="14.4" x14ac:dyDescent="0.3"/>
  <cols>
    <col min="1" max="1" width="13.88671875" customWidth="1"/>
    <col min="2" max="14" width="10.88671875" bestFit="1" customWidth="1"/>
    <col min="16" max="16" width="9.88671875" bestFit="1" customWidth="1"/>
    <col min="257" max="257" width="13.88671875" customWidth="1"/>
    <col min="258" max="270" width="10.88671875" bestFit="1" customWidth="1"/>
    <col min="272" max="272" width="9.88671875" bestFit="1" customWidth="1"/>
    <col min="513" max="513" width="13.88671875" customWidth="1"/>
    <col min="514" max="526" width="10.88671875" bestFit="1" customWidth="1"/>
    <col min="528" max="528" width="9.88671875" bestFit="1" customWidth="1"/>
    <col min="769" max="769" width="13.88671875" customWidth="1"/>
    <col min="770" max="782" width="10.88671875" bestFit="1" customWidth="1"/>
    <col min="784" max="784" width="9.88671875" bestFit="1" customWidth="1"/>
    <col min="1025" max="1025" width="13.88671875" customWidth="1"/>
    <col min="1026" max="1038" width="10.88671875" bestFit="1" customWidth="1"/>
    <col min="1040" max="1040" width="9.88671875" bestFit="1" customWidth="1"/>
    <col min="1281" max="1281" width="13.88671875" customWidth="1"/>
    <col min="1282" max="1294" width="10.88671875" bestFit="1" customWidth="1"/>
    <col min="1296" max="1296" width="9.88671875" bestFit="1" customWidth="1"/>
    <col min="1537" max="1537" width="13.88671875" customWidth="1"/>
    <col min="1538" max="1550" width="10.88671875" bestFit="1" customWidth="1"/>
    <col min="1552" max="1552" width="9.88671875" bestFit="1" customWidth="1"/>
    <col min="1793" max="1793" width="13.88671875" customWidth="1"/>
    <col min="1794" max="1806" width="10.88671875" bestFit="1" customWidth="1"/>
    <col min="1808" max="1808" width="9.88671875" bestFit="1" customWidth="1"/>
    <col min="2049" max="2049" width="13.88671875" customWidth="1"/>
    <col min="2050" max="2062" width="10.88671875" bestFit="1" customWidth="1"/>
    <col min="2064" max="2064" width="9.88671875" bestFit="1" customWidth="1"/>
    <col min="2305" max="2305" width="13.88671875" customWidth="1"/>
    <col min="2306" max="2318" width="10.88671875" bestFit="1" customWidth="1"/>
    <col min="2320" max="2320" width="9.88671875" bestFit="1" customWidth="1"/>
    <col min="2561" max="2561" width="13.88671875" customWidth="1"/>
    <col min="2562" max="2574" width="10.88671875" bestFit="1" customWidth="1"/>
    <col min="2576" max="2576" width="9.88671875" bestFit="1" customWidth="1"/>
    <col min="2817" max="2817" width="13.88671875" customWidth="1"/>
    <col min="2818" max="2830" width="10.88671875" bestFit="1" customWidth="1"/>
    <col min="2832" max="2832" width="9.88671875" bestFit="1" customWidth="1"/>
    <col min="3073" max="3073" width="13.88671875" customWidth="1"/>
    <col min="3074" max="3086" width="10.88671875" bestFit="1" customWidth="1"/>
    <col min="3088" max="3088" width="9.88671875" bestFit="1" customWidth="1"/>
    <col min="3329" max="3329" width="13.88671875" customWidth="1"/>
    <col min="3330" max="3342" width="10.88671875" bestFit="1" customWidth="1"/>
    <col min="3344" max="3344" width="9.88671875" bestFit="1" customWidth="1"/>
    <col min="3585" max="3585" width="13.88671875" customWidth="1"/>
    <col min="3586" max="3598" width="10.88671875" bestFit="1" customWidth="1"/>
    <col min="3600" max="3600" width="9.88671875" bestFit="1" customWidth="1"/>
    <col min="3841" max="3841" width="13.88671875" customWidth="1"/>
    <col min="3842" max="3854" width="10.88671875" bestFit="1" customWidth="1"/>
    <col min="3856" max="3856" width="9.88671875" bestFit="1" customWidth="1"/>
    <col min="4097" max="4097" width="13.88671875" customWidth="1"/>
    <col min="4098" max="4110" width="10.88671875" bestFit="1" customWidth="1"/>
    <col min="4112" max="4112" width="9.88671875" bestFit="1" customWidth="1"/>
    <col min="4353" max="4353" width="13.88671875" customWidth="1"/>
    <col min="4354" max="4366" width="10.88671875" bestFit="1" customWidth="1"/>
    <col min="4368" max="4368" width="9.88671875" bestFit="1" customWidth="1"/>
    <col min="4609" max="4609" width="13.88671875" customWidth="1"/>
    <col min="4610" max="4622" width="10.88671875" bestFit="1" customWidth="1"/>
    <col min="4624" max="4624" width="9.88671875" bestFit="1" customWidth="1"/>
    <col min="4865" max="4865" width="13.88671875" customWidth="1"/>
    <col min="4866" max="4878" width="10.88671875" bestFit="1" customWidth="1"/>
    <col min="4880" max="4880" width="9.88671875" bestFit="1" customWidth="1"/>
    <col min="5121" max="5121" width="13.88671875" customWidth="1"/>
    <col min="5122" max="5134" width="10.88671875" bestFit="1" customWidth="1"/>
    <col min="5136" max="5136" width="9.88671875" bestFit="1" customWidth="1"/>
    <col min="5377" max="5377" width="13.88671875" customWidth="1"/>
    <col min="5378" max="5390" width="10.88671875" bestFit="1" customWidth="1"/>
    <col min="5392" max="5392" width="9.88671875" bestFit="1" customWidth="1"/>
    <col min="5633" max="5633" width="13.88671875" customWidth="1"/>
    <col min="5634" max="5646" width="10.88671875" bestFit="1" customWidth="1"/>
    <col min="5648" max="5648" width="9.88671875" bestFit="1" customWidth="1"/>
    <col min="5889" max="5889" width="13.88671875" customWidth="1"/>
    <col min="5890" max="5902" width="10.88671875" bestFit="1" customWidth="1"/>
    <col min="5904" max="5904" width="9.88671875" bestFit="1" customWidth="1"/>
    <col min="6145" max="6145" width="13.88671875" customWidth="1"/>
    <col min="6146" max="6158" width="10.88671875" bestFit="1" customWidth="1"/>
    <col min="6160" max="6160" width="9.88671875" bestFit="1" customWidth="1"/>
    <col min="6401" max="6401" width="13.88671875" customWidth="1"/>
    <col min="6402" max="6414" width="10.88671875" bestFit="1" customWidth="1"/>
    <col min="6416" max="6416" width="9.88671875" bestFit="1" customWidth="1"/>
    <col min="6657" max="6657" width="13.88671875" customWidth="1"/>
    <col min="6658" max="6670" width="10.88671875" bestFit="1" customWidth="1"/>
    <col min="6672" max="6672" width="9.88671875" bestFit="1" customWidth="1"/>
    <col min="6913" max="6913" width="13.88671875" customWidth="1"/>
    <col min="6914" max="6926" width="10.88671875" bestFit="1" customWidth="1"/>
    <col min="6928" max="6928" width="9.88671875" bestFit="1" customWidth="1"/>
    <col min="7169" max="7169" width="13.88671875" customWidth="1"/>
    <col min="7170" max="7182" width="10.88671875" bestFit="1" customWidth="1"/>
    <col min="7184" max="7184" width="9.88671875" bestFit="1" customWidth="1"/>
    <col min="7425" max="7425" width="13.88671875" customWidth="1"/>
    <col min="7426" max="7438" width="10.88671875" bestFit="1" customWidth="1"/>
    <col min="7440" max="7440" width="9.88671875" bestFit="1" customWidth="1"/>
    <col min="7681" max="7681" width="13.88671875" customWidth="1"/>
    <col min="7682" max="7694" width="10.88671875" bestFit="1" customWidth="1"/>
    <col min="7696" max="7696" width="9.88671875" bestFit="1" customWidth="1"/>
    <col min="7937" max="7937" width="13.88671875" customWidth="1"/>
    <col min="7938" max="7950" width="10.88671875" bestFit="1" customWidth="1"/>
    <col min="7952" max="7952" width="9.88671875" bestFit="1" customWidth="1"/>
    <col min="8193" max="8193" width="13.88671875" customWidth="1"/>
    <col min="8194" max="8206" width="10.88671875" bestFit="1" customWidth="1"/>
    <col min="8208" max="8208" width="9.88671875" bestFit="1" customWidth="1"/>
    <col min="8449" max="8449" width="13.88671875" customWidth="1"/>
    <col min="8450" max="8462" width="10.88671875" bestFit="1" customWidth="1"/>
    <col min="8464" max="8464" width="9.88671875" bestFit="1" customWidth="1"/>
    <col min="8705" max="8705" width="13.88671875" customWidth="1"/>
    <col min="8706" max="8718" width="10.88671875" bestFit="1" customWidth="1"/>
    <col min="8720" max="8720" width="9.88671875" bestFit="1" customWidth="1"/>
    <col min="8961" max="8961" width="13.88671875" customWidth="1"/>
    <col min="8962" max="8974" width="10.88671875" bestFit="1" customWidth="1"/>
    <col min="8976" max="8976" width="9.88671875" bestFit="1" customWidth="1"/>
    <col min="9217" max="9217" width="13.88671875" customWidth="1"/>
    <col min="9218" max="9230" width="10.88671875" bestFit="1" customWidth="1"/>
    <col min="9232" max="9232" width="9.88671875" bestFit="1" customWidth="1"/>
    <col min="9473" max="9473" width="13.88671875" customWidth="1"/>
    <col min="9474" max="9486" width="10.88671875" bestFit="1" customWidth="1"/>
    <col min="9488" max="9488" width="9.88671875" bestFit="1" customWidth="1"/>
    <col min="9729" max="9729" width="13.88671875" customWidth="1"/>
    <col min="9730" max="9742" width="10.88671875" bestFit="1" customWidth="1"/>
    <col min="9744" max="9744" width="9.88671875" bestFit="1" customWidth="1"/>
    <col min="9985" max="9985" width="13.88671875" customWidth="1"/>
    <col min="9986" max="9998" width="10.88671875" bestFit="1" customWidth="1"/>
    <col min="10000" max="10000" width="9.88671875" bestFit="1" customWidth="1"/>
    <col min="10241" max="10241" width="13.88671875" customWidth="1"/>
    <col min="10242" max="10254" width="10.88671875" bestFit="1" customWidth="1"/>
    <col min="10256" max="10256" width="9.88671875" bestFit="1" customWidth="1"/>
    <col min="10497" max="10497" width="13.88671875" customWidth="1"/>
    <col min="10498" max="10510" width="10.88671875" bestFit="1" customWidth="1"/>
    <col min="10512" max="10512" width="9.88671875" bestFit="1" customWidth="1"/>
    <col min="10753" max="10753" width="13.88671875" customWidth="1"/>
    <col min="10754" max="10766" width="10.88671875" bestFit="1" customWidth="1"/>
    <col min="10768" max="10768" width="9.88671875" bestFit="1" customWidth="1"/>
    <col min="11009" max="11009" width="13.88671875" customWidth="1"/>
    <col min="11010" max="11022" width="10.88671875" bestFit="1" customWidth="1"/>
    <col min="11024" max="11024" width="9.88671875" bestFit="1" customWidth="1"/>
    <col min="11265" max="11265" width="13.88671875" customWidth="1"/>
    <col min="11266" max="11278" width="10.88671875" bestFit="1" customWidth="1"/>
    <col min="11280" max="11280" width="9.88671875" bestFit="1" customWidth="1"/>
    <col min="11521" max="11521" width="13.88671875" customWidth="1"/>
    <col min="11522" max="11534" width="10.88671875" bestFit="1" customWidth="1"/>
    <col min="11536" max="11536" width="9.88671875" bestFit="1" customWidth="1"/>
    <col min="11777" max="11777" width="13.88671875" customWidth="1"/>
    <col min="11778" max="11790" width="10.88671875" bestFit="1" customWidth="1"/>
    <col min="11792" max="11792" width="9.88671875" bestFit="1" customWidth="1"/>
    <col min="12033" max="12033" width="13.88671875" customWidth="1"/>
    <col min="12034" max="12046" width="10.88671875" bestFit="1" customWidth="1"/>
    <col min="12048" max="12048" width="9.88671875" bestFit="1" customWidth="1"/>
    <col min="12289" max="12289" width="13.88671875" customWidth="1"/>
    <col min="12290" max="12302" width="10.88671875" bestFit="1" customWidth="1"/>
    <col min="12304" max="12304" width="9.88671875" bestFit="1" customWidth="1"/>
    <col min="12545" max="12545" width="13.88671875" customWidth="1"/>
    <col min="12546" max="12558" width="10.88671875" bestFit="1" customWidth="1"/>
    <col min="12560" max="12560" width="9.88671875" bestFit="1" customWidth="1"/>
    <col min="12801" max="12801" width="13.88671875" customWidth="1"/>
    <col min="12802" max="12814" width="10.88671875" bestFit="1" customWidth="1"/>
    <col min="12816" max="12816" width="9.88671875" bestFit="1" customWidth="1"/>
    <col min="13057" max="13057" width="13.88671875" customWidth="1"/>
    <col min="13058" max="13070" width="10.88671875" bestFit="1" customWidth="1"/>
    <col min="13072" max="13072" width="9.88671875" bestFit="1" customWidth="1"/>
    <col min="13313" max="13313" width="13.88671875" customWidth="1"/>
    <col min="13314" max="13326" width="10.88671875" bestFit="1" customWidth="1"/>
    <col min="13328" max="13328" width="9.88671875" bestFit="1" customWidth="1"/>
    <col min="13569" max="13569" width="13.88671875" customWidth="1"/>
    <col min="13570" max="13582" width="10.88671875" bestFit="1" customWidth="1"/>
    <col min="13584" max="13584" width="9.88671875" bestFit="1" customWidth="1"/>
    <col min="13825" max="13825" width="13.88671875" customWidth="1"/>
    <col min="13826" max="13838" width="10.88671875" bestFit="1" customWidth="1"/>
    <col min="13840" max="13840" width="9.88671875" bestFit="1" customWidth="1"/>
    <col min="14081" max="14081" width="13.88671875" customWidth="1"/>
    <col min="14082" max="14094" width="10.88671875" bestFit="1" customWidth="1"/>
    <col min="14096" max="14096" width="9.88671875" bestFit="1" customWidth="1"/>
    <col min="14337" max="14337" width="13.88671875" customWidth="1"/>
    <col min="14338" max="14350" width="10.88671875" bestFit="1" customWidth="1"/>
    <col min="14352" max="14352" width="9.88671875" bestFit="1" customWidth="1"/>
    <col min="14593" max="14593" width="13.88671875" customWidth="1"/>
    <col min="14594" max="14606" width="10.88671875" bestFit="1" customWidth="1"/>
    <col min="14608" max="14608" width="9.88671875" bestFit="1" customWidth="1"/>
    <col min="14849" max="14849" width="13.88671875" customWidth="1"/>
    <col min="14850" max="14862" width="10.88671875" bestFit="1" customWidth="1"/>
    <col min="14864" max="14864" width="9.88671875" bestFit="1" customWidth="1"/>
    <col min="15105" max="15105" width="13.88671875" customWidth="1"/>
    <col min="15106" max="15118" width="10.88671875" bestFit="1" customWidth="1"/>
    <col min="15120" max="15120" width="9.88671875" bestFit="1" customWidth="1"/>
    <col min="15361" max="15361" width="13.88671875" customWidth="1"/>
    <col min="15362" max="15374" width="10.88671875" bestFit="1" customWidth="1"/>
    <col min="15376" max="15376" width="9.88671875" bestFit="1" customWidth="1"/>
    <col min="15617" max="15617" width="13.88671875" customWidth="1"/>
    <col min="15618" max="15630" width="10.88671875" bestFit="1" customWidth="1"/>
    <col min="15632" max="15632" width="9.88671875" bestFit="1" customWidth="1"/>
    <col min="15873" max="15873" width="13.88671875" customWidth="1"/>
    <col min="15874" max="15886" width="10.88671875" bestFit="1" customWidth="1"/>
    <col min="15888" max="15888" width="9.88671875" bestFit="1" customWidth="1"/>
    <col min="16129" max="16129" width="13.88671875" customWidth="1"/>
    <col min="16130" max="16142" width="10.88671875" bestFit="1" customWidth="1"/>
    <col min="16144" max="16144" width="9.88671875" bestFit="1" customWidth="1"/>
  </cols>
  <sheetData>
    <row r="1" spans="1:16" ht="15" thickBot="1" x14ac:dyDescent="0.35">
      <c r="A1" s="799" t="s">
        <v>522</v>
      </c>
      <c r="B1" s="799"/>
      <c r="C1" s="799"/>
      <c r="D1" s="799"/>
      <c r="E1" s="799"/>
      <c r="F1" s="799"/>
      <c r="G1" s="799"/>
      <c r="H1" s="799"/>
      <c r="I1" s="799"/>
      <c r="J1" s="799"/>
      <c r="K1" s="799"/>
      <c r="L1" s="799"/>
      <c r="M1" s="799"/>
      <c r="N1" s="799"/>
    </row>
    <row r="2" spans="1:16" ht="51" thickBot="1" x14ac:dyDescent="0.35">
      <c r="A2" s="531" t="s">
        <v>820</v>
      </c>
      <c r="B2" s="532" t="s">
        <v>821</v>
      </c>
      <c r="C2" s="533" t="s">
        <v>822</v>
      </c>
      <c r="D2" s="533" t="s">
        <v>823</v>
      </c>
      <c r="E2" s="533" t="s">
        <v>824</v>
      </c>
      <c r="F2" s="533" t="s">
        <v>825</v>
      </c>
      <c r="G2" s="533" t="s">
        <v>826</v>
      </c>
      <c r="H2" s="533" t="s">
        <v>827</v>
      </c>
      <c r="I2" s="533" t="s">
        <v>828</v>
      </c>
      <c r="J2" s="533" t="s">
        <v>829</v>
      </c>
      <c r="K2" s="533" t="s">
        <v>830</v>
      </c>
      <c r="L2" s="533" t="s">
        <v>831</v>
      </c>
      <c r="M2" s="533" t="s">
        <v>832</v>
      </c>
      <c r="N2" s="533" t="s">
        <v>833</v>
      </c>
    </row>
    <row r="3" spans="1:16" ht="41.4" thickBot="1" x14ac:dyDescent="0.35">
      <c r="A3" s="534" t="s">
        <v>52</v>
      </c>
      <c r="B3" s="535">
        <v>312485014</v>
      </c>
      <c r="C3" s="535">
        <f>$B3/12</f>
        <v>26040417.833333332</v>
      </c>
      <c r="D3" s="535">
        <f t="shared" ref="D3:N3" si="0">$B3/12</f>
        <v>26040417.833333332</v>
      </c>
      <c r="E3" s="535">
        <f t="shared" si="0"/>
        <v>26040417.833333332</v>
      </c>
      <c r="F3" s="535">
        <f t="shared" si="0"/>
        <v>26040417.833333332</v>
      </c>
      <c r="G3" s="535">
        <f t="shared" si="0"/>
        <v>26040417.833333332</v>
      </c>
      <c r="H3" s="535">
        <f t="shared" si="0"/>
        <v>26040417.833333332</v>
      </c>
      <c r="I3" s="535">
        <f t="shared" si="0"/>
        <v>26040417.833333332</v>
      </c>
      <c r="J3" s="535">
        <f t="shared" si="0"/>
        <v>26040417.833333332</v>
      </c>
      <c r="K3" s="535">
        <f t="shared" si="0"/>
        <v>26040417.833333332</v>
      </c>
      <c r="L3" s="535">
        <f t="shared" si="0"/>
        <v>26040417.833333332</v>
      </c>
      <c r="M3" s="535">
        <f t="shared" si="0"/>
        <v>26040417.833333332</v>
      </c>
      <c r="N3" s="535">
        <f t="shared" si="0"/>
        <v>26040417.833333332</v>
      </c>
    </row>
    <row r="4" spans="1:16" ht="21" thickBot="1" x14ac:dyDescent="0.35">
      <c r="A4" s="534" t="s">
        <v>836</v>
      </c>
      <c r="B4" s="535">
        <v>0</v>
      </c>
      <c r="C4" s="535"/>
      <c r="D4" s="535"/>
      <c r="E4" s="535"/>
      <c r="F4" s="535"/>
      <c r="G4" s="535"/>
      <c r="H4" s="535"/>
      <c r="I4" s="535"/>
      <c r="J4" s="535"/>
      <c r="K4" s="535"/>
      <c r="L4" s="535"/>
      <c r="M4" s="535"/>
      <c r="N4" s="535"/>
    </row>
    <row r="5" spans="1:16" ht="21" thickBot="1" x14ac:dyDescent="0.35">
      <c r="A5" s="534" t="s">
        <v>89</v>
      </c>
      <c r="B5" s="535">
        <v>58000000</v>
      </c>
      <c r="C5" s="536"/>
      <c r="D5" s="536"/>
      <c r="E5" s="535">
        <v>25000000</v>
      </c>
      <c r="F5" s="535">
        <v>1000000</v>
      </c>
      <c r="G5" s="535">
        <v>2500000</v>
      </c>
      <c r="H5" s="535"/>
      <c r="I5" s="535"/>
      <c r="J5" s="535"/>
      <c r="K5" s="535">
        <v>25000000</v>
      </c>
      <c r="L5" s="535">
        <v>1000000</v>
      </c>
      <c r="M5" s="535">
        <v>1500000</v>
      </c>
      <c r="N5" s="535">
        <v>2000000</v>
      </c>
      <c r="P5" s="101"/>
    </row>
    <row r="6" spans="1:16" ht="15" thickBot="1" x14ac:dyDescent="0.35">
      <c r="A6" s="534" t="s">
        <v>130</v>
      </c>
      <c r="B6" s="535">
        <v>17133657</v>
      </c>
      <c r="C6" s="535">
        <f>$B6/12</f>
        <v>1427804.75</v>
      </c>
      <c r="D6" s="535">
        <f t="shared" ref="D6:N8" si="1">$B6/12</f>
        <v>1427804.75</v>
      </c>
      <c r="E6" s="535">
        <f t="shared" si="1"/>
        <v>1427804.75</v>
      </c>
      <c r="F6" s="535">
        <f t="shared" si="1"/>
        <v>1427804.75</v>
      </c>
      <c r="G6" s="535">
        <f t="shared" si="1"/>
        <v>1427804.75</v>
      </c>
      <c r="H6" s="535">
        <f t="shared" si="1"/>
        <v>1427804.75</v>
      </c>
      <c r="I6" s="535">
        <f t="shared" si="1"/>
        <v>1427804.75</v>
      </c>
      <c r="J6" s="535">
        <f t="shared" si="1"/>
        <v>1427804.75</v>
      </c>
      <c r="K6" s="535">
        <f t="shared" si="1"/>
        <v>1427804.75</v>
      </c>
      <c r="L6" s="535">
        <f t="shared" si="1"/>
        <v>1427804.75</v>
      </c>
      <c r="M6" s="535">
        <f t="shared" si="1"/>
        <v>1427804.75</v>
      </c>
      <c r="N6" s="535">
        <f t="shared" si="1"/>
        <v>1427804.75</v>
      </c>
    </row>
    <row r="7" spans="1:16" ht="21" thickBot="1" x14ac:dyDescent="0.35">
      <c r="A7" s="534" t="s">
        <v>1519</v>
      </c>
      <c r="B7" s="535">
        <v>800000</v>
      </c>
      <c r="C7" s="535"/>
      <c r="D7" s="535"/>
      <c r="E7" s="535"/>
      <c r="F7" s="535">
        <v>800000</v>
      </c>
      <c r="G7" s="535"/>
      <c r="H7" s="535"/>
      <c r="I7" s="535"/>
      <c r="J7" s="535"/>
      <c r="K7" s="535"/>
      <c r="L7" s="535"/>
      <c r="M7" s="535"/>
      <c r="N7" s="535"/>
    </row>
    <row r="8" spans="1:16" ht="21" thickBot="1" x14ac:dyDescent="0.35">
      <c r="A8" s="534" t="s">
        <v>180</v>
      </c>
      <c r="B8" s="535">
        <v>189399244</v>
      </c>
      <c r="C8" s="535">
        <f>$B8/12</f>
        <v>15783270.333333334</v>
      </c>
      <c r="D8" s="535">
        <f>$B8/12</f>
        <v>15783270.333333334</v>
      </c>
      <c r="E8" s="535">
        <f>$B8/12</f>
        <v>15783270.333333334</v>
      </c>
      <c r="F8" s="535">
        <f t="shared" si="1"/>
        <v>15783270.333333334</v>
      </c>
      <c r="G8" s="535">
        <f t="shared" si="1"/>
        <v>15783270.333333334</v>
      </c>
      <c r="H8" s="535">
        <f t="shared" si="1"/>
        <v>15783270.333333334</v>
      </c>
      <c r="I8" s="535">
        <f t="shared" si="1"/>
        <v>15783270.333333334</v>
      </c>
      <c r="J8" s="535">
        <f t="shared" si="1"/>
        <v>15783270.333333334</v>
      </c>
      <c r="K8" s="535">
        <f t="shared" si="1"/>
        <v>15783270.333333334</v>
      </c>
      <c r="L8" s="535">
        <f t="shared" si="1"/>
        <v>15783270.333333334</v>
      </c>
      <c r="M8" s="535">
        <f t="shared" si="1"/>
        <v>15783270.333333334</v>
      </c>
      <c r="N8" s="535">
        <f t="shared" si="1"/>
        <v>15783270.333333334</v>
      </c>
    </row>
    <row r="9" spans="1:16" ht="15" thickBot="1" x14ac:dyDescent="0.35">
      <c r="A9" s="534" t="s">
        <v>1520</v>
      </c>
      <c r="B9" s="535">
        <v>279581393</v>
      </c>
      <c r="C9" s="535">
        <f>$B9/3</f>
        <v>93193797.666666672</v>
      </c>
      <c r="D9" s="535">
        <f>$B9/3</f>
        <v>93193797.666666672</v>
      </c>
      <c r="E9" s="535">
        <f>$B9/3</f>
        <v>93193797.666666672</v>
      </c>
      <c r="F9" s="535"/>
      <c r="G9" s="535"/>
      <c r="H9" s="535"/>
      <c r="I9" s="535"/>
      <c r="J9" s="535"/>
      <c r="K9" s="535"/>
      <c r="L9" s="535"/>
      <c r="M9" s="535"/>
      <c r="N9" s="535"/>
    </row>
    <row r="10" spans="1:16" ht="15" thickBot="1" x14ac:dyDescent="0.35">
      <c r="A10" s="537" t="s">
        <v>513</v>
      </c>
      <c r="B10" s="538">
        <f>SUM(B3:B9)</f>
        <v>857399308</v>
      </c>
      <c r="C10" s="538">
        <f>SUM(C3:C9)</f>
        <v>136445290.58333334</v>
      </c>
      <c r="D10" s="538">
        <f t="shared" ref="D10:N10" si="2">SUM(D3:D9)</f>
        <v>136445290.58333334</v>
      </c>
      <c r="E10" s="538">
        <f t="shared" si="2"/>
        <v>161445290.58333331</v>
      </c>
      <c r="F10" s="538">
        <f t="shared" si="2"/>
        <v>45051492.916666664</v>
      </c>
      <c r="G10" s="538">
        <f t="shared" si="2"/>
        <v>45751492.916666664</v>
      </c>
      <c r="H10" s="538">
        <f t="shared" si="2"/>
        <v>43251492.916666664</v>
      </c>
      <c r="I10" s="538">
        <f t="shared" si="2"/>
        <v>43251492.916666664</v>
      </c>
      <c r="J10" s="538">
        <f t="shared" si="2"/>
        <v>43251492.916666664</v>
      </c>
      <c r="K10" s="538">
        <f t="shared" si="2"/>
        <v>68251492.916666657</v>
      </c>
      <c r="L10" s="538">
        <f t="shared" si="2"/>
        <v>44251492.916666664</v>
      </c>
      <c r="M10" s="538">
        <f t="shared" si="2"/>
        <v>44751492.916666664</v>
      </c>
      <c r="N10" s="538">
        <f t="shared" si="2"/>
        <v>45251492.916666664</v>
      </c>
    </row>
    <row r="11" spans="1:16" x14ac:dyDescent="0.3">
      <c r="A11" s="539"/>
      <c r="B11" s="540"/>
      <c r="C11" s="541"/>
      <c r="D11" s="541"/>
      <c r="E11" s="541"/>
      <c r="F11" s="541"/>
      <c r="G11" s="541"/>
      <c r="H11" s="541"/>
      <c r="I11" s="541"/>
      <c r="J11" s="541"/>
      <c r="K11" s="541"/>
      <c r="L11" s="541"/>
      <c r="M11" s="541"/>
      <c r="N11" s="541"/>
    </row>
    <row r="12" spans="1:16" ht="15" thickBot="1" x14ac:dyDescent="0.35">
      <c r="A12" s="800" t="s">
        <v>1521</v>
      </c>
      <c r="B12" s="800"/>
      <c r="C12" s="800"/>
      <c r="D12" s="800"/>
      <c r="E12" s="800"/>
      <c r="F12" s="800"/>
      <c r="G12" s="800"/>
      <c r="H12" s="800"/>
      <c r="I12" s="800"/>
      <c r="J12" s="800"/>
      <c r="K12" s="800"/>
      <c r="L12" s="800"/>
      <c r="M12" s="800"/>
      <c r="N12" s="800"/>
    </row>
    <row r="13" spans="1:16" ht="51" thickBot="1" x14ac:dyDescent="0.35">
      <c r="A13" s="531" t="s">
        <v>834</v>
      </c>
      <c r="B13" s="532" t="s">
        <v>821</v>
      </c>
      <c r="C13" s="533" t="s">
        <v>822</v>
      </c>
      <c r="D13" s="533" t="s">
        <v>823</v>
      </c>
      <c r="E13" s="533" t="s">
        <v>824</v>
      </c>
      <c r="F13" s="533" t="s">
        <v>825</v>
      </c>
      <c r="G13" s="533" t="s">
        <v>826</v>
      </c>
      <c r="H13" s="533" t="s">
        <v>827</v>
      </c>
      <c r="I13" s="533" t="s">
        <v>828</v>
      </c>
      <c r="J13" s="533" t="s">
        <v>829</v>
      </c>
      <c r="K13" s="533" t="s">
        <v>830</v>
      </c>
      <c r="L13" s="533" t="s">
        <v>831</v>
      </c>
      <c r="M13" s="533" t="s">
        <v>832</v>
      </c>
      <c r="N13" s="533" t="s">
        <v>833</v>
      </c>
    </row>
    <row r="14" spans="1:16" ht="15" thickBot="1" x14ac:dyDescent="0.35">
      <c r="A14" s="534" t="s">
        <v>242</v>
      </c>
      <c r="B14" s="535">
        <v>211111716</v>
      </c>
      <c r="C14" s="535">
        <f>$B14/12</f>
        <v>17592643</v>
      </c>
      <c r="D14" s="535">
        <f t="shared" ref="D14:N17" si="3">$B14/12</f>
        <v>17592643</v>
      </c>
      <c r="E14" s="535">
        <f t="shared" si="3"/>
        <v>17592643</v>
      </c>
      <c r="F14" s="535">
        <f t="shared" si="3"/>
        <v>17592643</v>
      </c>
      <c r="G14" s="535">
        <f t="shared" si="3"/>
        <v>17592643</v>
      </c>
      <c r="H14" s="535">
        <f t="shared" si="3"/>
        <v>17592643</v>
      </c>
      <c r="I14" s="535">
        <f t="shared" si="3"/>
        <v>17592643</v>
      </c>
      <c r="J14" s="535">
        <f t="shared" si="3"/>
        <v>17592643</v>
      </c>
      <c r="K14" s="535">
        <f t="shared" si="3"/>
        <v>17592643</v>
      </c>
      <c r="L14" s="535">
        <f t="shared" si="3"/>
        <v>17592643</v>
      </c>
      <c r="M14" s="535">
        <f t="shared" si="3"/>
        <v>17592643</v>
      </c>
      <c r="N14" s="535">
        <f t="shared" si="3"/>
        <v>17592643</v>
      </c>
    </row>
    <row r="15" spans="1:16" ht="41.4" thickBot="1" x14ac:dyDescent="0.35">
      <c r="A15" s="534" t="s">
        <v>280</v>
      </c>
      <c r="B15" s="535">
        <v>30652761</v>
      </c>
      <c r="C15" s="535">
        <f>$B15/12</f>
        <v>2554396.75</v>
      </c>
      <c r="D15" s="535">
        <f t="shared" si="3"/>
        <v>2554396.75</v>
      </c>
      <c r="E15" s="535">
        <f t="shared" si="3"/>
        <v>2554396.75</v>
      </c>
      <c r="F15" s="535">
        <f t="shared" si="3"/>
        <v>2554396.75</v>
      </c>
      <c r="G15" s="535">
        <f t="shared" si="3"/>
        <v>2554396.75</v>
      </c>
      <c r="H15" s="535">
        <f t="shared" si="3"/>
        <v>2554396.75</v>
      </c>
      <c r="I15" s="535">
        <f t="shared" si="3"/>
        <v>2554396.75</v>
      </c>
      <c r="J15" s="535">
        <f t="shared" si="3"/>
        <v>2554396.75</v>
      </c>
      <c r="K15" s="535">
        <f t="shared" si="3"/>
        <v>2554396.75</v>
      </c>
      <c r="L15" s="535">
        <f t="shared" si="3"/>
        <v>2554396.75</v>
      </c>
      <c r="M15" s="535">
        <f t="shared" si="3"/>
        <v>2554396.75</v>
      </c>
      <c r="N15" s="535">
        <f t="shared" si="3"/>
        <v>2554396.75</v>
      </c>
    </row>
    <row r="16" spans="1:16" ht="15" thickBot="1" x14ac:dyDescent="0.35">
      <c r="A16" s="534" t="s">
        <v>282</v>
      </c>
      <c r="B16" s="535">
        <v>224297615</v>
      </c>
      <c r="C16" s="535">
        <f>$B16/12</f>
        <v>18691467.916666668</v>
      </c>
      <c r="D16" s="535">
        <f t="shared" si="3"/>
        <v>18691467.916666668</v>
      </c>
      <c r="E16" s="535">
        <f t="shared" si="3"/>
        <v>18691467.916666668</v>
      </c>
      <c r="F16" s="535">
        <f t="shared" si="3"/>
        <v>18691467.916666668</v>
      </c>
      <c r="G16" s="535">
        <f t="shared" si="3"/>
        <v>18691467.916666668</v>
      </c>
      <c r="H16" s="535">
        <f t="shared" si="3"/>
        <v>18691467.916666668</v>
      </c>
      <c r="I16" s="535">
        <f t="shared" si="3"/>
        <v>18691467.916666668</v>
      </c>
      <c r="J16" s="535">
        <f t="shared" si="3"/>
        <v>18691467.916666668</v>
      </c>
      <c r="K16" s="535">
        <f t="shared" si="3"/>
        <v>18691467.916666668</v>
      </c>
      <c r="L16" s="535">
        <f t="shared" si="3"/>
        <v>18691467.916666668</v>
      </c>
      <c r="M16" s="535">
        <f t="shared" si="3"/>
        <v>18691467.916666668</v>
      </c>
      <c r="N16" s="535">
        <f t="shared" si="3"/>
        <v>18691467.916666668</v>
      </c>
    </row>
    <row r="17" spans="1:16" ht="21" thickBot="1" x14ac:dyDescent="0.35">
      <c r="A17" s="534" t="s">
        <v>332</v>
      </c>
      <c r="B17" s="535">
        <v>22500000</v>
      </c>
      <c r="C17" s="535">
        <f>$B17/12</f>
        <v>1875000</v>
      </c>
      <c r="D17" s="535">
        <f t="shared" si="3"/>
        <v>1875000</v>
      </c>
      <c r="E17" s="535">
        <f t="shared" si="3"/>
        <v>1875000</v>
      </c>
      <c r="F17" s="535">
        <f t="shared" si="3"/>
        <v>1875000</v>
      </c>
      <c r="G17" s="535">
        <f t="shared" si="3"/>
        <v>1875000</v>
      </c>
      <c r="H17" s="535">
        <f t="shared" si="3"/>
        <v>1875000</v>
      </c>
      <c r="I17" s="535">
        <f t="shared" si="3"/>
        <v>1875000</v>
      </c>
      <c r="J17" s="535">
        <f t="shared" si="3"/>
        <v>1875000</v>
      </c>
      <c r="K17" s="535">
        <f t="shared" si="3"/>
        <v>1875000</v>
      </c>
      <c r="L17" s="535">
        <f t="shared" si="3"/>
        <v>1875000</v>
      </c>
      <c r="M17" s="535">
        <f t="shared" si="3"/>
        <v>1875000</v>
      </c>
      <c r="N17" s="535">
        <f t="shared" si="3"/>
        <v>1875000</v>
      </c>
    </row>
    <row r="18" spans="1:16" ht="21" thickBot="1" x14ac:dyDescent="0.35">
      <c r="A18" s="534" t="s">
        <v>835</v>
      </c>
      <c r="B18" s="535">
        <v>6240000</v>
      </c>
      <c r="C18" s="535">
        <v>770000</v>
      </c>
      <c r="D18" s="535">
        <v>20000</v>
      </c>
      <c r="E18" s="535">
        <v>20000</v>
      </c>
      <c r="F18" s="535">
        <v>20000</v>
      </c>
      <c r="G18" s="535">
        <v>20000</v>
      </c>
      <c r="H18" s="535">
        <v>2270000</v>
      </c>
      <c r="I18" s="535">
        <v>20000</v>
      </c>
      <c r="J18" s="535">
        <v>20000</v>
      </c>
      <c r="K18" s="535">
        <v>770000</v>
      </c>
      <c r="L18" s="535">
        <v>20000</v>
      </c>
      <c r="M18" s="535">
        <v>2270000</v>
      </c>
      <c r="N18" s="535">
        <v>20000</v>
      </c>
      <c r="P18" s="542"/>
    </row>
    <row r="19" spans="1:16" ht="15" thickBot="1" x14ac:dyDescent="0.35">
      <c r="A19" s="534" t="s">
        <v>378</v>
      </c>
      <c r="B19" s="535">
        <v>130841483</v>
      </c>
      <c r="C19" s="535"/>
      <c r="D19" s="535"/>
      <c r="E19" s="535">
        <v>56000000</v>
      </c>
      <c r="F19" s="535">
        <v>15000000</v>
      </c>
      <c r="G19" s="535">
        <v>42000000</v>
      </c>
      <c r="H19" s="535">
        <v>11000000</v>
      </c>
      <c r="I19" s="535">
        <v>6841483</v>
      </c>
      <c r="J19" s="535"/>
      <c r="K19" s="535"/>
      <c r="L19" s="535"/>
      <c r="M19" s="535"/>
      <c r="N19" s="535"/>
      <c r="P19" s="101"/>
    </row>
    <row r="20" spans="1:16" ht="15" thickBot="1" x14ac:dyDescent="0.35">
      <c r="A20" s="534" t="s">
        <v>394</v>
      </c>
      <c r="B20" s="535">
        <v>30111967</v>
      </c>
      <c r="C20" s="535"/>
      <c r="D20" s="535"/>
      <c r="E20" s="535"/>
      <c r="F20" s="535">
        <v>12000000</v>
      </c>
      <c r="G20" s="535">
        <v>12000000</v>
      </c>
      <c r="H20" s="535">
        <v>6111967</v>
      </c>
      <c r="I20" s="535"/>
      <c r="J20" s="535"/>
      <c r="K20" s="535"/>
      <c r="L20" s="535"/>
      <c r="M20" s="535"/>
      <c r="N20" s="535"/>
      <c r="P20" s="101"/>
    </row>
    <row r="21" spans="1:16" ht="21" thickBot="1" x14ac:dyDescent="0.35">
      <c r="A21" s="534" t="s">
        <v>422</v>
      </c>
      <c r="B21" s="535">
        <v>201643766</v>
      </c>
      <c r="C21" s="535">
        <f>$B21/12</f>
        <v>16803647.166666668</v>
      </c>
      <c r="D21" s="535">
        <f t="shared" ref="D21:N21" si="4">$B21/12</f>
        <v>16803647.166666668</v>
      </c>
      <c r="E21" s="535">
        <f t="shared" si="4"/>
        <v>16803647.166666668</v>
      </c>
      <c r="F21" s="535">
        <f t="shared" si="4"/>
        <v>16803647.166666668</v>
      </c>
      <c r="G21" s="535">
        <f t="shared" si="4"/>
        <v>16803647.166666668</v>
      </c>
      <c r="H21" s="535">
        <f t="shared" si="4"/>
        <v>16803647.166666668</v>
      </c>
      <c r="I21" s="535">
        <f t="shared" si="4"/>
        <v>16803647.166666668</v>
      </c>
      <c r="J21" s="535">
        <f t="shared" si="4"/>
        <v>16803647.166666668</v>
      </c>
      <c r="K21" s="535">
        <f t="shared" si="4"/>
        <v>16803647.166666668</v>
      </c>
      <c r="L21" s="535">
        <f t="shared" si="4"/>
        <v>16803647.166666668</v>
      </c>
      <c r="M21" s="535">
        <f t="shared" si="4"/>
        <v>16803647.166666668</v>
      </c>
      <c r="N21" s="535">
        <f t="shared" si="4"/>
        <v>16803647.166666668</v>
      </c>
    </row>
    <row r="22" spans="1:16" ht="15" thickBot="1" x14ac:dyDescent="0.35">
      <c r="A22" s="543" t="s">
        <v>513</v>
      </c>
      <c r="B22" s="544">
        <f>SUM(B14:B21)</f>
        <v>857399308</v>
      </c>
      <c r="C22" s="544">
        <f>SUM(C14:C21)</f>
        <v>58287154.833333343</v>
      </c>
      <c r="D22" s="544">
        <f t="shared" ref="D22:N22" si="5">SUM(D14:D21)</f>
        <v>57537154.833333343</v>
      </c>
      <c r="E22" s="544">
        <f t="shared" si="5"/>
        <v>113537154.83333334</v>
      </c>
      <c r="F22" s="544">
        <f t="shared" si="5"/>
        <v>84537154.833333343</v>
      </c>
      <c r="G22" s="544">
        <f t="shared" si="5"/>
        <v>111537154.83333334</v>
      </c>
      <c r="H22" s="544">
        <f t="shared" si="5"/>
        <v>76899121.833333343</v>
      </c>
      <c r="I22" s="544">
        <f t="shared" si="5"/>
        <v>64378637.833333343</v>
      </c>
      <c r="J22" s="544">
        <f t="shared" si="5"/>
        <v>57537154.833333343</v>
      </c>
      <c r="K22" s="544">
        <f t="shared" si="5"/>
        <v>58287154.833333343</v>
      </c>
      <c r="L22" s="544">
        <f t="shared" si="5"/>
        <v>57537154.833333343</v>
      </c>
      <c r="M22" s="544">
        <f t="shared" si="5"/>
        <v>59787154.833333343</v>
      </c>
      <c r="N22" s="544">
        <f t="shared" si="5"/>
        <v>57537154.833333343</v>
      </c>
    </row>
    <row r="25" spans="1:16" x14ac:dyDescent="0.3">
      <c r="A25" t="s">
        <v>1522</v>
      </c>
      <c r="C25" s="101">
        <f>C10</f>
        <v>136445290.58333334</v>
      </c>
      <c r="D25" s="101">
        <f>C25+D10</f>
        <v>272890581.16666669</v>
      </c>
      <c r="E25" s="101">
        <f>D25+E10</f>
        <v>434335871.75</v>
      </c>
      <c r="F25" s="101">
        <f t="shared" ref="F25:N25" si="6">E25+F10</f>
        <v>479387364.66666669</v>
      </c>
      <c r="G25" s="101">
        <f t="shared" si="6"/>
        <v>525138857.58333337</v>
      </c>
      <c r="H25" s="101">
        <f t="shared" si="6"/>
        <v>568390350.5</v>
      </c>
      <c r="I25" s="101">
        <f t="shared" si="6"/>
        <v>611641843.41666663</v>
      </c>
      <c r="J25" s="101">
        <f t="shared" si="6"/>
        <v>654893336.33333325</v>
      </c>
      <c r="K25" s="101">
        <f t="shared" si="6"/>
        <v>723144829.24999988</v>
      </c>
      <c r="L25" s="101">
        <f t="shared" si="6"/>
        <v>767396322.16666651</v>
      </c>
      <c r="M25" s="101">
        <f t="shared" si="6"/>
        <v>812147815.08333313</v>
      </c>
      <c r="N25" s="101">
        <f t="shared" si="6"/>
        <v>857399307.99999976</v>
      </c>
    </row>
    <row r="26" spans="1:16" x14ac:dyDescent="0.3">
      <c r="A26" t="s">
        <v>1523</v>
      </c>
      <c r="C26" s="101">
        <f>C22</f>
        <v>58287154.833333343</v>
      </c>
      <c r="D26" s="101">
        <f>C26+D22</f>
        <v>115824309.66666669</v>
      </c>
      <c r="E26" s="101">
        <f t="shared" ref="E26:N26" si="7">D26+E22</f>
        <v>229361464.50000003</v>
      </c>
      <c r="F26" s="101">
        <f t="shared" si="7"/>
        <v>313898619.33333337</v>
      </c>
      <c r="G26" s="101">
        <f t="shared" si="7"/>
        <v>425435774.16666675</v>
      </c>
      <c r="H26" s="101">
        <f t="shared" si="7"/>
        <v>502334896.00000012</v>
      </c>
      <c r="I26" s="101">
        <f t="shared" si="7"/>
        <v>566713533.83333349</v>
      </c>
      <c r="J26" s="101">
        <f t="shared" si="7"/>
        <v>624250688.66666687</v>
      </c>
      <c r="K26" s="101">
        <f t="shared" si="7"/>
        <v>682537843.50000024</v>
      </c>
      <c r="L26" s="101">
        <f t="shared" si="7"/>
        <v>740074998.33333361</v>
      </c>
      <c r="M26" s="101">
        <f t="shared" si="7"/>
        <v>799862153.16666698</v>
      </c>
      <c r="N26" s="101">
        <f t="shared" si="7"/>
        <v>857399308.00000036</v>
      </c>
    </row>
    <row r="27" spans="1:16" x14ac:dyDescent="0.3">
      <c r="A27" t="s">
        <v>1524</v>
      </c>
      <c r="C27" s="545">
        <f>C25-C26</f>
        <v>78158135.75</v>
      </c>
      <c r="D27" s="545">
        <f t="shared" ref="D27:N27" si="8">D25-D26</f>
        <v>157066271.5</v>
      </c>
      <c r="E27" s="545">
        <f t="shared" si="8"/>
        <v>204974407.24999997</v>
      </c>
      <c r="F27" s="545">
        <f t="shared" si="8"/>
        <v>165488745.33333331</v>
      </c>
      <c r="G27" s="545">
        <f t="shared" si="8"/>
        <v>99703083.416666627</v>
      </c>
      <c r="H27" s="545">
        <f t="shared" si="8"/>
        <v>66055454.499999881</v>
      </c>
      <c r="I27" s="545">
        <f t="shared" si="8"/>
        <v>44928309.583333135</v>
      </c>
      <c r="J27" s="545">
        <f t="shared" si="8"/>
        <v>30642647.666666389</v>
      </c>
      <c r="K27" s="545">
        <f t="shared" si="8"/>
        <v>40606985.749999642</v>
      </c>
      <c r="L27" s="545">
        <f t="shared" si="8"/>
        <v>27321323.833332896</v>
      </c>
      <c r="M27" s="545">
        <f t="shared" si="8"/>
        <v>12285661.91666615</v>
      </c>
      <c r="N27" s="545">
        <f t="shared" si="8"/>
        <v>0</v>
      </c>
    </row>
  </sheetData>
  <mergeCells count="2">
    <mergeCell ref="A1:N1"/>
    <mergeCell ref="A12:N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workbookViewId="0">
      <pane ySplit="2" topLeftCell="A21" activePane="bottomLeft" state="frozen"/>
      <selection pane="bottomLeft" activeCell="B24" sqref="B24"/>
    </sheetView>
  </sheetViews>
  <sheetFormatPr defaultRowHeight="13.2" x14ac:dyDescent="0.25"/>
  <cols>
    <col min="1" max="1" width="8.109375" style="91" customWidth="1"/>
    <col min="2" max="2" width="41" style="91" customWidth="1"/>
    <col min="3" max="23" width="32.88671875" style="91" customWidth="1"/>
    <col min="24" max="256" width="9.109375" style="91"/>
    <col min="257" max="257" width="8.109375" style="91" customWidth="1"/>
    <col min="258" max="258" width="41" style="91" customWidth="1"/>
    <col min="259" max="279" width="32.88671875" style="91" customWidth="1"/>
    <col min="280" max="512" width="9.109375" style="91"/>
    <col min="513" max="513" width="8.109375" style="91" customWidth="1"/>
    <col min="514" max="514" width="41" style="91" customWidth="1"/>
    <col min="515" max="535" width="32.88671875" style="91" customWidth="1"/>
    <col min="536" max="768" width="9.109375" style="91"/>
    <col min="769" max="769" width="8.109375" style="91" customWidth="1"/>
    <col min="770" max="770" width="41" style="91" customWidth="1"/>
    <col min="771" max="791" width="32.88671875" style="91" customWidth="1"/>
    <col min="792" max="1024" width="9.109375" style="91"/>
    <col min="1025" max="1025" width="8.109375" style="91" customWidth="1"/>
    <col min="1026" max="1026" width="41" style="91" customWidth="1"/>
    <col min="1027" max="1047" width="32.88671875" style="91" customWidth="1"/>
    <col min="1048" max="1280" width="9.109375" style="91"/>
    <col min="1281" max="1281" width="8.109375" style="91" customWidth="1"/>
    <col min="1282" max="1282" width="41" style="91" customWidth="1"/>
    <col min="1283" max="1303" width="32.88671875" style="91" customWidth="1"/>
    <col min="1304" max="1536" width="9.109375" style="91"/>
    <col min="1537" max="1537" width="8.109375" style="91" customWidth="1"/>
    <col min="1538" max="1538" width="41" style="91" customWidth="1"/>
    <col min="1539" max="1559" width="32.88671875" style="91" customWidth="1"/>
    <col min="1560" max="1792" width="9.109375" style="91"/>
    <col min="1793" max="1793" width="8.109375" style="91" customWidth="1"/>
    <col min="1794" max="1794" width="41" style="91" customWidth="1"/>
    <col min="1795" max="1815" width="32.88671875" style="91" customWidth="1"/>
    <col min="1816" max="2048" width="9.109375" style="91"/>
    <col min="2049" max="2049" width="8.109375" style="91" customWidth="1"/>
    <col min="2050" max="2050" width="41" style="91" customWidth="1"/>
    <col min="2051" max="2071" width="32.88671875" style="91" customWidth="1"/>
    <col min="2072" max="2304" width="9.109375" style="91"/>
    <col min="2305" max="2305" width="8.109375" style="91" customWidth="1"/>
    <col min="2306" max="2306" width="41" style="91" customWidth="1"/>
    <col min="2307" max="2327" width="32.88671875" style="91" customWidth="1"/>
    <col min="2328" max="2560" width="9.109375" style="91"/>
    <col min="2561" max="2561" width="8.109375" style="91" customWidth="1"/>
    <col min="2562" max="2562" width="41" style="91" customWidth="1"/>
    <col min="2563" max="2583" width="32.88671875" style="91" customWidth="1"/>
    <col min="2584" max="2816" width="9.109375" style="91"/>
    <col min="2817" max="2817" width="8.109375" style="91" customWidth="1"/>
    <col min="2818" max="2818" width="41" style="91" customWidth="1"/>
    <col min="2819" max="2839" width="32.88671875" style="91" customWidth="1"/>
    <col min="2840" max="3072" width="9.109375" style="91"/>
    <col min="3073" max="3073" width="8.109375" style="91" customWidth="1"/>
    <col min="3074" max="3074" width="41" style="91" customWidth="1"/>
    <col min="3075" max="3095" width="32.88671875" style="91" customWidth="1"/>
    <col min="3096" max="3328" width="9.109375" style="91"/>
    <col min="3329" max="3329" width="8.109375" style="91" customWidth="1"/>
    <col min="3330" max="3330" width="41" style="91" customWidth="1"/>
    <col min="3331" max="3351" width="32.88671875" style="91" customWidth="1"/>
    <col min="3352" max="3584" width="9.109375" style="91"/>
    <col min="3585" max="3585" width="8.109375" style="91" customWidth="1"/>
    <col min="3586" max="3586" width="41" style="91" customWidth="1"/>
    <col min="3587" max="3607" width="32.88671875" style="91" customWidth="1"/>
    <col min="3608" max="3840" width="9.109375" style="91"/>
    <col min="3841" max="3841" width="8.109375" style="91" customWidth="1"/>
    <col min="3842" max="3842" width="41" style="91" customWidth="1"/>
    <col min="3843" max="3863" width="32.88671875" style="91" customWidth="1"/>
    <col min="3864" max="4096" width="9.109375" style="91"/>
    <col min="4097" max="4097" width="8.109375" style="91" customWidth="1"/>
    <col min="4098" max="4098" width="41" style="91" customWidth="1"/>
    <col min="4099" max="4119" width="32.88671875" style="91" customWidth="1"/>
    <col min="4120" max="4352" width="9.109375" style="91"/>
    <col min="4353" max="4353" width="8.109375" style="91" customWidth="1"/>
    <col min="4354" max="4354" width="41" style="91" customWidth="1"/>
    <col min="4355" max="4375" width="32.88671875" style="91" customWidth="1"/>
    <col min="4376" max="4608" width="9.109375" style="91"/>
    <col min="4609" max="4609" width="8.109375" style="91" customWidth="1"/>
    <col min="4610" max="4610" width="41" style="91" customWidth="1"/>
    <col min="4611" max="4631" width="32.88671875" style="91" customWidth="1"/>
    <col min="4632" max="4864" width="9.109375" style="91"/>
    <col min="4865" max="4865" width="8.109375" style="91" customWidth="1"/>
    <col min="4866" max="4866" width="41" style="91" customWidth="1"/>
    <col min="4867" max="4887" width="32.88671875" style="91" customWidth="1"/>
    <col min="4888" max="5120" width="9.109375" style="91"/>
    <col min="5121" max="5121" width="8.109375" style="91" customWidth="1"/>
    <col min="5122" max="5122" width="41" style="91" customWidth="1"/>
    <col min="5123" max="5143" width="32.88671875" style="91" customWidth="1"/>
    <col min="5144" max="5376" width="9.109375" style="91"/>
    <col min="5377" max="5377" width="8.109375" style="91" customWidth="1"/>
    <col min="5378" max="5378" width="41" style="91" customWidth="1"/>
    <col min="5379" max="5399" width="32.88671875" style="91" customWidth="1"/>
    <col min="5400" max="5632" width="9.109375" style="91"/>
    <col min="5633" max="5633" width="8.109375" style="91" customWidth="1"/>
    <col min="5634" max="5634" width="41" style="91" customWidth="1"/>
    <col min="5635" max="5655" width="32.88671875" style="91" customWidth="1"/>
    <col min="5656" max="5888" width="9.109375" style="91"/>
    <col min="5889" max="5889" width="8.109375" style="91" customWidth="1"/>
    <col min="5890" max="5890" width="41" style="91" customWidth="1"/>
    <col min="5891" max="5911" width="32.88671875" style="91" customWidth="1"/>
    <col min="5912" max="6144" width="9.109375" style="91"/>
    <col min="6145" max="6145" width="8.109375" style="91" customWidth="1"/>
    <col min="6146" max="6146" width="41" style="91" customWidth="1"/>
    <col min="6147" max="6167" width="32.88671875" style="91" customWidth="1"/>
    <col min="6168" max="6400" width="9.109375" style="91"/>
    <col min="6401" max="6401" width="8.109375" style="91" customWidth="1"/>
    <col min="6402" max="6402" width="41" style="91" customWidth="1"/>
    <col min="6403" max="6423" width="32.88671875" style="91" customWidth="1"/>
    <col min="6424" max="6656" width="9.109375" style="91"/>
    <col min="6657" max="6657" width="8.109375" style="91" customWidth="1"/>
    <col min="6658" max="6658" width="41" style="91" customWidth="1"/>
    <col min="6659" max="6679" width="32.88671875" style="91" customWidth="1"/>
    <col min="6680" max="6912" width="9.109375" style="91"/>
    <col min="6913" max="6913" width="8.109375" style="91" customWidth="1"/>
    <col min="6914" max="6914" width="41" style="91" customWidth="1"/>
    <col min="6915" max="6935" width="32.88671875" style="91" customWidth="1"/>
    <col min="6936" max="7168" width="9.109375" style="91"/>
    <col min="7169" max="7169" width="8.109375" style="91" customWidth="1"/>
    <col min="7170" max="7170" width="41" style="91" customWidth="1"/>
    <col min="7171" max="7191" width="32.88671875" style="91" customWidth="1"/>
    <col min="7192" max="7424" width="9.109375" style="91"/>
    <col min="7425" max="7425" width="8.109375" style="91" customWidth="1"/>
    <col min="7426" max="7426" width="41" style="91" customWidth="1"/>
    <col min="7427" max="7447" width="32.88671875" style="91" customWidth="1"/>
    <col min="7448" max="7680" width="9.109375" style="91"/>
    <col min="7681" max="7681" width="8.109375" style="91" customWidth="1"/>
    <col min="7682" max="7682" width="41" style="91" customWidth="1"/>
    <col min="7683" max="7703" width="32.88671875" style="91" customWidth="1"/>
    <col min="7704" max="7936" width="9.109375" style="91"/>
    <col min="7937" max="7937" width="8.109375" style="91" customWidth="1"/>
    <col min="7938" max="7938" width="41" style="91" customWidth="1"/>
    <col min="7939" max="7959" width="32.88671875" style="91" customWidth="1"/>
    <col min="7960" max="8192" width="9.109375" style="91"/>
    <col min="8193" max="8193" width="8.109375" style="91" customWidth="1"/>
    <col min="8194" max="8194" width="41" style="91" customWidth="1"/>
    <col min="8195" max="8215" width="32.88671875" style="91" customWidth="1"/>
    <col min="8216" max="8448" width="9.109375" style="91"/>
    <col min="8449" max="8449" width="8.109375" style="91" customWidth="1"/>
    <col min="8450" max="8450" width="41" style="91" customWidth="1"/>
    <col min="8451" max="8471" width="32.88671875" style="91" customWidth="1"/>
    <col min="8472" max="8704" width="9.109375" style="91"/>
    <col min="8705" max="8705" width="8.109375" style="91" customWidth="1"/>
    <col min="8706" max="8706" width="41" style="91" customWidth="1"/>
    <col min="8707" max="8727" width="32.88671875" style="91" customWidth="1"/>
    <col min="8728" max="8960" width="9.109375" style="91"/>
    <col min="8961" max="8961" width="8.109375" style="91" customWidth="1"/>
    <col min="8962" max="8962" width="41" style="91" customWidth="1"/>
    <col min="8963" max="8983" width="32.88671875" style="91" customWidth="1"/>
    <col min="8984" max="9216" width="9.109375" style="91"/>
    <col min="9217" max="9217" width="8.109375" style="91" customWidth="1"/>
    <col min="9218" max="9218" width="41" style="91" customWidth="1"/>
    <col min="9219" max="9239" width="32.88671875" style="91" customWidth="1"/>
    <col min="9240" max="9472" width="9.109375" style="91"/>
    <col min="9473" max="9473" width="8.109375" style="91" customWidth="1"/>
    <col min="9474" max="9474" width="41" style="91" customWidth="1"/>
    <col min="9475" max="9495" width="32.88671875" style="91" customWidth="1"/>
    <col min="9496" max="9728" width="9.109375" style="91"/>
    <col min="9729" max="9729" width="8.109375" style="91" customWidth="1"/>
    <col min="9730" max="9730" width="41" style="91" customWidth="1"/>
    <col min="9731" max="9751" width="32.88671875" style="91" customWidth="1"/>
    <col min="9752" max="9984" width="9.109375" style="91"/>
    <col min="9985" max="9985" width="8.109375" style="91" customWidth="1"/>
    <col min="9986" max="9986" width="41" style="91" customWidth="1"/>
    <col min="9987" max="10007" width="32.88671875" style="91" customWidth="1"/>
    <col min="10008" max="10240" width="9.109375" style="91"/>
    <col min="10241" max="10241" width="8.109375" style="91" customWidth="1"/>
    <col min="10242" max="10242" width="41" style="91" customWidth="1"/>
    <col min="10243" max="10263" width="32.88671875" style="91" customWidth="1"/>
    <col min="10264" max="10496" width="9.109375" style="91"/>
    <col min="10497" max="10497" width="8.109375" style="91" customWidth="1"/>
    <col min="10498" max="10498" width="41" style="91" customWidth="1"/>
    <col min="10499" max="10519" width="32.88671875" style="91" customWidth="1"/>
    <col min="10520" max="10752" width="9.109375" style="91"/>
    <col min="10753" max="10753" width="8.109375" style="91" customWidth="1"/>
    <col min="10754" max="10754" width="41" style="91" customWidth="1"/>
    <col min="10755" max="10775" width="32.88671875" style="91" customWidth="1"/>
    <col min="10776" max="11008" width="9.109375" style="91"/>
    <col min="11009" max="11009" width="8.109375" style="91" customWidth="1"/>
    <col min="11010" max="11010" width="41" style="91" customWidth="1"/>
    <col min="11011" max="11031" width="32.88671875" style="91" customWidth="1"/>
    <col min="11032" max="11264" width="9.109375" style="91"/>
    <col min="11265" max="11265" width="8.109375" style="91" customWidth="1"/>
    <col min="11266" max="11266" width="41" style="91" customWidth="1"/>
    <col min="11267" max="11287" width="32.88671875" style="91" customWidth="1"/>
    <col min="11288" max="11520" width="9.109375" style="91"/>
    <col min="11521" max="11521" width="8.109375" style="91" customWidth="1"/>
    <col min="11522" max="11522" width="41" style="91" customWidth="1"/>
    <col min="11523" max="11543" width="32.88671875" style="91" customWidth="1"/>
    <col min="11544" max="11776" width="9.109375" style="91"/>
    <col min="11777" max="11777" width="8.109375" style="91" customWidth="1"/>
    <col min="11778" max="11778" width="41" style="91" customWidth="1"/>
    <col min="11779" max="11799" width="32.88671875" style="91" customWidth="1"/>
    <col min="11800" max="12032" width="9.109375" style="91"/>
    <col min="12033" max="12033" width="8.109375" style="91" customWidth="1"/>
    <col min="12034" max="12034" width="41" style="91" customWidth="1"/>
    <col min="12035" max="12055" width="32.88671875" style="91" customWidth="1"/>
    <col min="12056" max="12288" width="9.109375" style="91"/>
    <col min="12289" max="12289" width="8.109375" style="91" customWidth="1"/>
    <col min="12290" max="12290" width="41" style="91" customWidth="1"/>
    <col min="12291" max="12311" width="32.88671875" style="91" customWidth="1"/>
    <col min="12312" max="12544" width="9.109375" style="91"/>
    <col min="12545" max="12545" width="8.109375" style="91" customWidth="1"/>
    <col min="12546" max="12546" width="41" style="91" customWidth="1"/>
    <col min="12547" max="12567" width="32.88671875" style="91" customWidth="1"/>
    <col min="12568" max="12800" width="9.109375" style="91"/>
    <col min="12801" max="12801" width="8.109375" style="91" customWidth="1"/>
    <col min="12802" max="12802" width="41" style="91" customWidth="1"/>
    <col min="12803" max="12823" width="32.88671875" style="91" customWidth="1"/>
    <col min="12824" max="13056" width="9.109375" style="91"/>
    <col min="13057" max="13057" width="8.109375" style="91" customWidth="1"/>
    <col min="13058" max="13058" width="41" style="91" customWidth="1"/>
    <col min="13059" max="13079" width="32.88671875" style="91" customWidth="1"/>
    <col min="13080" max="13312" width="9.109375" style="91"/>
    <col min="13313" max="13313" width="8.109375" style="91" customWidth="1"/>
    <col min="13314" max="13314" width="41" style="91" customWidth="1"/>
    <col min="13315" max="13335" width="32.88671875" style="91" customWidth="1"/>
    <col min="13336" max="13568" width="9.109375" style="91"/>
    <col min="13569" max="13569" width="8.109375" style="91" customWidth="1"/>
    <col min="13570" max="13570" width="41" style="91" customWidth="1"/>
    <col min="13571" max="13591" width="32.88671875" style="91" customWidth="1"/>
    <col min="13592" max="13824" width="9.109375" style="91"/>
    <col min="13825" max="13825" width="8.109375" style="91" customWidth="1"/>
    <col min="13826" max="13826" width="41" style="91" customWidth="1"/>
    <col min="13827" max="13847" width="32.88671875" style="91" customWidth="1"/>
    <col min="13848" max="14080" width="9.109375" style="91"/>
    <col min="14081" max="14081" width="8.109375" style="91" customWidth="1"/>
    <col min="14082" max="14082" width="41" style="91" customWidth="1"/>
    <col min="14083" max="14103" width="32.88671875" style="91" customWidth="1"/>
    <col min="14104" max="14336" width="9.109375" style="91"/>
    <col min="14337" max="14337" width="8.109375" style="91" customWidth="1"/>
    <col min="14338" max="14338" width="41" style="91" customWidth="1"/>
    <col min="14339" max="14359" width="32.88671875" style="91" customWidth="1"/>
    <col min="14360" max="14592" width="9.109375" style="91"/>
    <col min="14593" max="14593" width="8.109375" style="91" customWidth="1"/>
    <col min="14594" max="14594" width="41" style="91" customWidth="1"/>
    <col min="14595" max="14615" width="32.88671875" style="91" customWidth="1"/>
    <col min="14616" max="14848" width="9.109375" style="91"/>
    <col min="14849" max="14849" width="8.109375" style="91" customWidth="1"/>
    <col min="14850" max="14850" width="41" style="91" customWidth="1"/>
    <col min="14851" max="14871" width="32.88671875" style="91" customWidth="1"/>
    <col min="14872" max="15104" width="9.109375" style="91"/>
    <col min="15105" max="15105" width="8.109375" style="91" customWidth="1"/>
    <col min="15106" max="15106" width="41" style="91" customWidth="1"/>
    <col min="15107" max="15127" width="32.88671875" style="91" customWidth="1"/>
    <col min="15128" max="15360" width="9.109375" style="91"/>
    <col min="15361" max="15361" width="8.109375" style="91" customWidth="1"/>
    <col min="15362" max="15362" width="41" style="91" customWidth="1"/>
    <col min="15363" max="15383" width="32.88671875" style="91" customWidth="1"/>
    <col min="15384" max="15616" width="9.109375" style="91"/>
    <col min="15617" max="15617" width="8.109375" style="91" customWidth="1"/>
    <col min="15618" max="15618" width="41" style="91" customWidth="1"/>
    <col min="15619" max="15639" width="32.88671875" style="91" customWidth="1"/>
    <col min="15640" max="15872" width="9.109375" style="91"/>
    <col min="15873" max="15873" width="8.109375" style="91" customWidth="1"/>
    <col min="15874" max="15874" width="41" style="91" customWidth="1"/>
    <col min="15875" max="15895" width="32.88671875" style="91" customWidth="1"/>
    <col min="15896" max="16128" width="9.109375" style="91"/>
    <col min="16129" max="16129" width="8.109375" style="91" customWidth="1"/>
    <col min="16130" max="16130" width="41" style="91" customWidth="1"/>
    <col min="16131" max="16151" width="32.88671875" style="91" customWidth="1"/>
    <col min="16152" max="16384" width="9.109375" style="91"/>
  </cols>
  <sheetData>
    <row r="1" spans="1:23" ht="15.6" x14ac:dyDescent="0.25">
      <c r="A1" s="523" t="s">
        <v>1503</v>
      </c>
    </row>
    <row r="2" spans="1:23" ht="60" x14ac:dyDescent="0.25">
      <c r="A2" s="516"/>
      <c r="B2" s="516" t="s">
        <v>512</v>
      </c>
      <c r="C2" s="516" t="s">
        <v>594</v>
      </c>
      <c r="D2" s="516" t="s">
        <v>880</v>
      </c>
      <c r="E2" s="516" t="s">
        <v>881</v>
      </c>
      <c r="F2" s="516" t="s">
        <v>882</v>
      </c>
      <c r="G2" s="516" t="s">
        <v>883</v>
      </c>
      <c r="H2" s="516" t="s">
        <v>884</v>
      </c>
      <c r="I2" s="516" t="s">
        <v>978</v>
      </c>
      <c r="J2" s="516" t="s">
        <v>885</v>
      </c>
      <c r="K2" s="516" t="s">
        <v>979</v>
      </c>
      <c r="L2" s="516" t="s">
        <v>889</v>
      </c>
      <c r="M2" s="516" t="s">
        <v>890</v>
      </c>
      <c r="N2" s="516" t="s">
        <v>981</v>
      </c>
      <c r="O2" s="516" t="s">
        <v>891</v>
      </c>
      <c r="P2" s="516" t="s">
        <v>892</v>
      </c>
      <c r="Q2" s="516" t="s">
        <v>893</v>
      </c>
      <c r="R2" s="516" t="s">
        <v>1333</v>
      </c>
      <c r="S2" s="516" t="s">
        <v>895</v>
      </c>
      <c r="T2" s="516" t="s">
        <v>896</v>
      </c>
      <c r="U2" s="516" t="s">
        <v>898</v>
      </c>
      <c r="V2" s="516" t="s">
        <v>899</v>
      </c>
      <c r="W2" s="516" t="s">
        <v>902</v>
      </c>
    </row>
    <row r="3" spans="1:23" ht="26.4" x14ac:dyDescent="0.25">
      <c r="A3" s="418" t="s">
        <v>721</v>
      </c>
      <c r="B3" s="419" t="s">
        <v>784</v>
      </c>
      <c r="C3" s="420">
        <v>91644274</v>
      </c>
      <c r="D3" s="420">
        <v>0</v>
      </c>
      <c r="E3" s="420">
        <v>0</v>
      </c>
      <c r="F3" s="420">
        <v>0</v>
      </c>
      <c r="G3" s="420">
        <v>91644274</v>
      </c>
      <c r="H3" s="420">
        <v>0</v>
      </c>
      <c r="I3" s="420">
        <v>0</v>
      </c>
      <c r="J3" s="420">
        <v>0</v>
      </c>
      <c r="K3" s="420">
        <v>0</v>
      </c>
      <c r="L3" s="420">
        <v>0</v>
      </c>
      <c r="M3" s="420">
        <v>0</v>
      </c>
      <c r="N3" s="420">
        <v>0</v>
      </c>
      <c r="O3" s="420">
        <v>0</v>
      </c>
      <c r="P3" s="420">
        <v>0</v>
      </c>
      <c r="Q3" s="420">
        <v>0</v>
      </c>
      <c r="R3" s="420">
        <v>0</v>
      </c>
      <c r="S3" s="420">
        <v>0</v>
      </c>
      <c r="T3" s="420">
        <v>0</v>
      </c>
      <c r="U3" s="420">
        <v>0</v>
      </c>
      <c r="V3" s="420">
        <v>0</v>
      </c>
      <c r="W3" s="420">
        <v>0</v>
      </c>
    </row>
    <row r="4" spans="1:23" ht="26.4" x14ac:dyDescent="0.25">
      <c r="A4" s="418" t="s">
        <v>695</v>
      </c>
      <c r="B4" s="419" t="s">
        <v>785</v>
      </c>
      <c r="C4" s="420">
        <v>91537380</v>
      </c>
      <c r="D4" s="420">
        <v>0</v>
      </c>
      <c r="E4" s="420">
        <v>0</v>
      </c>
      <c r="F4" s="420">
        <v>0</v>
      </c>
      <c r="G4" s="420">
        <v>91537380</v>
      </c>
      <c r="H4" s="420">
        <v>0</v>
      </c>
      <c r="I4" s="420">
        <v>0</v>
      </c>
      <c r="J4" s="420">
        <v>0</v>
      </c>
      <c r="K4" s="420">
        <v>0</v>
      </c>
      <c r="L4" s="420">
        <v>0</v>
      </c>
      <c r="M4" s="420">
        <v>0</v>
      </c>
      <c r="N4" s="420">
        <v>0</v>
      </c>
      <c r="O4" s="420">
        <v>0</v>
      </c>
      <c r="P4" s="420">
        <v>0</v>
      </c>
      <c r="Q4" s="420">
        <v>0</v>
      </c>
      <c r="R4" s="420">
        <v>0</v>
      </c>
      <c r="S4" s="420">
        <v>0</v>
      </c>
      <c r="T4" s="420">
        <v>0</v>
      </c>
      <c r="U4" s="420">
        <v>0</v>
      </c>
      <c r="V4" s="420">
        <v>0</v>
      </c>
      <c r="W4" s="420">
        <v>0</v>
      </c>
    </row>
    <row r="5" spans="1:23" ht="26.4" x14ac:dyDescent="0.25">
      <c r="A5" s="418" t="s">
        <v>723</v>
      </c>
      <c r="B5" s="419" t="s">
        <v>1367</v>
      </c>
      <c r="C5" s="420">
        <v>31415000</v>
      </c>
      <c r="D5" s="420">
        <v>0</v>
      </c>
      <c r="E5" s="420">
        <v>0</v>
      </c>
      <c r="F5" s="420">
        <v>0</v>
      </c>
      <c r="G5" s="420">
        <v>31415000</v>
      </c>
      <c r="H5" s="420">
        <v>0</v>
      </c>
      <c r="I5" s="420">
        <v>0</v>
      </c>
      <c r="J5" s="420">
        <v>0</v>
      </c>
      <c r="K5" s="420">
        <v>0</v>
      </c>
      <c r="L5" s="420">
        <v>0</v>
      </c>
      <c r="M5" s="420">
        <v>0</v>
      </c>
      <c r="N5" s="420">
        <v>0</v>
      </c>
      <c r="O5" s="420">
        <v>0</v>
      </c>
      <c r="P5" s="420">
        <v>0</v>
      </c>
      <c r="Q5" s="420">
        <v>0</v>
      </c>
      <c r="R5" s="420">
        <v>0</v>
      </c>
      <c r="S5" s="420">
        <v>0</v>
      </c>
      <c r="T5" s="420">
        <v>0</v>
      </c>
      <c r="U5" s="420">
        <v>0</v>
      </c>
      <c r="V5" s="420">
        <v>0</v>
      </c>
      <c r="W5" s="420">
        <v>0</v>
      </c>
    </row>
    <row r="6" spans="1:23" ht="26.4" x14ac:dyDescent="0.25">
      <c r="A6" s="418" t="s">
        <v>697</v>
      </c>
      <c r="B6" s="419" t="s">
        <v>1368</v>
      </c>
      <c r="C6" s="420">
        <v>17089124</v>
      </c>
      <c r="D6" s="420">
        <v>0</v>
      </c>
      <c r="E6" s="420">
        <v>0</v>
      </c>
      <c r="F6" s="420">
        <v>0</v>
      </c>
      <c r="G6" s="420">
        <v>17089124</v>
      </c>
      <c r="H6" s="420">
        <v>0</v>
      </c>
      <c r="I6" s="420">
        <v>0</v>
      </c>
      <c r="J6" s="420">
        <v>0</v>
      </c>
      <c r="K6" s="420">
        <v>0</v>
      </c>
      <c r="L6" s="420">
        <v>0</v>
      </c>
      <c r="M6" s="420">
        <v>0</v>
      </c>
      <c r="N6" s="420">
        <v>0</v>
      </c>
      <c r="O6" s="420">
        <v>0</v>
      </c>
      <c r="P6" s="420">
        <v>0</v>
      </c>
      <c r="Q6" s="420">
        <v>0</v>
      </c>
      <c r="R6" s="420">
        <v>0</v>
      </c>
      <c r="S6" s="420">
        <v>0</v>
      </c>
      <c r="T6" s="420">
        <v>0</v>
      </c>
      <c r="U6" s="420">
        <v>0</v>
      </c>
      <c r="V6" s="420">
        <v>0</v>
      </c>
      <c r="W6" s="420">
        <v>0</v>
      </c>
    </row>
    <row r="7" spans="1:23" ht="39.6" x14ac:dyDescent="0.25">
      <c r="A7" s="418" t="s">
        <v>725</v>
      </c>
      <c r="B7" s="419" t="s">
        <v>1369</v>
      </c>
      <c r="C7" s="420">
        <v>48504124</v>
      </c>
      <c r="D7" s="420">
        <v>0</v>
      </c>
      <c r="E7" s="420">
        <v>0</v>
      </c>
      <c r="F7" s="420">
        <v>0</v>
      </c>
      <c r="G7" s="420">
        <v>48504124</v>
      </c>
      <c r="H7" s="420">
        <v>0</v>
      </c>
      <c r="I7" s="420">
        <v>0</v>
      </c>
      <c r="J7" s="420">
        <v>0</v>
      </c>
      <c r="K7" s="420">
        <v>0</v>
      </c>
      <c r="L7" s="420">
        <v>0</v>
      </c>
      <c r="M7" s="420">
        <v>0</v>
      </c>
      <c r="N7" s="420">
        <v>0</v>
      </c>
      <c r="O7" s="420">
        <v>0</v>
      </c>
      <c r="P7" s="420">
        <v>0</v>
      </c>
      <c r="Q7" s="420">
        <v>0</v>
      </c>
      <c r="R7" s="420">
        <v>0</v>
      </c>
      <c r="S7" s="420">
        <v>0</v>
      </c>
      <c r="T7" s="420">
        <v>0</v>
      </c>
      <c r="U7" s="420">
        <v>0</v>
      </c>
      <c r="V7" s="420">
        <v>0</v>
      </c>
      <c r="W7" s="420">
        <v>0</v>
      </c>
    </row>
    <row r="8" spans="1:23" ht="26.4" x14ac:dyDescent="0.25">
      <c r="A8" s="418" t="s">
        <v>727</v>
      </c>
      <c r="B8" s="419" t="s">
        <v>786</v>
      </c>
      <c r="C8" s="420">
        <v>6651717</v>
      </c>
      <c r="D8" s="420">
        <v>0</v>
      </c>
      <c r="E8" s="420">
        <v>0</v>
      </c>
      <c r="F8" s="420">
        <v>0</v>
      </c>
      <c r="G8" s="420">
        <v>6651717</v>
      </c>
      <c r="H8" s="420">
        <v>0</v>
      </c>
      <c r="I8" s="420">
        <v>0</v>
      </c>
      <c r="J8" s="420">
        <v>0</v>
      </c>
      <c r="K8" s="420">
        <v>0</v>
      </c>
      <c r="L8" s="420">
        <v>0</v>
      </c>
      <c r="M8" s="420">
        <v>0</v>
      </c>
      <c r="N8" s="420">
        <v>0</v>
      </c>
      <c r="O8" s="420">
        <v>0</v>
      </c>
      <c r="P8" s="420">
        <v>0</v>
      </c>
      <c r="Q8" s="420">
        <v>0</v>
      </c>
      <c r="R8" s="420">
        <v>0</v>
      </c>
      <c r="S8" s="420">
        <v>0</v>
      </c>
      <c r="T8" s="420">
        <v>0</v>
      </c>
      <c r="U8" s="420">
        <v>0</v>
      </c>
      <c r="V8" s="420">
        <v>0</v>
      </c>
      <c r="W8" s="420">
        <v>0</v>
      </c>
    </row>
    <row r="9" spans="1:23" ht="26.4" x14ac:dyDescent="0.25">
      <c r="A9" s="418" t="s">
        <v>729</v>
      </c>
      <c r="B9" s="419" t="s">
        <v>787</v>
      </c>
      <c r="C9" s="420">
        <v>4648200</v>
      </c>
      <c r="D9" s="420">
        <v>0</v>
      </c>
      <c r="E9" s="420">
        <v>0</v>
      </c>
      <c r="F9" s="420">
        <v>0</v>
      </c>
      <c r="G9" s="420">
        <v>4648200</v>
      </c>
      <c r="H9" s="420">
        <v>0</v>
      </c>
      <c r="I9" s="420">
        <v>0</v>
      </c>
      <c r="J9" s="420">
        <v>0</v>
      </c>
      <c r="K9" s="420">
        <v>0</v>
      </c>
      <c r="L9" s="420">
        <v>0</v>
      </c>
      <c r="M9" s="420">
        <v>0</v>
      </c>
      <c r="N9" s="420">
        <v>0</v>
      </c>
      <c r="O9" s="420">
        <v>0</v>
      </c>
      <c r="P9" s="420">
        <v>0</v>
      </c>
      <c r="Q9" s="420">
        <v>0</v>
      </c>
      <c r="R9" s="420">
        <v>0</v>
      </c>
      <c r="S9" s="420">
        <v>0</v>
      </c>
      <c r="T9" s="420">
        <v>0</v>
      </c>
      <c r="U9" s="420">
        <v>0</v>
      </c>
      <c r="V9" s="420">
        <v>0</v>
      </c>
      <c r="W9" s="420">
        <v>0</v>
      </c>
    </row>
    <row r="10" spans="1:23" x14ac:dyDescent="0.25">
      <c r="A10" s="418" t="s">
        <v>698</v>
      </c>
      <c r="B10" s="419" t="s">
        <v>1020</v>
      </c>
      <c r="C10" s="420">
        <v>250856</v>
      </c>
      <c r="D10" s="420">
        <v>0</v>
      </c>
      <c r="E10" s="420">
        <v>0</v>
      </c>
      <c r="F10" s="420">
        <v>0</v>
      </c>
      <c r="G10" s="420">
        <v>250856</v>
      </c>
      <c r="H10" s="420">
        <v>0</v>
      </c>
      <c r="I10" s="420">
        <v>0</v>
      </c>
      <c r="J10" s="420">
        <v>0</v>
      </c>
      <c r="K10" s="420">
        <v>0</v>
      </c>
      <c r="L10" s="420">
        <v>0</v>
      </c>
      <c r="M10" s="420">
        <v>0</v>
      </c>
      <c r="N10" s="420">
        <v>0</v>
      </c>
      <c r="O10" s="420">
        <v>0</v>
      </c>
      <c r="P10" s="420">
        <v>0</v>
      </c>
      <c r="Q10" s="420">
        <v>0</v>
      </c>
      <c r="R10" s="420">
        <v>0</v>
      </c>
      <c r="S10" s="420">
        <v>0</v>
      </c>
      <c r="T10" s="420">
        <v>0</v>
      </c>
      <c r="U10" s="420">
        <v>0</v>
      </c>
      <c r="V10" s="420">
        <v>0</v>
      </c>
      <c r="W10" s="420">
        <v>0</v>
      </c>
    </row>
    <row r="11" spans="1:23" ht="26.4" x14ac:dyDescent="0.25">
      <c r="A11" s="418" t="s">
        <v>700</v>
      </c>
      <c r="B11" s="419" t="s">
        <v>1370</v>
      </c>
      <c r="C11" s="420">
        <v>243236551</v>
      </c>
      <c r="D11" s="420">
        <v>0</v>
      </c>
      <c r="E11" s="420">
        <v>0</v>
      </c>
      <c r="F11" s="420">
        <v>0</v>
      </c>
      <c r="G11" s="420">
        <v>243236551</v>
      </c>
      <c r="H11" s="420">
        <v>0</v>
      </c>
      <c r="I11" s="420">
        <v>0</v>
      </c>
      <c r="J11" s="420">
        <v>0</v>
      </c>
      <c r="K11" s="420">
        <v>0</v>
      </c>
      <c r="L11" s="420">
        <v>0</v>
      </c>
      <c r="M11" s="420">
        <v>0</v>
      </c>
      <c r="N11" s="420">
        <v>0</v>
      </c>
      <c r="O11" s="420">
        <v>0</v>
      </c>
      <c r="P11" s="420">
        <v>0</v>
      </c>
      <c r="Q11" s="420">
        <v>0</v>
      </c>
      <c r="R11" s="420">
        <v>0</v>
      </c>
      <c r="S11" s="420">
        <v>0</v>
      </c>
      <c r="T11" s="420">
        <v>0</v>
      </c>
      <c r="U11" s="420">
        <v>0</v>
      </c>
      <c r="V11" s="420">
        <v>0</v>
      </c>
      <c r="W11" s="420">
        <v>0</v>
      </c>
    </row>
    <row r="12" spans="1:23" ht="26.4" x14ac:dyDescent="0.25">
      <c r="A12" s="418" t="s">
        <v>739</v>
      </c>
      <c r="B12" s="419" t="s">
        <v>1371</v>
      </c>
      <c r="C12" s="420">
        <v>46652982</v>
      </c>
      <c r="D12" s="420">
        <v>0</v>
      </c>
      <c r="E12" s="420">
        <v>0</v>
      </c>
      <c r="F12" s="420">
        <v>0</v>
      </c>
      <c r="G12" s="420">
        <v>0</v>
      </c>
      <c r="H12" s="420">
        <v>0</v>
      </c>
      <c r="I12" s="420">
        <v>0</v>
      </c>
      <c r="J12" s="420">
        <v>10853982</v>
      </c>
      <c r="K12" s="420">
        <v>0</v>
      </c>
      <c r="L12" s="420">
        <v>0</v>
      </c>
      <c r="M12" s="420">
        <v>0</v>
      </c>
      <c r="N12" s="420">
        <v>20972100</v>
      </c>
      <c r="O12" s="420">
        <v>0</v>
      </c>
      <c r="P12" s="420">
        <v>14826900</v>
      </c>
      <c r="Q12" s="420">
        <v>0</v>
      </c>
      <c r="R12" s="420">
        <v>0</v>
      </c>
      <c r="S12" s="420">
        <v>0</v>
      </c>
      <c r="T12" s="420">
        <v>0</v>
      </c>
      <c r="U12" s="420">
        <v>0</v>
      </c>
      <c r="V12" s="420">
        <v>0</v>
      </c>
      <c r="W12" s="420">
        <v>0</v>
      </c>
    </row>
    <row r="13" spans="1:23" ht="26.4" x14ac:dyDescent="0.25">
      <c r="A13" s="418" t="s">
        <v>743</v>
      </c>
      <c r="B13" s="419" t="s">
        <v>788</v>
      </c>
      <c r="C13" s="420">
        <v>35799000</v>
      </c>
      <c r="D13" s="420">
        <v>0</v>
      </c>
      <c r="E13" s="420">
        <v>0</v>
      </c>
      <c r="F13" s="420">
        <v>0</v>
      </c>
      <c r="G13" s="420">
        <v>0</v>
      </c>
      <c r="H13" s="420">
        <v>0</v>
      </c>
      <c r="I13" s="420">
        <v>0</v>
      </c>
      <c r="J13" s="420">
        <v>0</v>
      </c>
      <c r="K13" s="420">
        <v>0</v>
      </c>
      <c r="L13" s="420">
        <v>0</v>
      </c>
      <c r="M13" s="420">
        <v>0</v>
      </c>
      <c r="N13" s="420">
        <v>20972100</v>
      </c>
      <c r="O13" s="420">
        <v>0</v>
      </c>
      <c r="P13" s="420">
        <v>14826900</v>
      </c>
      <c r="Q13" s="420">
        <v>0</v>
      </c>
      <c r="R13" s="420">
        <v>0</v>
      </c>
      <c r="S13" s="420">
        <v>0</v>
      </c>
      <c r="T13" s="420">
        <v>0</v>
      </c>
      <c r="U13" s="420">
        <v>0</v>
      </c>
      <c r="V13" s="420">
        <v>0</v>
      </c>
      <c r="W13" s="420">
        <v>0</v>
      </c>
    </row>
    <row r="14" spans="1:23" x14ac:dyDescent="0.25">
      <c r="A14" s="418" t="s">
        <v>744</v>
      </c>
      <c r="B14" s="419" t="s">
        <v>789</v>
      </c>
      <c r="C14" s="420">
        <v>10853982</v>
      </c>
      <c r="D14" s="420">
        <v>0</v>
      </c>
      <c r="E14" s="420">
        <v>0</v>
      </c>
      <c r="F14" s="420">
        <v>0</v>
      </c>
      <c r="G14" s="420">
        <v>0</v>
      </c>
      <c r="H14" s="420">
        <v>0</v>
      </c>
      <c r="I14" s="420">
        <v>0</v>
      </c>
      <c r="J14" s="420">
        <v>10853982</v>
      </c>
      <c r="K14" s="420">
        <v>0</v>
      </c>
      <c r="L14" s="420">
        <v>0</v>
      </c>
      <c r="M14" s="420">
        <v>0</v>
      </c>
      <c r="N14" s="420">
        <v>0</v>
      </c>
      <c r="O14" s="420">
        <v>0</v>
      </c>
      <c r="P14" s="420">
        <v>0</v>
      </c>
      <c r="Q14" s="420">
        <v>0</v>
      </c>
      <c r="R14" s="420">
        <v>0</v>
      </c>
      <c r="S14" s="420">
        <v>0</v>
      </c>
      <c r="T14" s="420">
        <v>0</v>
      </c>
      <c r="U14" s="420">
        <v>0</v>
      </c>
      <c r="V14" s="420">
        <v>0</v>
      </c>
      <c r="W14" s="420">
        <v>0</v>
      </c>
    </row>
    <row r="15" spans="1:23" ht="39.6" x14ac:dyDescent="0.25">
      <c r="A15" s="461" t="s">
        <v>989</v>
      </c>
      <c r="B15" s="462" t="s">
        <v>1372</v>
      </c>
      <c r="C15" s="463">
        <v>289889533</v>
      </c>
      <c r="D15" s="463">
        <v>0</v>
      </c>
      <c r="E15" s="463">
        <v>0</v>
      </c>
      <c r="F15" s="463">
        <v>0</v>
      </c>
      <c r="G15" s="463">
        <v>243236551</v>
      </c>
      <c r="H15" s="463">
        <v>0</v>
      </c>
      <c r="I15" s="463">
        <v>0</v>
      </c>
      <c r="J15" s="463">
        <v>10853982</v>
      </c>
      <c r="K15" s="463">
        <v>0</v>
      </c>
      <c r="L15" s="463">
        <v>0</v>
      </c>
      <c r="M15" s="463">
        <v>0</v>
      </c>
      <c r="N15" s="463">
        <v>20972100</v>
      </c>
      <c r="O15" s="463">
        <v>0</v>
      </c>
      <c r="P15" s="463">
        <v>14826900</v>
      </c>
      <c r="Q15" s="463">
        <v>0</v>
      </c>
      <c r="R15" s="463">
        <v>0</v>
      </c>
      <c r="S15" s="463">
        <v>0</v>
      </c>
      <c r="T15" s="463">
        <v>0</v>
      </c>
      <c r="U15" s="463">
        <v>0</v>
      </c>
      <c r="V15" s="463">
        <v>0</v>
      </c>
      <c r="W15" s="463">
        <v>0</v>
      </c>
    </row>
    <row r="16" spans="1:23" ht="26.4" x14ac:dyDescent="0.25">
      <c r="A16" s="418" t="s">
        <v>991</v>
      </c>
      <c r="B16" s="419" t="s">
        <v>1373</v>
      </c>
      <c r="C16" s="420">
        <v>28527219</v>
      </c>
      <c r="D16" s="420">
        <v>0</v>
      </c>
      <c r="E16" s="420">
        <v>0</v>
      </c>
      <c r="F16" s="420">
        <v>0</v>
      </c>
      <c r="G16" s="420">
        <v>28527219</v>
      </c>
      <c r="H16" s="420">
        <v>0</v>
      </c>
      <c r="I16" s="420">
        <v>0</v>
      </c>
      <c r="J16" s="420">
        <v>0</v>
      </c>
      <c r="K16" s="420">
        <v>0</v>
      </c>
      <c r="L16" s="420">
        <v>0</v>
      </c>
      <c r="M16" s="420">
        <v>0</v>
      </c>
      <c r="N16" s="420">
        <v>0</v>
      </c>
      <c r="O16" s="420">
        <v>0</v>
      </c>
      <c r="P16" s="420">
        <v>0</v>
      </c>
      <c r="Q16" s="420">
        <v>0</v>
      </c>
      <c r="R16" s="420">
        <v>0</v>
      </c>
      <c r="S16" s="420">
        <v>0</v>
      </c>
      <c r="T16" s="420">
        <v>0</v>
      </c>
      <c r="U16" s="420">
        <v>0</v>
      </c>
      <c r="V16" s="420">
        <v>0</v>
      </c>
      <c r="W16" s="420">
        <v>0</v>
      </c>
    </row>
    <row r="17" spans="1:23" ht="26.4" x14ac:dyDescent="0.25">
      <c r="A17" s="418" t="s">
        <v>1374</v>
      </c>
      <c r="B17" s="419" t="s">
        <v>1375</v>
      </c>
      <c r="C17" s="420">
        <v>9265729</v>
      </c>
      <c r="D17" s="420">
        <v>0</v>
      </c>
      <c r="E17" s="420">
        <v>0</v>
      </c>
      <c r="F17" s="420">
        <v>0</v>
      </c>
      <c r="G17" s="420">
        <v>0</v>
      </c>
      <c r="H17" s="420">
        <v>0</v>
      </c>
      <c r="I17" s="420">
        <v>5265736</v>
      </c>
      <c r="J17" s="420">
        <v>0</v>
      </c>
      <c r="K17" s="420">
        <v>3999993</v>
      </c>
      <c r="L17" s="420">
        <v>0</v>
      </c>
      <c r="M17" s="420">
        <v>0</v>
      </c>
      <c r="N17" s="420">
        <v>0</v>
      </c>
      <c r="O17" s="420">
        <v>0</v>
      </c>
      <c r="P17" s="420">
        <v>0</v>
      </c>
      <c r="Q17" s="420">
        <v>0</v>
      </c>
      <c r="R17" s="420">
        <v>0</v>
      </c>
      <c r="S17" s="420">
        <v>0</v>
      </c>
      <c r="T17" s="420">
        <v>0</v>
      </c>
      <c r="U17" s="420">
        <v>0</v>
      </c>
      <c r="V17" s="420">
        <v>0</v>
      </c>
      <c r="W17" s="420">
        <v>0</v>
      </c>
    </row>
    <row r="18" spans="1:23" ht="39.6" x14ac:dyDescent="0.25">
      <c r="A18" s="418" t="s">
        <v>1376</v>
      </c>
      <c r="B18" s="419" t="s">
        <v>1023</v>
      </c>
      <c r="C18" s="420">
        <v>3999993</v>
      </c>
      <c r="D18" s="420">
        <v>0</v>
      </c>
      <c r="E18" s="420">
        <v>0</v>
      </c>
      <c r="F18" s="420">
        <v>0</v>
      </c>
      <c r="G18" s="420">
        <v>0</v>
      </c>
      <c r="H18" s="420">
        <v>0</v>
      </c>
      <c r="I18" s="420">
        <v>0</v>
      </c>
      <c r="J18" s="420">
        <v>0</v>
      </c>
      <c r="K18" s="420">
        <v>3999993</v>
      </c>
      <c r="L18" s="420">
        <v>0</v>
      </c>
      <c r="M18" s="420">
        <v>0</v>
      </c>
      <c r="N18" s="420">
        <v>0</v>
      </c>
      <c r="O18" s="420">
        <v>0</v>
      </c>
      <c r="P18" s="420">
        <v>0</v>
      </c>
      <c r="Q18" s="420">
        <v>0</v>
      </c>
      <c r="R18" s="420">
        <v>0</v>
      </c>
      <c r="S18" s="420">
        <v>0</v>
      </c>
      <c r="T18" s="420">
        <v>0</v>
      </c>
      <c r="U18" s="420">
        <v>0</v>
      </c>
      <c r="V18" s="420">
        <v>0</v>
      </c>
      <c r="W18" s="420">
        <v>0</v>
      </c>
    </row>
    <row r="19" spans="1:23" ht="26.4" x14ac:dyDescent="0.25">
      <c r="A19" s="418" t="s">
        <v>1377</v>
      </c>
      <c r="B19" s="419" t="s">
        <v>1024</v>
      </c>
      <c r="C19" s="420">
        <v>5265736</v>
      </c>
      <c r="D19" s="420">
        <v>0</v>
      </c>
      <c r="E19" s="420">
        <v>0</v>
      </c>
      <c r="F19" s="420">
        <v>0</v>
      </c>
      <c r="G19" s="420">
        <v>0</v>
      </c>
      <c r="H19" s="420">
        <v>0</v>
      </c>
      <c r="I19" s="420">
        <v>5265736</v>
      </c>
      <c r="J19" s="420">
        <v>0</v>
      </c>
      <c r="K19" s="420">
        <v>0</v>
      </c>
      <c r="L19" s="420">
        <v>0</v>
      </c>
      <c r="M19" s="420">
        <v>0</v>
      </c>
      <c r="N19" s="420">
        <v>0</v>
      </c>
      <c r="O19" s="420">
        <v>0</v>
      </c>
      <c r="P19" s="420">
        <v>0</v>
      </c>
      <c r="Q19" s="420">
        <v>0</v>
      </c>
      <c r="R19" s="420">
        <v>0</v>
      </c>
      <c r="S19" s="420">
        <v>0</v>
      </c>
      <c r="T19" s="420">
        <v>0</v>
      </c>
      <c r="U19" s="420">
        <v>0</v>
      </c>
      <c r="V19" s="420">
        <v>0</v>
      </c>
      <c r="W19" s="420">
        <v>0</v>
      </c>
    </row>
    <row r="20" spans="1:23" ht="39.6" x14ac:dyDescent="0.25">
      <c r="A20" s="461" t="s">
        <v>1063</v>
      </c>
      <c r="B20" s="462" t="s">
        <v>1378</v>
      </c>
      <c r="C20" s="463">
        <v>37792948</v>
      </c>
      <c r="D20" s="463">
        <v>0</v>
      </c>
      <c r="E20" s="463">
        <v>0</v>
      </c>
      <c r="F20" s="463">
        <v>0</v>
      </c>
      <c r="G20" s="463">
        <v>28527219</v>
      </c>
      <c r="H20" s="463">
        <v>0</v>
      </c>
      <c r="I20" s="463">
        <v>5265736</v>
      </c>
      <c r="J20" s="463">
        <v>0</v>
      </c>
      <c r="K20" s="463">
        <v>3999993</v>
      </c>
      <c r="L20" s="463">
        <v>0</v>
      </c>
      <c r="M20" s="463">
        <v>0</v>
      </c>
      <c r="N20" s="463">
        <v>0</v>
      </c>
      <c r="O20" s="463">
        <v>0</v>
      </c>
      <c r="P20" s="463">
        <v>0</v>
      </c>
      <c r="Q20" s="463">
        <v>0</v>
      </c>
      <c r="R20" s="463">
        <v>0</v>
      </c>
      <c r="S20" s="463">
        <v>0</v>
      </c>
      <c r="T20" s="463">
        <v>0</v>
      </c>
      <c r="U20" s="463">
        <v>0</v>
      </c>
      <c r="V20" s="463">
        <v>0</v>
      </c>
      <c r="W20" s="463">
        <v>0</v>
      </c>
    </row>
    <row r="21" spans="1:23" ht="26.4" x14ac:dyDescent="0.25">
      <c r="A21" s="418" t="s">
        <v>1002</v>
      </c>
      <c r="B21" s="419" t="s">
        <v>1379</v>
      </c>
      <c r="C21" s="420">
        <v>98303387</v>
      </c>
      <c r="D21" s="420">
        <v>0</v>
      </c>
      <c r="E21" s="420">
        <v>0</v>
      </c>
      <c r="F21" s="420">
        <v>0</v>
      </c>
      <c r="G21" s="420">
        <v>0</v>
      </c>
      <c r="H21" s="420">
        <v>0</v>
      </c>
      <c r="I21" s="420">
        <v>0</v>
      </c>
      <c r="J21" s="420">
        <v>0</v>
      </c>
      <c r="K21" s="420">
        <v>0</v>
      </c>
      <c r="L21" s="420">
        <v>0</v>
      </c>
      <c r="M21" s="420">
        <v>0</v>
      </c>
      <c r="N21" s="420">
        <v>0</v>
      </c>
      <c r="O21" s="420">
        <v>0</v>
      </c>
      <c r="P21" s="420">
        <v>0</v>
      </c>
      <c r="Q21" s="420">
        <v>0</v>
      </c>
      <c r="R21" s="420">
        <v>0</v>
      </c>
      <c r="S21" s="420">
        <v>0</v>
      </c>
      <c r="T21" s="420">
        <v>0</v>
      </c>
      <c r="U21" s="420">
        <v>0</v>
      </c>
      <c r="V21" s="420">
        <v>0</v>
      </c>
      <c r="W21" s="420">
        <v>98303387</v>
      </c>
    </row>
    <row r="22" spans="1:23" ht="39.6" x14ac:dyDescent="0.25">
      <c r="A22" s="418" t="s">
        <v>1340</v>
      </c>
      <c r="B22" s="419" t="s">
        <v>1026</v>
      </c>
      <c r="C22" s="420">
        <v>98303387</v>
      </c>
      <c r="D22" s="420">
        <v>0</v>
      </c>
      <c r="E22" s="420">
        <v>0</v>
      </c>
      <c r="F22" s="420">
        <v>0</v>
      </c>
      <c r="G22" s="420">
        <v>0</v>
      </c>
      <c r="H22" s="420">
        <v>0</v>
      </c>
      <c r="I22" s="420">
        <v>0</v>
      </c>
      <c r="J22" s="420">
        <v>0</v>
      </c>
      <c r="K22" s="420">
        <v>0</v>
      </c>
      <c r="L22" s="420">
        <v>0</v>
      </c>
      <c r="M22" s="420">
        <v>0</v>
      </c>
      <c r="N22" s="420">
        <v>0</v>
      </c>
      <c r="O22" s="420">
        <v>0</v>
      </c>
      <c r="P22" s="420">
        <v>0</v>
      </c>
      <c r="Q22" s="420">
        <v>0</v>
      </c>
      <c r="R22" s="420">
        <v>0</v>
      </c>
      <c r="S22" s="420">
        <v>0</v>
      </c>
      <c r="T22" s="420">
        <v>0</v>
      </c>
      <c r="U22" s="420">
        <v>0</v>
      </c>
      <c r="V22" s="420">
        <v>0</v>
      </c>
      <c r="W22" s="420">
        <v>98303387</v>
      </c>
    </row>
    <row r="23" spans="1:23" ht="26.4" x14ac:dyDescent="0.25">
      <c r="A23" s="418" t="s">
        <v>1027</v>
      </c>
      <c r="B23" s="419" t="s">
        <v>1380</v>
      </c>
      <c r="C23" s="420">
        <v>98303387</v>
      </c>
      <c r="D23" s="420">
        <v>0</v>
      </c>
      <c r="E23" s="420">
        <v>0</v>
      </c>
      <c r="F23" s="420">
        <v>0</v>
      </c>
      <c r="G23" s="420">
        <v>0</v>
      </c>
      <c r="H23" s="420">
        <v>0</v>
      </c>
      <c r="I23" s="420">
        <v>0</v>
      </c>
      <c r="J23" s="420">
        <v>0</v>
      </c>
      <c r="K23" s="420">
        <v>0</v>
      </c>
      <c r="L23" s="420">
        <v>0</v>
      </c>
      <c r="M23" s="420">
        <v>0</v>
      </c>
      <c r="N23" s="420">
        <v>0</v>
      </c>
      <c r="O23" s="420">
        <v>0</v>
      </c>
      <c r="P23" s="420">
        <v>0</v>
      </c>
      <c r="Q23" s="420">
        <v>0</v>
      </c>
      <c r="R23" s="420">
        <v>0</v>
      </c>
      <c r="S23" s="420">
        <v>0</v>
      </c>
      <c r="T23" s="420">
        <v>0</v>
      </c>
      <c r="U23" s="420">
        <v>0</v>
      </c>
      <c r="V23" s="420">
        <v>0</v>
      </c>
      <c r="W23" s="420">
        <v>98303387</v>
      </c>
    </row>
    <row r="24" spans="1:23" ht="26.4" x14ac:dyDescent="0.25">
      <c r="A24" s="418" t="s">
        <v>1028</v>
      </c>
      <c r="B24" s="419" t="s">
        <v>1029</v>
      </c>
      <c r="C24" s="420">
        <v>6104716</v>
      </c>
      <c r="D24" s="420">
        <v>0</v>
      </c>
      <c r="E24" s="420">
        <v>0</v>
      </c>
      <c r="F24" s="420">
        <v>0</v>
      </c>
      <c r="G24" s="420">
        <v>0</v>
      </c>
      <c r="H24" s="420">
        <v>0</v>
      </c>
      <c r="I24" s="420">
        <v>0</v>
      </c>
      <c r="J24" s="420">
        <v>0</v>
      </c>
      <c r="K24" s="420">
        <v>0</v>
      </c>
      <c r="L24" s="420">
        <v>0</v>
      </c>
      <c r="M24" s="420">
        <v>0</v>
      </c>
      <c r="N24" s="420">
        <v>0</v>
      </c>
      <c r="O24" s="420">
        <v>0</v>
      </c>
      <c r="P24" s="420">
        <v>0</v>
      </c>
      <c r="Q24" s="420">
        <v>0</v>
      </c>
      <c r="R24" s="420">
        <v>0</v>
      </c>
      <c r="S24" s="420">
        <v>0</v>
      </c>
      <c r="T24" s="420">
        <v>0</v>
      </c>
      <c r="U24" s="420">
        <v>0</v>
      </c>
      <c r="V24" s="420">
        <v>0</v>
      </c>
      <c r="W24" s="420">
        <v>6104716</v>
      </c>
    </row>
    <row r="25" spans="1:23" x14ac:dyDescent="0.25">
      <c r="A25" s="418" t="s">
        <v>1007</v>
      </c>
      <c r="B25" s="419" t="s">
        <v>790</v>
      </c>
      <c r="C25" s="420">
        <v>418410</v>
      </c>
      <c r="D25" s="420">
        <v>0</v>
      </c>
      <c r="E25" s="420">
        <v>0</v>
      </c>
      <c r="F25" s="420">
        <v>0</v>
      </c>
      <c r="G25" s="420">
        <v>0</v>
      </c>
      <c r="H25" s="420">
        <v>0</v>
      </c>
      <c r="I25" s="420">
        <v>0</v>
      </c>
      <c r="J25" s="420">
        <v>0</v>
      </c>
      <c r="K25" s="420">
        <v>0</v>
      </c>
      <c r="L25" s="420">
        <v>0</v>
      </c>
      <c r="M25" s="420">
        <v>0</v>
      </c>
      <c r="N25" s="420">
        <v>0</v>
      </c>
      <c r="O25" s="420">
        <v>0</v>
      </c>
      <c r="P25" s="420">
        <v>0</v>
      </c>
      <c r="Q25" s="420">
        <v>0</v>
      </c>
      <c r="R25" s="420">
        <v>0</v>
      </c>
      <c r="S25" s="420">
        <v>0</v>
      </c>
      <c r="T25" s="420">
        <v>0</v>
      </c>
      <c r="U25" s="420">
        <v>0</v>
      </c>
      <c r="V25" s="420">
        <v>0</v>
      </c>
      <c r="W25" s="420">
        <v>418410</v>
      </c>
    </row>
    <row r="26" spans="1:23" ht="26.4" x14ac:dyDescent="0.25">
      <c r="A26" s="418" t="s">
        <v>1009</v>
      </c>
      <c r="B26" s="419" t="s">
        <v>1030</v>
      </c>
      <c r="C26" s="420">
        <v>4834623</v>
      </c>
      <c r="D26" s="420">
        <v>0</v>
      </c>
      <c r="E26" s="420">
        <v>0</v>
      </c>
      <c r="F26" s="420">
        <v>0</v>
      </c>
      <c r="G26" s="420">
        <v>0</v>
      </c>
      <c r="H26" s="420">
        <v>0</v>
      </c>
      <c r="I26" s="420">
        <v>0</v>
      </c>
      <c r="J26" s="420">
        <v>0</v>
      </c>
      <c r="K26" s="420">
        <v>0</v>
      </c>
      <c r="L26" s="420">
        <v>0</v>
      </c>
      <c r="M26" s="420">
        <v>0</v>
      </c>
      <c r="N26" s="420">
        <v>0</v>
      </c>
      <c r="O26" s="420">
        <v>0</v>
      </c>
      <c r="P26" s="420">
        <v>0</v>
      </c>
      <c r="Q26" s="420">
        <v>0</v>
      </c>
      <c r="R26" s="420">
        <v>0</v>
      </c>
      <c r="S26" s="420">
        <v>0</v>
      </c>
      <c r="T26" s="420">
        <v>0</v>
      </c>
      <c r="U26" s="420">
        <v>0</v>
      </c>
      <c r="V26" s="420">
        <v>0</v>
      </c>
      <c r="W26" s="420">
        <v>4834623</v>
      </c>
    </row>
    <row r="27" spans="1:23" ht="26.4" x14ac:dyDescent="0.25">
      <c r="A27" s="461" t="s">
        <v>1031</v>
      </c>
      <c r="B27" s="462" t="s">
        <v>1381</v>
      </c>
      <c r="C27" s="463">
        <v>104408103</v>
      </c>
      <c r="D27" s="463">
        <v>0</v>
      </c>
      <c r="E27" s="463">
        <v>0</v>
      </c>
      <c r="F27" s="463">
        <v>0</v>
      </c>
      <c r="G27" s="463">
        <v>0</v>
      </c>
      <c r="H27" s="463">
        <v>0</v>
      </c>
      <c r="I27" s="463">
        <v>0</v>
      </c>
      <c r="J27" s="463">
        <v>0</v>
      </c>
      <c r="K27" s="463">
        <v>0</v>
      </c>
      <c r="L27" s="463">
        <v>0</v>
      </c>
      <c r="M27" s="463">
        <v>0</v>
      </c>
      <c r="N27" s="463">
        <v>0</v>
      </c>
      <c r="O27" s="463">
        <v>0</v>
      </c>
      <c r="P27" s="463">
        <v>0</v>
      </c>
      <c r="Q27" s="463">
        <v>0</v>
      </c>
      <c r="R27" s="463">
        <v>0</v>
      </c>
      <c r="S27" s="463">
        <v>0</v>
      </c>
      <c r="T27" s="463">
        <v>0</v>
      </c>
      <c r="U27" s="463">
        <v>0</v>
      </c>
      <c r="V27" s="463">
        <v>0</v>
      </c>
      <c r="W27" s="463">
        <v>104408103</v>
      </c>
    </row>
    <row r="28" spans="1:23" x14ac:dyDescent="0.25">
      <c r="A28" s="418" t="s">
        <v>1032</v>
      </c>
      <c r="B28" s="419" t="s">
        <v>1033</v>
      </c>
      <c r="C28" s="420">
        <v>9533773</v>
      </c>
      <c r="D28" s="420">
        <v>31496</v>
      </c>
      <c r="E28" s="420">
        <v>1706196</v>
      </c>
      <c r="F28" s="420">
        <v>4540000</v>
      </c>
      <c r="G28" s="420">
        <v>0</v>
      </c>
      <c r="H28" s="420">
        <v>0</v>
      </c>
      <c r="I28" s="420">
        <v>0</v>
      </c>
      <c r="J28" s="420">
        <v>0</v>
      </c>
      <c r="K28" s="420">
        <v>0</v>
      </c>
      <c r="L28" s="420">
        <v>0</v>
      </c>
      <c r="M28" s="420">
        <v>76000</v>
      </c>
      <c r="N28" s="420">
        <v>0</v>
      </c>
      <c r="O28" s="420">
        <v>0</v>
      </c>
      <c r="P28" s="420">
        <v>0</v>
      </c>
      <c r="Q28" s="420">
        <v>1430184</v>
      </c>
      <c r="R28" s="420">
        <v>400000</v>
      </c>
      <c r="S28" s="420">
        <v>15354</v>
      </c>
      <c r="T28" s="420">
        <v>1319543</v>
      </c>
      <c r="U28" s="420">
        <v>15000</v>
      </c>
      <c r="V28" s="420">
        <v>0</v>
      </c>
      <c r="W28" s="420">
        <v>0</v>
      </c>
    </row>
    <row r="29" spans="1:23" ht="26.4" x14ac:dyDescent="0.25">
      <c r="A29" s="418" t="s">
        <v>1010</v>
      </c>
      <c r="B29" s="419" t="s">
        <v>1034</v>
      </c>
      <c r="C29" s="420">
        <v>691672</v>
      </c>
      <c r="D29" s="420">
        <v>0</v>
      </c>
      <c r="E29" s="420">
        <v>0</v>
      </c>
      <c r="F29" s="420">
        <v>691672</v>
      </c>
      <c r="G29" s="420">
        <v>0</v>
      </c>
      <c r="H29" s="420">
        <v>0</v>
      </c>
      <c r="I29" s="420">
        <v>0</v>
      </c>
      <c r="J29" s="420">
        <v>0</v>
      </c>
      <c r="K29" s="420">
        <v>0</v>
      </c>
      <c r="L29" s="420">
        <v>0</v>
      </c>
      <c r="M29" s="420">
        <v>0</v>
      </c>
      <c r="N29" s="420">
        <v>0</v>
      </c>
      <c r="O29" s="420">
        <v>0</v>
      </c>
      <c r="P29" s="420">
        <v>0</v>
      </c>
      <c r="Q29" s="420">
        <v>0</v>
      </c>
      <c r="R29" s="420">
        <v>0</v>
      </c>
      <c r="S29" s="420">
        <v>0</v>
      </c>
      <c r="T29" s="420">
        <v>0</v>
      </c>
      <c r="U29" s="420">
        <v>0</v>
      </c>
      <c r="V29" s="420">
        <v>0</v>
      </c>
      <c r="W29" s="420">
        <v>0</v>
      </c>
    </row>
    <row r="30" spans="1:23" x14ac:dyDescent="0.25">
      <c r="A30" s="418" t="s">
        <v>1012</v>
      </c>
      <c r="B30" s="419" t="s">
        <v>1035</v>
      </c>
      <c r="C30" s="420">
        <v>4818299</v>
      </c>
      <c r="D30" s="420">
        <v>0</v>
      </c>
      <c r="E30" s="420">
        <v>0</v>
      </c>
      <c r="F30" s="420">
        <v>4818299</v>
      </c>
      <c r="G30" s="420">
        <v>0</v>
      </c>
      <c r="H30" s="420">
        <v>0</v>
      </c>
      <c r="I30" s="420">
        <v>0</v>
      </c>
      <c r="J30" s="420">
        <v>0</v>
      </c>
      <c r="K30" s="420">
        <v>0</v>
      </c>
      <c r="L30" s="420">
        <v>0</v>
      </c>
      <c r="M30" s="420">
        <v>0</v>
      </c>
      <c r="N30" s="420">
        <v>0</v>
      </c>
      <c r="O30" s="420">
        <v>0</v>
      </c>
      <c r="P30" s="420">
        <v>0</v>
      </c>
      <c r="Q30" s="420">
        <v>0</v>
      </c>
      <c r="R30" s="420">
        <v>0</v>
      </c>
      <c r="S30" s="420">
        <v>0</v>
      </c>
      <c r="T30" s="420">
        <v>0</v>
      </c>
      <c r="U30" s="420">
        <v>0</v>
      </c>
      <c r="V30" s="420">
        <v>0</v>
      </c>
      <c r="W30" s="420">
        <v>0</v>
      </c>
    </row>
    <row r="31" spans="1:23" ht="26.4" x14ac:dyDescent="0.25">
      <c r="A31" s="418" t="s">
        <v>1013</v>
      </c>
      <c r="B31" s="419" t="s">
        <v>791</v>
      </c>
      <c r="C31" s="420">
        <v>1999162</v>
      </c>
      <c r="D31" s="420">
        <v>0</v>
      </c>
      <c r="E31" s="420">
        <v>0</v>
      </c>
      <c r="F31" s="420">
        <v>1999162</v>
      </c>
      <c r="G31" s="420">
        <v>0</v>
      </c>
      <c r="H31" s="420">
        <v>0</v>
      </c>
      <c r="I31" s="420">
        <v>0</v>
      </c>
      <c r="J31" s="420">
        <v>0</v>
      </c>
      <c r="K31" s="420">
        <v>0</v>
      </c>
      <c r="L31" s="420">
        <v>0</v>
      </c>
      <c r="M31" s="420">
        <v>0</v>
      </c>
      <c r="N31" s="420">
        <v>0</v>
      </c>
      <c r="O31" s="420">
        <v>0</v>
      </c>
      <c r="P31" s="420">
        <v>0</v>
      </c>
      <c r="Q31" s="420">
        <v>0</v>
      </c>
      <c r="R31" s="420">
        <v>0</v>
      </c>
      <c r="S31" s="420">
        <v>0</v>
      </c>
      <c r="T31" s="420">
        <v>0</v>
      </c>
      <c r="U31" s="420">
        <v>0</v>
      </c>
      <c r="V31" s="420">
        <v>0</v>
      </c>
      <c r="W31" s="420">
        <v>0</v>
      </c>
    </row>
    <row r="32" spans="1:23" x14ac:dyDescent="0.25">
      <c r="A32" s="418" t="s">
        <v>1015</v>
      </c>
      <c r="B32" s="419" t="s">
        <v>792</v>
      </c>
      <c r="C32" s="420">
        <v>1735969</v>
      </c>
      <c r="D32" s="420">
        <v>0</v>
      </c>
      <c r="E32" s="420">
        <v>0</v>
      </c>
      <c r="F32" s="420">
        <v>0</v>
      </c>
      <c r="G32" s="420">
        <v>0</v>
      </c>
      <c r="H32" s="420">
        <v>0</v>
      </c>
      <c r="I32" s="420">
        <v>0</v>
      </c>
      <c r="J32" s="420">
        <v>0</v>
      </c>
      <c r="K32" s="420">
        <v>0</v>
      </c>
      <c r="L32" s="420">
        <v>0</v>
      </c>
      <c r="M32" s="420">
        <v>0</v>
      </c>
      <c r="N32" s="420">
        <v>0</v>
      </c>
      <c r="O32" s="420">
        <v>0</v>
      </c>
      <c r="P32" s="420">
        <v>0</v>
      </c>
      <c r="Q32" s="420">
        <v>0</v>
      </c>
      <c r="R32" s="420">
        <v>0</v>
      </c>
      <c r="S32" s="420">
        <v>0</v>
      </c>
      <c r="T32" s="420">
        <v>0</v>
      </c>
      <c r="U32" s="420">
        <v>0</v>
      </c>
      <c r="V32" s="420">
        <v>1735969</v>
      </c>
      <c r="W32" s="420">
        <v>0</v>
      </c>
    </row>
    <row r="33" spans="1:23" x14ac:dyDescent="0.25">
      <c r="A33" s="418" t="s">
        <v>1036</v>
      </c>
      <c r="B33" s="419" t="s">
        <v>793</v>
      </c>
      <c r="C33" s="420">
        <v>1825699</v>
      </c>
      <c r="D33" s="420">
        <v>8504</v>
      </c>
      <c r="E33" s="420">
        <v>460674</v>
      </c>
      <c r="F33" s="420">
        <v>513867</v>
      </c>
      <c r="G33" s="420">
        <v>0</v>
      </c>
      <c r="H33" s="420">
        <v>0</v>
      </c>
      <c r="I33" s="420">
        <v>0</v>
      </c>
      <c r="J33" s="420">
        <v>0</v>
      </c>
      <c r="K33" s="420">
        <v>0</v>
      </c>
      <c r="L33" s="420">
        <v>0</v>
      </c>
      <c r="M33" s="420">
        <v>6480</v>
      </c>
      <c r="N33" s="420">
        <v>0</v>
      </c>
      <c r="O33" s="420">
        <v>0</v>
      </c>
      <c r="P33" s="420">
        <v>0</v>
      </c>
      <c r="Q33" s="420">
        <v>183755</v>
      </c>
      <c r="R33" s="420">
        <v>0</v>
      </c>
      <c r="S33" s="420">
        <v>4146</v>
      </c>
      <c r="T33" s="420">
        <v>179562</v>
      </c>
      <c r="U33" s="420">
        <v>0</v>
      </c>
      <c r="V33" s="420">
        <v>468711</v>
      </c>
      <c r="W33" s="420">
        <v>0</v>
      </c>
    </row>
    <row r="34" spans="1:23" ht="26.4" x14ac:dyDescent="0.25">
      <c r="A34" s="418" t="s">
        <v>1037</v>
      </c>
      <c r="B34" s="419" t="s">
        <v>1038</v>
      </c>
      <c r="C34" s="420">
        <v>41926</v>
      </c>
      <c r="D34" s="420">
        <v>73</v>
      </c>
      <c r="E34" s="420">
        <v>0</v>
      </c>
      <c r="F34" s="420">
        <v>0</v>
      </c>
      <c r="G34" s="420">
        <v>0</v>
      </c>
      <c r="H34" s="420">
        <v>0</v>
      </c>
      <c r="I34" s="420">
        <v>0</v>
      </c>
      <c r="J34" s="420">
        <v>0</v>
      </c>
      <c r="K34" s="420">
        <v>0</v>
      </c>
      <c r="L34" s="420">
        <v>0</v>
      </c>
      <c r="M34" s="420">
        <v>41704</v>
      </c>
      <c r="N34" s="420">
        <v>0</v>
      </c>
      <c r="O34" s="420">
        <v>0</v>
      </c>
      <c r="P34" s="420">
        <v>0</v>
      </c>
      <c r="Q34" s="420">
        <v>0</v>
      </c>
      <c r="R34" s="420">
        <v>0</v>
      </c>
      <c r="S34" s="420">
        <v>0</v>
      </c>
      <c r="T34" s="420">
        <v>83</v>
      </c>
      <c r="U34" s="420">
        <v>66</v>
      </c>
      <c r="V34" s="420">
        <v>0</v>
      </c>
      <c r="W34" s="420">
        <v>0</v>
      </c>
    </row>
    <row r="35" spans="1:23" ht="26.4" x14ac:dyDescent="0.25">
      <c r="A35" s="418" t="s">
        <v>1039</v>
      </c>
      <c r="B35" s="419" t="s">
        <v>1040</v>
      </c>
      <c r="C35" s="420">
        <v>41926</v>
      </c>
      <c r="D35" s="420">
        <v>73</v>
      </c>
      <c r="E35" s="420">
        <v>0</v>
      </c>
      <c r="F35" s="420">
        <v>0</v>
      </c>
      <c r="G35" s="420">
        <v>0</v>
      </c>
      <c r="H35" s="420">
        <v>0</v>
      </c>
      <c r="I35" s="420">
        <v>0</v>
      </c>
      <c r="J35" s="420">
        <v>0</v>
      </c>
      <c r="K35" s="420">
        <v>0</v>
      </c>
      <c r="L35" s="420">
        <v>0</v>
      </c>
      <c r="M35" s="420">
        <v>41704</v>
      </c>
      <c r="N35" s="420">
        <v>0</v>
      </c>
      <c r="O35" s="420">
        <v>0</v>
      </c>
      <c r="P35" s="420">
        <v>0</v>
      </c>
      <c r="Q35" s="420">
        <v>0</v>
      </c>
      <c r="R35" s="420">
        <v>0</v>
      </c>
      <c r="S35" s="420">
        <v>0</v>
      </c>
      <c r="T35" s="420">
        <v>83</v>
      </c>
      <c r="U35" s="420">
        <v>66</v>
      </c>
      <c r="V35" s="420">
        <v>0</v>
      </c>
      <c r="W35" s="420">
        <v>0</v>
      </c>
    </row>
    <row r="36" spans="1:23" x14ac:dyDescent="0.25">
      <c r="A36" s="418" t="s">
        <v>1041</v>
      </c>
      <c r="B36" s="419" t="s">
        <v>1042</v>
      </c>
      <c r="C36" s="420">
        <v>57150</v>
      </c>
      <c r="D36" s="420">
        <v>57150</v>
      </c>
      <c r="E36" s="420">
        <v>0</v>
      </c>
      <c r="F36" s="420">
        <v>0</v>
      </c>
      <c r="G36" s="420">
        <v>0</v>
      </c>
      <c r="H36" s="420">
        <v>0</v>
      </c>
      <c r="I36" s="420">
        <v>0</v>
      </c>
      <c r="J36" s="420">
        <v>0</v>
      </c>
      <c r="K36" s="420">
        <v>0</v>
      </c>
      <c r="L36" s="420">
        <v>0</v>
      </c>
      <c r="M36" s="420">
        <v>0</v>
      </c>
      <c r="N36" s="420">
        <v>0</v>
      </c>
      <c r="O36" s="420">
        <v>0</v>
      </c>
      <c r="P36" s="420">
        <v>0</v>
      </c>
      <c r="Q36" s="420">
        <v>0</v>
      </c>
      <c r="R36" s="420">
        <v>0</v>
      </c>
      <c r="S36" s="420">
        <v>0</v>
      </c>
      <c r="T36" s="420">
        <v>0</v>
      </c>
      <c r="U36" s="420">
        <v>0</v>
      </c>
      <c r="V36" s="420">
        <v>0</v>
      </c>
      <c r="W36" s="420">
        <v>0</v>
      </c>
    </row>
    <row r="37" spans="1:23" x14ac:dyDescent="0.25">
      <c r="A37" s="418" t="s">
        <v>1043</v>
      </c>
      <c r="B37" s="419" t="s">
        <v>1044</v>
      </c>
      <c r="C37" s="420">
        <v>715398</v>
      </c>
      <c r="D37" s="420">
        <v>5785</v>
      </c>
      <c r="E37" s="420">
        <v>6</v>
      </c>
      <c r="F37" s="420">
        <v>26319</v>
      </c>
      <c r="G37" s="420">
        <v>0</v>
      </c>
      <c r="H37" s="420">
        <v>0</v>
      </c>
      <c r="I37" s="420">
        <v>0</v>
      </c>
      <c r="J37" s="420">
        <v>0</v>
      </c>
      <c r="K37" s="420">
        <v>0</v>
      </c>
      <c r="L37" s="420">
        <v>25</v>
      </c>
      <c r="M37" s="420">
        <v>7210</v>
      </c>
      <c r="N37" s="420">
        <v>4</v>
      </c>
      <c r="O37" s="420">
        <v>656941</v>
      </c>
      <c r="P37" s="420">
        <v>1</v>
      </c>
      <c r="Q37" s="420">
        <v>11139</v>
      </c>
      <c r="R37" s="420">
        <v>0</v>
      </c>
      <c r="S37" s="420">
        <v>0</v>
      </c>
      <c r="T37" s="420">
        <v>3661</v>
      </c>
      <c r="U37" s="420">
        <v>4305</v>
      </c>
      <c r="V37" s="420">
        <v>2</v>
      </c>
      <c r="W37" s="420">
        <v>0</v>
      </c>
    </row>
    <row r="38" spans="1:23" x14ac:dyDescent="0.25">
      <c r="A38" s="418" t="s">
        <v>1045</v>
      </c>
      <c r="B38" s="419" t="s">
        <v>909</v>
      </c>
      <c r="C38" s="420">
        <v>656941</v>
      </c>
      <c r="D38" s="420">
        <v>0</v>
      </c>
      <c r="E38" s="420">
        <v>0</v>
      </c>
      <c r="F38" s="420">
        <v>0</v>
      </c>
      <c r="G38" s="420">
        <v>0</v>
      </c>
      <c r="H38" s="420">
        <v>0</v>
      </c>
      <c r="I38" s="420">
        <v>0</v>
      </c>
      <c r="J38" s="420">
        <v>0</v>
      </c>
      <c r="K38" s="420">
        <v>0</v>
      </c>
      <c r="L38" s="420">
        <v>0</v>
      </c>
      <c r="M38" s="420">
        <v>0</v>
      </c>
      <c r="N38" s="420">
        <v>0</v>
      </c>
      <c r="O38" s="420">
        <v>656941</v>
      </c>
      <c r="P38" s="420">
        <v>0</v>
      </c>
      <c r="Q38" s="420">
        <v>0</v>
      </c>
      <c r="R38" s="420">
        <v>0</v>
      </c>
      <c r="S38" s="420">
        <v>0</v>
      </c>
      <c r="T38" s="420">
        <v>0</v>
      </c>
      <c r="U38" s="420">
        <v>0</v>
      </c>
      <c r="V38" s="420">
        <v>0</v>
      </c>
      <c r="W38" s="420">
        <v>0</v>
      </c>
    </row>
    <row r="39" spans="1:23" ht="39.6" x14ac:dyDescent="0.25">
      <c r="A39" s="461" t="s">
        <v>1046</v>
      </c>
      <c r="B39" s="462" t="s">
        <v>1047</v>
      </c>
      <c r="C39" s="463">
        <v>19419886</v>
      </c>
      <c r="D39" s="463">
        <v>103008</v>
      </c>
      <c r="E39" s="463">
        <v>2166876</v>
      </c>
      <c r="F39" s="463">
        <v>10590157</v>
      </c>
      <c r="G39" s="463">
        <v>0</v>
      </c>
      <c r="H39" s="463">
        <v>0</v>
      </c>
      <c r="I39" s="463">
        <v>0</v>
      </c>
      <c r="J39" s="463">
        <v>0</v>
      </c>
      <c r="K39" s="463">
        <v>0</v>
      </c>
      <c r="L39" s="463">
        <v>25</v>
      </c>
      <c r="M39" s="463">
        <v>131394</v>
      </c>
      <c r="N39" s="463">
        <v>4</v>
      </c>
      <c r="O39" s="463">
        <v>656941</v>
      </c>
      <c r="P39" s="463">
        <v>1</v>
      </c>
      <c r="Q39" s="463">
        <v>1625078</v>
      </c>
      <c r="R39" s="463">
        <v>400000</v>
      </c>
      <c r="S39" s="463">
        <v>19500</v>
      </c>
      <c r="T39" s="463">
        <v>1502849</v>
      </c>
      <c r="U39" s="463">
        <v>19371</v>
      </c>
      <c r="V39" s="463">
        <v>2204682</v>
      </c>
      <c r="W39" s="463">
        <v>0</v>
      </c>
    </row>
    <row r="40" spans="1:23" ht="26.4" x14ac:dyDescent="0.25">
      <c r="A40" s="461" t="s">
        <v>1048</v>
      </c>
      <c r="B40" s="462" t="s">
        <v>1382</v>
      </c>
      <c r="C40" s="463">
        <v>451510470</v>
      </c>
      <c r="D40" s="463">
        <v>103008</v>
      </c>
      <c r="E40" s="463">
        <v>2166876</v>
      </c>
      <c r="F40" s="463">
        <v>10590157</v>
      </c>
      <c r="G40" s="463">
        <v>271763770</v>
      </c>
      <c r="H40" s="463">
        <v>0</v>
      </c>
      <c r="I40" s="463">
        <v>5265736</v>
      </c>
      <c r="J40" s="463">
        <v>10853982</v>
      </c>
      <c r="K40" s="463">
        <v>3999993</v>
      </c>
      <c r="L40" s="463">
        <v>25</v>
      </c>
      <c r="M40" s="463">
        <v>131394</v>
      </c>
      <c r="N40" s="463">
        <v>20972104</v>
      </c>
      <c r="O40" s="463">
        <v>656941</v>
      </c>
      <c r="P40" s="463">
        <v>14826901</v>
      </c>
      <c r="Q40" s="463">
        <v>1625078</v>
      </c>
      <c r="R40" s="463">
        <v>400000</v>
      </c>
      <c r="S40" s="463">
        <v>19500</v>
      </c>
      <c r="T40" s="463">
        <v>1502849</v>
      </c>
      <c r="U40" s="463">
        <v>19371</v>
      </c>
      <c r="V40" s="463">
        <v>2204682</v>
      </c>
      <c r="W40" s="463">
        <v>104408103</v>
      </c>
    </row>
    <row r="41" spans="1:23" ht="26.4" x14ac:dyDescent="0.25">
      <c r="A41" s="418" t="s">
        <v>1049</v>
      </c>
      <c r="B41" s="419" t="s">
        <v>794</v>
      </c>
      <c r="C41" s="420">
        <v>455973296</v>
      </c>
      <c r="D41" s="420">
        <v>0</v>
      </c>
      <c r="E41" s="420">
        <v>0</v>
      </c>
      <c r="F41" s="420">
        <v>0</v>
      </c>
      <c r="G41" s="420">
        <v>0</v>
      </c>
      <c r="H41" s="420">
        <v>455973296</v>
      </c>
      <c r="I41" s="420">
        <v>0</v>
      </c>
      <c r="J41" s="420">
        <v>0</v>
      </c>
      <c r="K41" s="420">
        <v>0</v>
      </c>
      <c r="L41" s="420">
        <v>0</v>
      </c>
      <c r="M41" s="420">
        <v>0</v>
      </c>
      <c r="N41" s="420">
        <v>0</v>
      </c>
      <c r="O41" s="420">
        <v>0</v>
      </c>
      <c r="P41" s="420">
        <v>0</v>
      </c>
      <c r="Q41" s="420">
        <v>0</v>
      </c>
      <c r="R41" s="420">
        <v>0</v>
      </c>
      <c r="S41" s="420">
        <v>0</v>
      </c>
      <c r="T41" s="420">
        <v>0</v>
      </c>
      <c r="U41" s="420">
        <v>0</v>
      </c>
      <c r="V41" s="420">
        <v>0</v>
      </c>
      <c r="W41" s="420">
        <v>0</v>
      </c>
    </row>
    <row r="42" spans="1:23" x14ac:dyDescent="0.25">
      <c r="A42" s="418" t="s">
        <v>1050</v>
      </c>
      <c r="B42" s="419" t="s">
        <v>1051</v>
      </c>
      <c r="C42" s="420">
        <v>455973296</v>
      </c>
      <c r="D42" s="420">
        <v>0</v>
      </c>
      <c r="E42" s="420">
        <v>0</v>
      </c>
      <c r="F42" s="420">
        <v>0</v>
      </c>
      <c r="G42" s="420">
        <v>0</v>
      </c>
      <c r="H42" s="420">
        <v>455973296</v>
      </c>
      <c r="I42" s="420">
        <v>0</v>
      </c>
      <c r="J42" s="420">
        <v>0</v>
      </c>
      <c r="K42" s="420">
        <v>0</v>
      </c>
      <c r="L42" s="420">
        <v>0</v>
      </c>
      <c r="M42" s="420">
        <v>0</v>
      </c>
      <c r="N42" s="420">
        <v>0</v>
      </c>
      <c r="O42" s="420">
        <v>0</v>
      </c>
      <c r="P42" s="420">
        <v>0</v>
      </c>
      <c r="Q42" s="420">
        <v>0</v>
      </c>
      <c r="R42" s="420">
        <v>0</v>
      </c>
      <c r="S42" s="420">
        <v>0</v>
      </c>
      <c r="T42" s="420">
        <v>0</v>
      </c>
      <c r="U42" s="420">
        <v>0</v>
      </c>
      <c r="V42" s="420">
        <v>0</v>
      </c>
      <c r="W42" s="420">
        <v>0</v>
      </c>
    </row>
    <row r="43" spans="1:23" x14ac:dyDescent="0.25">
      <c r="A43" s="418" t="s">
        <v>1052</v>
      </c>
      <c r="B43" s="419" t="s">
        <v>795</v>
      </c>
      <c r="C43" s="420">
        <v>10190926</v>
      </c>
      <c r="D43" s="420">
        <v>0</v>
      </c>
      <c r="E43" s="420">
        <v>0</v>
      </c>
      <c r="F43" s="420">
        <v>0</v>
      </c>
      <c r="G43" s="420">
        <v>10190926</v>
      </c>
      <c r="H43" s="420">
        <v>0</v>
      </c>
      <c r="I43" s="420">
        <v>0</v>
      </c>
      <c r="J43" s="420">
        <v>0</v>
      </c>
      <c r="K43" s="420">
        <v>0</v>
      </c>
      <c r="L43" s="420">
        <v>0</v>
      </c>
      <c r="M43" s="420">
        <v>0</v>
      </c>
      <c r="N43" s="420">
        <v>0</v>
      </c>
      <c r="O43" s="420">
        <v>0</v>
      </c>
      <c r="P43" s="420">
        <v>0</v>
      </c>
      <c r="Q43" s="420">
        <v>0</v>
      </c>
      <c r="R43" s="420">
        <v>0</v>
      </c>
      <c r="S43" s="420">
        <v>0</v>
      </c>
      <c r="T43" s="420">
        <v>0</v>
      </c>
      <c r="U43" s="420">
        <v>0</v>
      </c>
      <c r="V43" s="420">
        <v>0</v>
      </c>
      <c r="W43" s="420">
        <v>0</v>
      </c>
    </row>
    <row r="44" spans="1:23" x14ac:dyDescent="0.25">
      <c r="A44" s="418" t="s">
        <v>1053</v>
      </c>
      <c r="B44" s="419" t="s">
        <v>796</v>
      </c>
      <c r="C44" s="420">
        <v>179287992</v>
      </c>
      <c r="D44" s="420">
        <v>0</v>
      </c>
      <c r="E44" s="420">
        <v>0</v>
      </c>
      <c r="F44" s="420">
        <v>0</v>
      </c>
      <c r="G44" s="420">
        <v>0</v>
      </c>
      <c r="H44" s="420">
        <v>179287992</v>
      </c>
      <c r="I44" s="420">
        <v>0</v>
      </c>
      <c r="J44" s="420">
        <v>0</v>
      </c>
      <c r="K44" s="420">
        <v>0</v>
      </c>
      <c r="L44" s="420">
        <v>0</v>
      </c>
      <c r="M44" s="420">
        <v>0</v>
      </c>
      <c r="N44" s="420">
        <v>0</v>
      </c>
      <c r="O44" s="420">
        <v>0</v>
      </c>
      <c r="P44" s="420">
        <v>0</v>
      </c>
      <c r="Q44" s="420">
        <v>0</v>
      </c>
      <c r="R44" s="420">
        <v>0</v>
      </c>
      <c r="S44" s="420">
        <v>0</v>
      </c>
      <c r="T44" s="420">
        <v>0</v>
      </c>
      <c r="U44" s="420">
        <v>0</v>
      </c>
      <c r="V44" s="420">
        <v>0</v>
      </c>
      <c r="W44" s="420">
        <v>0</v>
      </c>
    </row>
    <row r="45" spans="1:23" ht="26.4" x14ac:dyDescent="0.25">
      <c r="A45" s="418" t="s">
        <v>1054</v>
      </c>
      <c r="B45" s="419" t="s">
        <v>1055</v>
      </c>
      <c r="C45" s="420">
        <v>645452214</v>
      </c>
      <c r="D45" s="420">
        <v>0</v>
      </c>
      <c r="E45" s="420">
        <v>0</v>
      </c>
      <c r="F45" s="420">
        <v>0</v>
      </c>
      <c r="G45" s="420">
        <v>10190926</v>
      </c>
      <c r="H45" s="420">
        <v>635261288</v>
      </c>
      <c r="I45" s="420">
        <v>0</v>
      </c>
      <c r="J45" s="420">
        <v>0</v>
      </c>
      <c r="K45" s="420">
        <v>0</v>
      </c>
      <c r="L45" s="420">
        <v>0</v>
      </c>
      <c r="M45" s="420">
        <v>0</v>
      </c>
      <c r="N45" s="420">
        <v>0</v>
      </c>
      <c r="O45" s="420">
        <v>0</v>
      </c>
      <c r="P45" s="420">
        <v>0</v>
      </c>
      <c r="Q45" s="420">
        <v>0</v>
      </c>
      <c r="R45" s="420">
        <v>0</v>
      </c>
      <c r="S45" s="420">
        <v>0</v>
      </c>
      <c r="T45" s="420">
        <v>0</v>
      </c>
      <c r="U45" s="420">
        <v>0</v>
      </c>
      <c r="V45" s="420">
        <v>0</v>
      </c>
      <c r="W45" s="420">
        <v>0</v>
      </c>
    </row>
    <row r="46" spans="1:23" ht="26.4" x14ac:dyDescent="0.25">
      <c r="A46" s="461" t="s">
        <v>1056</v>
      </c>
      <c r="B46" s="462" t="s">
        <v>1057</v>
      </c>
      <c r="C46" s="463">
        <v>645452214</v>
      </c>
      <c r="D46" s="463">
        <v>0</v>
      </c>
      <c r="E46" s="463">
        <v>0</v>
      </c>
      <c r="F46" s="463">
        <v>0</v>
      </c>
      <c r="G46" s="463">
        <v>10190926</v>
      </c>
      <c r="H46" s="463">
        <v>635261288</v>
      </c>
      <c r="I46" s="463">
        <v>0</v>
      </c>
      <c r="J46" s="463">
        <v>0</v>
      </c>
      <c r="K46" s="463">
        <v>0</v>
      </c>
      <c r="L46" s="463">
        <v>0</v>
      </c>
      <c r="M46" s="463">
        <v>0</v>
      </c>
      <c r="N46" s="463">
        <v>0</v>
      </c>
      <c r="O46" s="463">
        <v>0</v>
      </c>
      <c r="P46" s="463">
        <v>0</v>
      </c>
      <c r="Q46" s="463">
        <v>0</v>
      </c>
      <c r="R46" s="463">
        <v>0</v>
      </c>
      <c r="S46" s="463">
        <v>0</v>
      </c>
      <c r="T46" s="463">
        <v>0</v>
      </c>
      <c r="U46" s="463">
        <v>0</v>
      </c>
      <c r="V46" s="463">
        <v>0</v>
      </c>
      <c r="W46" s="463">
        <v>0</v>
      </c>
    </row>
    <row r="47" spans="1:23" x14ac:dyDescent="0.25">
      <c r="A47" s="458" t="s">
        <v>1058</v>
      </c>
      <c r="B47" s="459" t="s">
        <v>1059</v>
      </c>
      <c r="C47" s="460">
        <v>1096962684</v>
      </c>
      <c r="D47" s="460">
        <v>103008</v>
      </c>
      <c r="E47" s="460">
        <v>2166876</v>
      </c>
      <c r="F47" s="460">
        <v>10590157</v>
      </c>
      <c r="G47" s="460">
        <v>281954696</v>
      </c>
      <c r="H47" s="460">
        <v>635261288</v>
      </c>
      <c r="I47" s="460">
        <v>5265736</v>
      </c>
      <c r="J47" s="460">
        <v>10853982</v>
      </c>
      <c r="K47" s="460">
        <v>3999993</v>
      </c>
      <c r="L47" s="460">
        <v>25</v>
      </c>
      <c r="M47" s="460">
        <v>131394</v>
      </c>
      <c r="N47" s="460">
        <v>20972104</v>
      </c>
      <c r="O47" s="460">
        <v>656941</v>
      </c>
      <c r="P47" s="460">
        <v>14826901</v>
      </c>
      <c r="Q47" s="460">
        <v>1625078</v>
      </c>
      <c r="R47" s="460">
        <v>400000</v>
      </c>
      <c r="S47" s="460">
        <v>19500</v>
      </c>
      <c r="T47" s="460">
        <v>1502849</v>
      </c>
      <c r="U47" s="460">
        <v>19371</v>
      </c>
      <c r="V47" s="460">
        <v>2204682</v>
      </c>
      <c r="W47" s="460">
        <v>104408103</v>
      </c>
    </row>
  </sheetData>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5"/>
  <sheetViews>
    <sheetView zoomScale="64" zoomScaleNormal="64" workbookViewId="0">
      <selection activeCell="H28" sqref="H27:H28"/>
    </sheetView>
  </sheetViews>
  <sheetFormatPr defaultRowHeight="14.4" x14ac:dyDescent="0.3"/>
  <cols>
    <col min="1" max="1" width="6.88671875" customWidth="1"/>
    <col min="2" max="2" width="52.88671875" bestFit="1" customWidth="1"/>
    <col min="3" max="6" width="29.6640625" customWidth="1"/>
    <col min="7" max="7" width="7.44140625" customWidth="1"/>
    <col min="8" max="8" width="60.109375" customWidth="1"/>
    <col min="9" max="12" width="29.6640625" customWidth="1"/>
  </cols>
  <sheetData>
    <row r="1" spans="1:12" ht="21" x14ac:dyDescent="0.4">
      <c r="A1" s="841" t="s">
        <v>675</v>
      </c>
      <c r="B1" s="841"/>
      <c r="C1" s="841"/>
      <c r="D1" s="841"/>
      <c r="E1" s="841"/>
      <c r="F1" s="841"/>
      <c r="G1" s="841"/>
      <c r="H1" s="841"/>
      <c r="I1" s="841"/>
      <c r="J1" s="841"/>
      <c r="K1" s="841"/>
      <c r="L1" s="841"/>
    </row>
    <row r="2" spans="1:12" ht="17.25" customHeight="1" x14ac:dyDescent="0.3">
      <c r="L2" s="50" t="s">
        <v>601</v>
      </c>
    </row>
    <row r="3" spans="1:12" ht="42.75" customHeight="1" x14ac:dyDescent="0.3">
      <c r="A3" s="842" t="s">
        <v>522</v>
      </c>
      <c r="B3" s="843"/>
      <c r="C3" s="843"/>
      <c r="D3" s="843"/>
      <c r="E3" s="843"/>
      <c r="F3" s="844"/>
      <c r="G3" s="845" t="s">
        <v>523</v>
      </c>
      <c r="H3" s="846"/>
      <c r="I3" s="846"/>
      <c r="J3" s="846"/>
      <c r="K3" s="846"/>
      <c r="L3" s="847"/>
    </row>
    <row r="4" spans="1:12" s="64" customFormat="1" ht="105" customHeight="1" x14ac:dyDescent="0.3">
      <c r="A4" s="63"/>
      <c r="B4" s="63" t="s">
        <v>674</v>
      </c>
      <c r="C4" s="63" t="s">
        <v>524</v>
      </c>
      <c r="D4" s="63" t="s">
        <v>525</v>
      </c>
      <c r="E4" s="63" t="s">
        <v>526</v>
      </c>
      <c r="F4" s="63" t="s">
        <v>527</v>
      </c>
      <c r="G4" s="63"/>
      <c r="H4" s="63" t="s">
        <v>674</v>
      </c>
      <c r="I4" s="63" t="s">
        <v>524</v>
      </c>
      <c r="J4" s="63" t="s">
        <v>525</v>
      </c>
      <c r="K4" s="63" t="s">
        <v>526</v>
      </c>
      <c r="L4" s="63" t="s">
        <v>527</v>
      </c>
    </row>
    <row r="5" spans="1:12" s="65" customFormat="1" ht="36" customHeight="1" x14ac:dyDescent="0.3">
      <c r="A5" s="848" t="s">
        <v>528</v>
      </c>
      <c r="B5" s="849"/>
      <c r="C5" s="849"/>
      <c r="D5" s="849"/>
      <c r="E5" s="849"/>
      <c r="F5" s="849"/>
      <c r="G5" s="849"/>
      <c r="H5" s="849"/>
      <c r="I5" s="849"/>
      <c r="J5" s="849"/>
      <c r="K5" s="849"/>
      <c r="L5" s="850"/>
    </row>
    <row r="6" spans="1:12" ht="24.9" customHeight="1" x14ac:dyDescent="0.4">
      <c r="A6" s="66" t="s">
        <v>51</v>
      </c>
      <c r="B6" s="66" t="s">
        <v>672</v>
      </c>
      <c r="C6" s="67">
        <f>'1m Összesítő'!W5</f>
        <v>401096311</v>
      </c>
      <c r="D6" s="67">
        <f>'1m Összesítő'!X5</f>
        <v>474377705</v>
      </c>
      <c r="E6" s="67">
        <f>'1m Összesítő'!Y5</f>
        <v>466825088</v>
      </c>
      <c r="F6" s="700">
        <f>E6/D6</f>
        <v>0.98407889552903838</v>
      </c>
      <c r="G6" s="66" t="s">
        <v>241</v>
      </c>
      <c r="H6" s="66" t="s">
        <v>242</v>
      </c>
      <c r="I6" s="67">
        <f>'1m Összesítő'!W28</f>
        <v>315867575</v>
      </c>
      <c r="J6" s="67">
        <f>'1m Összesítő'!X28</f>
        <v>347212143</v>
      </c>
      <c r="K6" s="67">
        <f>'1m Összesítő'!Y28</f>
        <v>336760094</v>
      </c>
      <c r="L6" s="703">
        <f>K6/J6</f>
        <v>0.9698972250518324</v>
      </c>
    </row>
    <row r="7" spans="1:12" ht="24.9" customHeight="1" x14ac:dyDescent="0.4">
      <c r="A7" s="66" t="s">
        <v>88</v>
      </c>
      <c r="B7" s="66" t="s">
        <v>89</v>
      </c>
      <c r="C7" s="67">
        <f>'1m Összesítő'!W7</f>
        <v>88000000</v>
      </c>
      <c r="D7" s="67">
        <f>'1m Összesítő'!X7</f>
        <v>88000000</v>
      </c>
      <c r="E7" s="67">
        <f>'1m Összesítő'!Y7</f>
        <v>92663742</v>
      </c>
      <c r="F7" s="700">
        <f>E7/D7</f>
        <v>1.0529970681818182</v>
      </c>
      <c r="G7" s="66" t="s">
        <v>279</v>
      </c>
      <c r="H7" s="66" t="s">
        <v>529</v>
      </c>
      <c r="I7" s="67">
        <f>'1m Összesítő'!W29</f>
        <v>37915610</v>
      </c>
      <c r="J7" s="67">
        <f>'1m Összesítő'!X29</f>
        <v>42545890</v>
      </c>
      <c r="K7" s="67">
        <f>'1m Összesítő'!Y29</f>
        <v>40248472</v>
      </c>
      <c r="L7" s="703">
        <f t="shared" ref="L7:L13" si="0">K7/J7</f>
        <v>0.94600141165221829</v>
      </c>
    </row>
    <row r="8" spans="1:12" ht="24.9" customHeight="1" x14ac:dyDescent="0.4">
      <c r="A8" s="66" t="s">
        <v>129</v>
      </c>
      <c r="B8" s="66" t="s">
        <v>130</v>
      </c>
      <c r="C8" s="67">
        <f>'1m Összesítő'!W8</f>
        <v>33164500</v>
      </c>
      <c r="D8" s="67">
        <f>'1m Összesítő'!X8</f>
        <v>36212631</v>
      </c>
      <c r="E8" s="67">
        <f>'1m Összesítő'!Y8</f>
        <v>34364960</v>
      </c>
      <c r="F8" s="700">
        <f>E8/D8</f>
        <v>0.94897716766285223</v>
      </c>
      <c r="G8" s="66" t="s">
        <v>281</v>
      </c>
      <c r="H8" s="66" t="s">
        <v>282</v>
      </c>
      <c r="I8" s="67">
        <f>'1m Összesítő'!W30</f>
        <v>211848216</v>
      </c>
      <c r="J8" s="67">
        <f>'1m Összesítő'!X30</f>
        <v>244835510</v>
      </c>
      <c r="K8" s="67">
        <f>'1m Összesítő'!Y30</f>
        <v>197722809</v>
      </c>
      <c r="L8" s="703">
        <f t="shared" si="0"/>
        <v>0.80757406881052507</v>
      </c>
    </row>
    <row r="9" spans="1:12" ht="24.9" customHeight="1" x14ac:dyDescent="0.4">
      <c r="A9" s="66" t="s">
        <v>163</v>
      </c>
      <c r="B9" s="66" t="s">
        <v>164</v>
      </c>
      <c r="C9" s="67">
        <f>'1m Összesítő'!W10</f>
        <v>0</v>
      </c>
      <c r="D9" s="67">
        <f>'1m Összesítő'!X10</f>
        <v>0</v>
      </c>
      <c r="E9" s="67">
        <f>'1m Összesítő'!Y10</f>
        <v>0</v>
      </c>
      <c r="F9" s="700">
        <v>0</v>
      </c>
      <c r="G9" s="66" t="s">
        <v>331</v>
      </c>
      <c r="H9" s="66" t="s">
        <v>332</v>
      </c>
      <c r="I9" s="67">
        <f>'1m Összesítő'!W31</f>
        <v>18118794</v>
      </c>
      <c r="J9" s="67">
        <f>'1m Összesítő'!X31</f>
        <v>18118794</v>
      </c>
      <c r="K9" s="67">
        <f>'1m Összesítő'!Y31</f>
        <v>14287692</v>
      </c>
      <c r="L9" s="703">
        <f t="shared" si="0"/>
        <v>0.78855645690325749</v>
      </c>
    </row>
    <row r="10" spans="1:12" ht="24.9" customHeight="1" x14ac:dyDescent="0.4">
      <c r="A10" s="68"/>
      <c r="B10" s="68"/>
      <c r="C10" s="69"/>
      <c r="D10" s="69"/>
      <c r="E10" s="69"/>
      <c r="F10" s="701"/>
      <c r="G10" s="66" t="s">
        <v>349</v>
      </c>
      <c r="H10" s="66" t="s">
        <v>350</v>
      </c>
      <c r="I10" s="67">
        <f>'1m Összesítő'!W32</f>
        <v>4140000</v>
      </c>
      <c r="J10" s="67">
        <f>'1m Összesítő'!X32</f>
        <v>8492495</v>
      </c>
      <c r="K10" s="67">
        <f>'1m Összesítő'!Y32</f>
        <v>8282409</v>
      </c>
      <c r="L10" s="703">
        <f t="shared" si="0"/>
        <v>0.97526215794062876</v>
      </c>
    </row>
    <row r="11" spans="1:12" ht="24.9" customHeight="1" x14ac:dyDescent="0.4">
      <c r="A11" s="68"/>
      <c r="B11" s="68"/>
      <c r="C11" s="69"/>
      <c r="D11" s="69"/>
      <c r="E11" s="69"/>
      <c r="F11" s="701"/>
      <c r="G11" s="66" t="s">
        <v>373</v>
      </c>
      <c r="H11" s="66" t="s">
        <v>624</v>
      </c>
      <c r="I11" s="67">
        <f>'részletező tábla eredeti ei Bag'!BA191</f>
        <v>0</v>
      </c>
      <c r="J11" s="67">
        <f>'részletező tábla módosíto ei '!BA191</f>
        <v>0</v>
      </c>
      <c r="K11" s="67">
        <f>'2a cofog szerinti teljesítés'!BD193</f>
        <v>0</v>
      </c>
      <c r="L11" s="703">
        <v>0</v>
      </c>
    </row>
    <row r="12" spans="1:12" ht="24.9" customHeight="1" x14ac:dyDescent="0.4">
      <c r="A12" s="66" t="s">
        <v>179</v>
      </c>
      <c r="B12" s="66" t="s">
        <v>180</v>
      </c>
      <c r="C12" s="67">
        <f>'1m Összesítő'!W12</f>
        <v>359755905</v>
      </c>
      <c r="D12" s="67">
        <f>'1m Összesítő'!X20</f>
        <v>396882736</v>
      </c>
      <c r="E12" s="67">
        <f>'1m Összesítő'!Y12</f>
        <v>401189462</v>
      </c>
      <c r="F12" s="700">
        <f>E12/D12</f>
        <v>1.010851381552661</v>
      </c>
      <c r="G12" s="66" t="s">
        <v>421</v>
      </c>
      <c r="H12" s="66" t="s">
        <v>422</v>
      </c>
      <c r="I12" s="67">
        <f>'1m Összesítő'!W45</f>
        <v>304657996</v>
      </c>
      <c r="J12" s="67">
        <f>'1m Összesítő'!X45</f>
        <v>341784827</v>
      </c>
      <c r="K12" s="67">
        <f>'1m Összesítő'!Y45</f>
        <v>330568645</v>
      </c>
      <c r="L12" s="703">
        <f t="shared" si="0"/>
        <v>0.96718349934240933</v>
      </c>
    </row>
    <row r="13" spans="1:12" ht="24.9" customHeight="1" x14ac:dyDescent="0.4">
      <c r="A13" s="66" t="s">
        <v>215</v>
      </c>
      <c r="B13" s="66" t="s">
        <v>530</v>
      </c>
      <c r="C13" s="67">
        <f>'1m Összesítő'!W14</f>
        <v>290799432</v>
      </c>
      <c r="D13" s="67">
        <f>'1m Összesítő'!X14</f>
        <v>327926263</v>
      </c>
      <c r="E13" s="67">
        <f>'1m Összesítő'!Y14</f>
        <v>316710081</v>
      </c>
      <c r="F13" s="700">
        <f>E13/D13</f>
        <v>0.96579663398292681</v>
      </c>
      <c r="G13" s="66" t="s">
        <v>447</v>
      </c>
      <c r="H13" s="66" t="s">
        <v>530</v>
      </c>
      <c r="I13" s="67">
        <f>'1m Összesítő'!W39</f>
        <v>290799432</v>
      </c>
      <c r="J13" s="67">
        <f>'1m Összesítő'!X39</f>
        <v>327926263</v>
      </c>
      <c r="K13" s="67">
        <f>'1m Összesítő'!Y39</f>
        <v>316710081</v>
      </c>
      <c r="L13" s="703">
        <f t="shared" si="0"/>
        <v>0.96579663398292681</v>
      </c>
    </row>
    <row r="14" spans="1:12" ht="24.9" customHeight="1" x14ac:dyDescent="0.4">
      <c r="A14" s="66"/>
      <c r="B14" s="70" t="s">
        <v>531</v>
      </c>
      <c r="C14" s="71">
        <f>'1m Összesítő'!W16</f>
        <v>522260811</v>
      </c>
      <c r="D14" s="71">
        <f>'1m Összesítő'!X16</f>
        <v>598590336</v>
      </c>
      <c r="E14" s="71">
        <f>'1m Összesítő'!Y16</f>
        <v>593853790</v>
      </c>
      <c r="F14" s="702">
        <f>E14/D14</f>
        <v>0.99208716593780755</v>
      </c>
      <c r="G14" s="66"/>
      <c r="H14" s="72" t="s">
        <v>532</v>
      </c>
      <c r="I14" s="73">
        <f>'1m Összesítő'!W41</f>
        <v>587890195</v>
      </c>
      <c r="J14" s="73">
        <f>'1m Összesítő'!X41</f>
        <v>661204832</v>
      </c>
      <c r="K14" s="73">
        <f>'1m Összesítő'!Y41</f>
        <v>597301476</v>
      </c>
      <c r="L14" s="704">
        <f>K14/J14</f>
        <v>0.90335316242818986</v>
      </c>
    </row>
    <row r="15" spans="1:12" ht="24.9" customHeight="1" x14ac:dyDescent="0.4">
      <c r="A15" s="66"/>
      <c r="B15" s="70" t="s">
        <v>533</v>
      </c>
      <c r="C15" s="71">
        <f>'1m Összesítő'!W20</f>
        <v>359755905</v>
      </c>
      <c r="D15" s="71">
        <f>'1m Összesítő'!X20</f>
        <v>396882736</v>
      </c>
      <c r="E15" s="71">
        <f>'1m Összesítő'!Y20</f>
        <v>401189462</v>
      </c>
      <c r="F15" s="702">
        <f>E15/D15</f>
        <v>1.010851381552661</v>
      </c>
      <c r="G15" s="66"/>
      <c r="H15" s="72" t="s">
        <v>534</v>
      </c>
      <c r="I15" s="73">
        <f>'1m Összesítő'!W45</f>
        <v>304657996</v>
      </c>
      <c r="J15" s="73">
        <f>'1m Összesítő'!X45</f>
        <v>341784827</v>
      </c>
      <c r="K15" s="73">
        <f>'1m Összesítő'!Y45</f>
        <v>330568645</v>
      </c>
      <c r="L15" s="704">
        <f>K15/J15</f>
        <v>0.96718349934240933</v>
      </c>
    </row>
    <row r="16" spans="1:12" ht="48" customHeight="1" x14ac:dyDescent="0.4">
      <c r="A16" s="66"/>
      <c r="B16" s="74" t="s">
        <v>535</v>
      </c>
      <c r="C16" s="71">
        <f>(C14+C15)-C13</f>
        <v>591217284</v>
      </c>
      <c r="D16" s="71">
        <f t="shared" ref="D16:E16" si="1">(D14+D15)-D13</f>
        <v>667546809</v>
      </c>
      <c r="E16" s="71">
        <f t="shared" si="1"/>
        <v>678333171</v>
      </c>
      <c r="F16" s="702">
        <f>E16/D16</f>
        <v>1.0161582107120821</v>
      </c>
      <c r="G16" s="66"/>
      <c r="H16" s="75" t="s">
        <v>536</v>
      </c>
      <c r="I16" s="73">
        <f>I14-I13</f>
        <v>297090763</v>
      </c>
      <c r="J16" s="73">
        <f>J14-J13</f>
        <v>333278569</v>
      </c>
      <c r="K16" s="73">
        <f>K14-K13</f>
        <v>280591395</v>
      </c>
      <c r="L16" s="704">
        <f>K16/J16</f>
        <v>0.8419125053312384</v>
      </c>
    </row>
    <row r="17" spans="1:12" ht="24.9" customHeight="1" x14ac:dyDescent="0.35">
      <c r="A17" s="68"/>
      <c r="B17" s="68"/>
      <c r="C17" s="68"/>
      <c r="D17" s="68"/>
      <c r="E17" s="68"/>
      <c r="F17" s="68"/>
      <c r="G17" s="68"/>
      <c r="H17" s="68"/>
      <c r="I17" s="68"/>
      <c r="J17" s="68"/>
      <c r="K17" s="68"/>
      <c r="L17" s="68"/>
    </row>
    <row r="18" spans="1:12" ht="36" customHeight="1" x14ac:dyDescent="0.3">
      <c r="A18" s="848" t="s">
        <v>537</v>
      </c>
      <c r="B18" s="849"/>
      <c r="C18" s="849"/>
      <c r="D18" s="849"/>
      <c r="E18" s="849"/>
      <c r="F18" s="849"/>
      <c r="G18" s="849"/>
      <c r="H18" s="849"/>
      <c r="I18" s="849"/>
      <c r="J18" s="849"/>
      <c r="K18" s="849"/>
      <c r="L18" s="850"/>
    </row>
    <row r="19" spans="1:12" ht="24.9" customHeight="1" x14ac:dyDescent="0.4">
      <c r="A19" s="66" t="s">
        <v>76</v>
      </c>
      <c r="B19" s="66" t="s">
        <v>77</v>
      </c>
      <c r="C19" s="67">
        <f>'1m Összesítő'!W6</f>
        <v>398891320</v>
      </c>
      <c r="D19" s="67">
        <f>'1m Összesítő'!X6</f>
        <v>455220520</v>
      </c>
      <c r="E19" s="67">
        <f>'1m Összesítő'!Y6</f>
        <v>455220520</v>
      </c>
      <c r="F19" s="700">
        <f>E19/D19</f>
        <v>1</v>
      </c>
      <c r="G19" s="66" t="s">
        <v>377</v>
      </c>
      <c r="H19" s="66" t="s">
        <v>378</v>
      </c>
      <c r="I19" s="67">
        <f>'1m Összesítő'!W36</f>
        <v>374629326</v>
      </c>
      <c r="J19" s="67">
        <f>'1m Összesítő'!X36</f>
        <v>377252399</v>
      </c>
      <c r="K19" s="67">
        <f>'1m Összesítő'!Y36</f>
        <v>32519375</v>
      </c>
      <c r="L19" s="703">
        <f>K19/J19</f>
        <v>8.620057840904545E-2</v>
      </c>
    </row>
    <row r="20" spans="1:12" ht="24.9" customHeight="1" x14ac:dyDescent="0.4">
      <c r="A20" s="66" t="s">
        <v>151</v>
      </c>
      <c r="B20" s="66" t="s">
        <v>152</v>
      </c>
      <c r="C20" s="67">
        <f>'1m Összesítő'!W9</f>
        <v>1180000</v>
      </c>
      <c r="D20" s="67">
        <f>'1m Összesítő'!X9</f>
        <v>1180000</v>
      </c>
      <c r="E20" s="67">
        <f>'1m Összesítő'!Y9</f>
        <v>1180000</v>
      </c>
      <c r="F20" s="700">
        <f t="shared" ref="F20" si="2">E20/D20</f>
        <v>1</v>
      </c>
      <c r="G20" s="66" t="s">
        <v>393</v>
      </c>
      <c r="H20" s="66" t="s">
        <v>394</v>
      </c>
      <c r="I20" s="67">
        <f>'1m Összesítő'!W37</f>
        <v>14910519</v>
      </c>
      <c r="J20" s="67">
        <f>'1m Összesítő'!X37</f>
        <v>71580661</v>
      </c>
      <c r="K20" s="67">
        <f>'1m Összesítő'!Y37</f>
        <v>49373819</v>
      </c>
      <c r="L20" s="703">
        <f t="shared" ref="L20:L21" si="3">K20/J20</f>
        <v>0.68976478157976218</v>
      </c>
    </row>
    <row r="21" spans="1:12" ht="24.9" customHeight="1" x14ac:dyDescent="0.4">
      <c r="A21" s="66" t="s">
        <v>171</v>
      </c>
      <c r="B21" s="66" t="s">
        <v>172</v>
      </c>
      <c r="C21" s="67">
        <f>'1m Összesítő'!W11</f>
        <v>0</v>
      </c>
      <c r="D21" s="67">
        <f>'1m Összesítő'!X11</f>
        <v>0</v>
      </c>
      <c r="E21" s="67">
        <f>'1m Összesítő'!Y11</f>
        <v>0</v>
      </c>
      <c r="F21" s="703">
        <v>0</v>
      </c>
      <c r="G21" s="66" t="s">
        <v>403</v>
      </c>
      <c r="H21" s="66" t="s">
        <v>404</v>
      </c>
      <c r="I21" s="67">
        <f>'1m Összesítő'!W38</f>
        <v>0</v>
      </c>
      <c r="J21" s="67">
        <f>'1m Összesítő'!X38</f>
        <v>50873</v>
      </c>
      <c r="K21" s="67">
        <f>'1m Összesítő'!Y38</f>
        <v>50873</v>
      </c>
      <c r="L21" s="703">
        <f t="shared" si="3"/>
        <v>1</v>
      </c>
    </row>
    <row r="22" spans="1:12" ht="24.9" customHeight="1" x14ac:dyDescent="0.4">
      <c r="A22" s="66"/>
      <c r="B22" s="70" t="s">
        <v>538</v>
      </c>
      <c r="C22" s="71">
        <f>'1m Összesítő'!W18</f>
        <v>400071320</v>
      </c>
      <c r="D22" s="71">
        <f>'1m Összesítő'!X18</f>
        <v>456400520</v>
      </c>
      <c r="E22" s="71">
        <f>'1m Összesítő'!Y18</f>
        <v>456400520</v>
      </c>
      <c r="F22" s="702">
        <f t="shared" ref="F22:F23" si="4">E22/D22</f>
        <v>1</v>
      </c>
      <c r="G22" s="66"/>
      <c r="H22" s="72" t="s">
        <v>539</v>
      </c>
      <c r="I22" s="73">
        <f>'1m Összesítő'!W43</f>
        <v>389539845</v>
      </c>
      <c r="J22" s="73">
        <f>'1m Összesítő'!X43</f>
        <v>448883933</v>
      </c>
      <c r="K22" s="73">
        <f>'1m Összesítő'!Y43</f>
        <v>81944067</v>
      </c>
      <c r="L22" s="704">
        <f>K22/J22</f>
        <v>0.18255067953167306</v>
      </c>
    </row>
    <row r="23" spans="1:12" ht="24.9" customHeight="1" x14ac:dyDescent="0.4">
      <c r="A23" s="66" t="s">
        <v>236</v>
      </c>
      <c r="B23" s="76" t="s">
        <v>540</v>
      </c>
      <c r="C23" s="71">
        <f>'1m Összesítő'!W22</f>
        <v>1282088036</v>
      </c>
      <c r="D23" s="71">
        <f>'1m Összesítő'!X22</f>
        <v>1451873592</v>
      </c>
      <c r="E23" s="71">
        <f>'1m Összesítő'!Y22</f>
        <v>1451443772</v>
      </c>
      <c r="F23" s="699">
        <f t="shared" si="4"/>
        <v>0.99970395494320696</v>
      </c>
      <c r="G23" s="66" t="s">
        <v>470</v>
      </c>
      <c r="H23" s="174" t="s">
        <v>541</v>
      </c>
      <c r="I23" s="73">
        <f>'1m Összesítő'!W47</f>
        <v>1282088036</v>
      </c>
      <c r="J23" s="73">
        <f>'1m Összesítő'!X47</f>
        <v>1451873592</v>
      </c>
      <c r="K23" s="73">
        <f>'1m Összesítő'!Y47</f>
        <v>1009814188</v>
      </c>
      <c r="L23" s="704">
        <f>K23/J23</f>
        <v>0.69552486770487387</v>
      </c>
    </row>
    <row r="24" spans="1:12" ht="24.9" customHeight="1" x14ac:dyDescent="0.4">
      <c r="A24" s="66"/>
      <c r="B24" s="76" t="s">
        <v>542</v>
      </c>
      <c r="C24" s="71">
        <f>'1m Összesítő'!W24</f>
        <v>991288604</v>
      </c>
      <c r="D24" s="71">
        <f>'1m Összesítő'!X24</f>
        <v>1123947329</v>
      </c>
      <c r="E24" s="71">
        <f>'1m Összesítő'!Y24</f>
        <v>1134733691</v>
      </c>
      <c r="F24" s="699">
        <f>E24/D24</f>
        <v>1.0095968571851111</v>
      </c>
      <c r="G24" s="66"/>
      <c r="H24" s="174" t="s">
        <v>543</v>
      </c>
      <c r="I24" s="73">
        <f>'1m Összesítő'!W49</f>
        <v>991288604</v>
      </c>
      <c r="J24" s="73">
        <f>'1m Összesítő'!X49</f>
        <v>1123947329</v>
      </c>
      <c r="K24" s="73">
        <f>'1m Összesítő'!Y49</f>
        <v>693104107</v>
      </c>
      <c r="L24" s="704">
        <f>K24/J24</f>
        <v>0.61666956192392886</v>
      </c>
    </row>
    <row r="25" spans="1:12" ht="48" customHeight="1" x14ac:dyDescent="0.4">
      <c r="A25" s="66"/>
      <c r="B25" s="78" t="s">
        <v>544</v>
      </c>
      <c r="C25" s="71">
        <f>'1m Összesítő'!W26</f>
        <v>922332131</v>
      </c>
      <c r="D25" s="71">
        <f>'1m Összesítő'!X26</f>
        <v>1054990856</v>
      </c>
      <c r="E25" s="71">
        <f>'1m Összesítő'!Y26</f>
        <v>1050254310</v>
      </c>
      <c r="F25" s="699">
        <f>E25/D25</f>
        <v>0.99551034402519978</v>
      </c>
      <c r="G25" s="66"/>
      <c r="H25" s="175" t="s">
        <v>545</v>
      </c>
      <c r="I25" s="73">
        <f>'1m Összesítő'!W51</f>
        <v>977430040</v>
      </c>
      <c r="J25" s="73">
        <f>'1m Összesítő'!X51</f>
        <v>1110088765</v>
      </c>
      <c r="K25" s="73">
        <f>'1m Összesítő'!Y51</f>
        <v>679245543</v>
      </c>
      <c r="L25" s="704">
        <f>K25/J25</f>
        <v>0.61188399019604522</v>
      </c>
    </row>
  </sheetData>
  <mergeCells count="5">
    <mergeCell ref="A1:L1"/>
    <mergeCell ref="A3:F3"/>
    <mergeCell ref="G3:L3"/>
    <mergeCell ref="A5:L5"/>
    <mergeCell ref="A18:L18"/>
  </mergeCells>
  <printOptions horizontalCentered="1"/>
  <pageMargins left="0.23622047244094491" right="0.23622047244094491" top="0.74803149606299213" bottom="0.74803149606299213" header="0.31496062992125984" footer="0.31496062992125984"/>
  <pageSetup paperSize="9" scale="39" orientation="landscape" r:id="rId1"/>
  <headerFooter>
    <oddHeader>&amp;R3. számú melléklet</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25"/>
  <sheetViews>
    <sheetView topLeftCell="A16" zoomScale="64" zoomScaleNormal="64" workbookViewId="0">
      <selection activeCell="F31" sqref="F31"/>
    </sheetView>
  </sheetViews>
  <sheetFormatPr defaultRowHeight="14.4" x14ac:dyDescent="0.3"/>
  <cols>
    <col min="1" max="1" width="10" bestFit="1" customWidth="1"/>
    <col min="2" max="2" width="55.109375" customWidth="1"/>
    <col min="3" max="6" width="29.6640625" customWidth="1"/>
    <col min="7" max="7" width="10.44140625" customWidth="1"/>
    <col min="8" max="8" width="52.33203125" customWidth="1"/>
    <col min="9" max="12" width="29.6640625" customWidth="1"/>
  </cols>
  <sheetData>
    <row r="1" spans="1:12" ht="21" x14ac:dyDescent="0.4">
      <c r="A1" s="841" t="s">
        <v>676</v>
      </c>
      <c r="B1" s="841"/>
      <c r="C1" s="841"/>
      <c r="D1" s="841"/>
      <c r="E1" s="841"/>
      <c r="F1" s="841"/>
      <c r="G1" s="841"/>
      <c r="H1" s="841"/>
      <c r="I1" s="841"/>
      <c r="J1" s="841"/>
      <c r="K1" s="841"/>
      <c r="L1" s="841"/>
    </row>
    <row r="2" spans="1:12" ht="17.25" customHeight="1" x14ac:dyDescent="0.3">
      <c r="L2" s="50" t="s">
        <v>601</v>
      </c>
    </row>
    <row r="3" spans="1:12" ht="42.75" customHeight="1" x14ac:dyDescent="0.3">
      <c r="A3" s="842" t="s">
        <v>522</v>
      </c>
      <c r="B3" s="843"/>
      <c r="C3" s="843"/>
      <c r="D3" s="843"/>
      <c r="E3" s="843"/>
      <c r="F3" s="844"/>
      <c r="G3" s="845" t="s">
        <v>523</v>
      </c>
      <c r="H3" s="846"/>
      <c r="I3" s="846"/>
      <c r="J3" s="846"/>
      <c r="K3" s="846"/>
      <c r="L3" s="847"/>
    </row>
    <row r="4" spans="1:12" s="64" customFormat="1" ht="97.5" customHeight="1" x14ac:dyDescent="0.3">
      <c r="A4" s="63"/>
      <c r="B4" s="63" t="s">
        <v>674</v>
      </c>
      <c r="C4" s="63" t="s">
        <v>546</v>
      </c>
      <c r="D4" s="63" t="s">
        <v>547</v>
      </c>
      <c r="E4" s="63" t="s">
        <v>548</v>
      </c>
      <c r="F4" s="63" t="s">
        <v>549</v>
      </c>
      <c r="G4" s="63"/>
      <c r="H4" s="63" t="s">
        <v>674</v>
      </c>
      <c r="I4" s="63" t="s">
        <v>546</v>
      </c>
      <c r="J4" s="63" t="s">
        <v>547</v>
      </c>
      <c r="K4" s="63" t="s">
        <v>548</v>
      </c>
      <c r="L4" s="63" t="s">
        <v>549</v>
      </c>
    </row>
    <row r="5" spans="1:12" s="65" customFormat="1" ht="36" customHeight="1" x14ac:dyDescent="0.3">
      <c r="A5" s="848" t="s">
        <v>550</v>
      </c>
      <c r="B5" s="849"/>
      <c r="C5" s="849"/>
      <c r="D5" s="849"/>
      <c r="E5" s="849"/>
      <c r="F5" s="849"/>
      <c r="G5" s="849"/>
      <c r="H5" s="849"/>
      <c r="I5" s="849"/>
      <c r="J5" s="849"/>
      <c r="K5" s="849"/>
      <c r="L5" s="850"/>
    </row>
    <row r="6" spans="1:12" ht="31.5" customHeight="1" x14ac:dyDescent="0.4">
      <c r="A6" s="66" t="s">
        <v>51</v>
      </c>
      <c r="B6" s="66" t="s">
        <v>672</v>
      </c>
      <c r="C6" s="67">
        <f>'1m Összesítő'!C5</f>
        <v>0</v>
      </c>
      <c r="D6" s="67">
        <f>'1m Összesítő'!D5</f>
        <v>0</v>
      </c>
      <c r="E6" s="67">
        <f>'1m Összesítő'!E5</f>
        <v>0</v>
      </c>
      <c r="F6" s="700">
        <v>0</v>
      </c>
      <c r="G6" s="66" t="s">
        <v>241</v>
      </c>
      <c r="H6" s="66" t="s">
        <v>242</v>
      </c>
      <c r="I6" s="67">
        <f>'1m Összesítő'!C28</f>
        <v>14738962</v>
      </c>
      <c r="J6" s="67">
        <f>'1m Összesítő'!D28</f>
        <v>14902377</v>
      </c>
      <c r="K6" s="67">
        <f>'1m Összesítő'!E28</f>
        <v>14198224</v>
      </c>
      <c r="L6" s="703">
        <f t="shared" ref="L6:L16" si="0">K6/J6</f>
        <v>0.95274894736591353</v>
      </c>
    </row>
    <row r="7" spans="1:12" ht="31.5" customHeight="1" x14ac:dyDescent="0.4">
      <c r="A7" s="66" t="s">
        <v>88</v>
      </c>
      <c r="B7" s="66" t="s">
        <v>89</v>
      </c>
      <c r="C7" s="67">
        <f>'1m Összesítő'!C7</f>
        <v>0</v>
      </c>
      <c r="D7" s="67">
        <f>'1m Összesítő'!D7</f>
        <v>0</v>
      </c>
      <c r="E7" s="67">
        <f>'1m Összesítő'!E7</f>
        <v>0</v>
      </c>
      <c r="F7" s="700">
        <v>0</v>
      </c>
      <c r="G7" s="66" t="s">
        <v>279</v>
      </c>
      <c r="H7" s="66" t="s">
        <v>529</v>
      </c>
      <c r="I7" s="67">
        <f>'1m Összesítő'!C29</f>
        <v>1576408</v>
      </c>
      <c r="J7" s="67">
        <f>'1m Összesítő'!D29</f>
        <v>1633993</v>
      </c>
      <c r="K7" s="67">
        <f>'1m Összesítő'!E29</f>
        <v>1633993</v>
      </c>
      <c r="L7" s="703">
        <f t="shared" si="0"/>
        <v>1</v>
      </c>
    </row>
    <row r="8" spans="1:12" ht="31.5" customHeight="1" x14ac:dyDescent="0.4">
      <c r="A8" s="66" t="s">
        <v>129</v>
      </c>
      <c r="B8" s="66" t="s">
        <v>130</v>
      </c>
      <c r="C8" s="67">
        <f>'1m Összesítő'!C8</f>
        <v>1832000</v>
      </c>
      <c r="D8" s="67">
        <f>'1m Összesítő'!D8</f>
        <v>2247000</v>
      </c>
      <c r="E8" s="67">
        <f>'1m Összesítő'!E8</f>
        <v>2836831</v>
      </c>
      <c r="F8" s="700">
        <f>E8/D8</f>
        <v>1.2624971072541167</v>
      </c>
      <c r="G8" s="66" t="s">
        <v>281</v>
      </c>
      <c r="H8" s="66" t="s">
        <v>282</v>
      </c>
      <c r="I8" s="67">
        <f>'1m Összesítő'!C30</f>
        <v>9844000</v>
      </c>
      <c r="J8" s="67">
        <f>'1m Összesítő'!D30</f>
        <v>10138559</v>
      </c>
      <c r="K8" s="67">
        <f>'1m Összesítő'!E30</f>
        <v>8421409</v>
      </c>
      <c r="L8" s="703">
        <f t="shared" si="0"/>
        <v>0.83063174954152752</v>
      </c>
    </row>
    <row r="9" spans="1:12" ht="31.5" customHeight="1" x14ac:dyDescent="0.4">
      <c r="A9" s="66" t="s">
        <v>163</v>
      </c>
      <c r="B9" s="66" t="s">
        <v>164</v>
      </c>
      <c r="C9" s="67">
        <f>'1m Összesítő'!C10</f>
        <v>0</v>
      </c>
      <c r="D9" s="67">
        <f>'1m Összesítő'!D10</f>
        <v>0</v>
      </c>
      <c r="E9" s="67">
        <f>'1m Összesítő'!E10</f>
        <v>0</v>
      </c>
      <c r="F9" s="700">
        <v>0</v>
      </c>
      <c r="G9" s="66" t="s">
        <v>331</v>
      </c>
      <c r="H9" s="66" t="s">
        <v>332</v>
      </c>
      <c r="I9" s="67">
        <f>'1m Összesítő'!C31</f>
        <v>0</v>
      </c>
      <c r="J9" s="67">
        <f>'1m Összesítő'!D31</f>
        <v>0</v>
      </c>
      <c r="K9" s="67">
        <f>'1m Összesítő'!E31</f>
        <v>0</v>
      </c>
      <c r="L9" s="703">
        <v>0</v>
      </c>
    </row>
    <row r="10" spans="1:12" ht="31.5" customHeight="1" x14ac:dyDescent="0.4">
      <c r="A10" s="68"/>
      <c r="B10" s="68"/>
      <c r="C10" s="79"/>
      <c r="D10" s="79"/>
      <c r="E10" s="79"/>
      <c r="F10" s="705"/>
      <c r="G10" s="66" t="s">
        <v>349</v>
      </c>
      <c r="H10" s="66" t="s">
        <v>350</v>
      </c>
      <c r="I10" s="67">
        <f>'1m Összesítő'!C32</f>
        <v>0</v>
      </c>
      <c r="J10" s="67">
        <f>'1m Összesítő'!D32</f>
        <v>59441</v>
      </c>
      <c r="K10" s="67">
        <f>'1m Összesítő'!E32</f>
        <v>59441</v>
      </c>
      <c r="L10" s="703">
        <f t="shared" si="0"/>
        <v>1</v>
      </c>
    </row>
    <row r="11" spans="1:12" ht="31.5" customHeight="1" x14ac:dyDescent="0.4">
      <c r="A11" s="68"/>
      <c r="B11" s="68"/>
      <c r="C11" s="79"/>
      <c r="D11" s="79"/>
      <c r="E11" s="79"/>
      <c r="F11" s="705"/>
      <c r="G11" s="66" t="s">
        <v>373</v>
      </c>
      <c r="H11" s="66" t="s">
        <v>624</v>
      </c>
      <c r="I11" s="67">
        <f>'részletező tábla eredeti ei Bag'!H191</f>
        <v>0</v>
      </c>
      <c r="J11" s="67">
        <f>'részletező tábla módosíto ei '!H191</f>
        <v>0</v>
      </c>
      <c r="K11" s="67">
        <f>'2a cofog szerinti teljesítés'!H193</f>
        <v>0</v>
      </c>
      <c r="L11" s="703">
        <v>0</v>
      </c>
    </row>
    <row r="12" spans="1:12" ht="31.5" customHeight="1" x14ac:dyDescent="0.4">
      <c r="A12" s="66" t="s">
        <v>179</v>
      </c>
      <c r="B12" s="66" t="s">
        <v>180</v>
      </c>
      <c r="C12" s="67">
        <f>'1m Összesítő'!C12</f>
        <v>24327370</v>
      </c>
      <c r="D12" s="67">
        <f>'1m Összesítő'!D12</f>
        <v>25808370</v>
      </c>
      <c r="E12" s="67">
        <f>'1m Összesítő'!E12</f>
        <v>24288979</v>
      </c>
      <c r="F12" s="700">
        <f t="shared" ref="F12:F13" si="1">E12/D12</f>
        <v>0.94112797514914737</v>
      </c>
      <c r="G12" s="66" t="s">
        <v>421</v>
      </c>
      <c r="H12" s="66" t="s">
        <v>422</v>
      </c>
      <c r="I12" s="67">
        <f>'1m Összesítő'!C39</f>
        <v>0</v>
      </c>
      <c r="J12" s="67">
        <f>'1m Összesítő'!D39</f>
        <v>0</v>
      </c>
      <c r="K12" s="67">
        <f>'1m Összesítő'!E39</f>
        <v>0</v>
      </c>
      <c r="L12" s="703">
        <v>0</v>
      </c>
    </row>
    <row r="13" spans="1:12" ht="31.5" customHeight="1" x14ac:dyDescent="0.4">
      <c r="A13" s="66" t="s">
        <v>215</v>
      </c>
      <c r="B13" s="66" t="s">
        <v>530</v>
      </c>
      <c r="C13" s="67">
        <f>'1m Összesítő'!C14</f>
        <v>22845882</v>
      </c>
      <c r="D13" s="67">
        <f>'1m Összesítő'!D14</f>
        <v>24326882</v>
      </c>
      <c r="E13" s="67">
        <f>'1m Összesítő'!E14</f>
        <v>22807491</v>
      </c>
      <c r="F13" s="700">
        <f t="shared" si="1"/>
        <v>0.93754271509188891</v>
      </c>
      <c r="G13" s="66" t="s">
        <v>447</v>
      </c>
      <c r="H13" s="66" t="s">
        <v>530</v>
      </c>
      <c r="I13" s="67">
        <f>'1m Összesítő'!C39</f>
        <v>0</v>
      </c>
      <c r="J13" s="67">
        <f>'1m Összesítő'!D39</f>
        <v>0</v>
      </c>
      <c r="K13" s="67">
        <f>'1m Összesítő'!E39</f>
        <v>0</v>
      </c>
      <c r="L13" s="703">
        <v>0</v>
      </c>
    </row>
    <row r="14" spans="1:12" ht="31.5" customHeight="1" x14ac:dyDescent="0.4">
      <c r="A14" s="66"/>
      <c r="B14" s="70" t="s">
        <v>531</v>
      </c>
      <c r="C14" s="71">
        <f>'1m Összesítő'!C16</f>
        <v>1832000</v>
      </c>
      <c r="D14" s="71">
        <f>'1m Összesítő'!D16</f>
        <v>2247000</v>
      </c>
      <c r="E14" s="71">
        <f>'1m Összesítő'!E16</f>
        <v>2836831</v>
      </c>
      <c r="F14" s="702">
        <f>E14/D14</f>
        <v>1.2624971072541167</v>
      </c>
      <c r="G14" s="66"/>
      <c r="H14" s="72" t="s">
        <v>532</v>
      </c>
      <c r="I14" s="73">
        <f>'1m Összesítő'!C41</f>
        <v>26159370</v>
      </c>
      <c r="J14" s="73">
        <f>'1m Összesítő'!D41</f>
        <v>26734370</v>
      </c>
      <c r="K14" s="73">
        <f>'1m Összesítő'!E41</f>
        <v>24313067</v>
      </c>
      <c r="L14" s="704">
        <f t="shared" si="0"/>
        <v>0.9094310806650765</v>
      </c>
    </row>
    <row r="15" spans="1:12" ht="31.5" customHeight="1" x14ac:dyDescent="0.4">
      <c r="A15" s="66"/>
      <c r="B15" s="70" t="s">
        <v>533</v>
      </c>
      <c r="C15" s="71">
        <f>'1m Összesítő'!C20</f>
        <v>24327370</v>
      </c>
      <c r="D15" s="71">
        <f>'1m Összesítő'!D20</f>
        <v>25808370</v>
      </c>
      <c r="E15" s="71">
        <f>'1m Összesítő'!E20</f>
        <v>24288979</v>
      </c>
      <c r="F15" s="702">
        <f>E15/D15</f>
        <v>0.94112797514914737</v>
      </c>
      <c r="G15" s="66"/>
      <c r="H15" s="72" t="s">
        <v>534</v>
      </c>
      <c r="I15" s="73">
        <f>'1m Összesítő'!C45</f>
        <v>0</v>
      </c>
      <c r="J15" s="73">
        <f>'1m Összesítő'!D45</f>
        <v>0</v>
      </c>
      <c r="K15" s="73">
        <f>'1m Összesítő'!E45</f>
        <v>0</v>
      </c>
      <c r="L15" s="704">
        <v>0</v>
      </c>
    </row>
    <row r="16" spans="1:12" ht="45.75" customHeight="1" x14ac:dyDescent="0.4">
      <c r="A16" s="66"/>
      <c r="B16" s="74" t="s">
        <v>535</v>
      </c>
      <c r="C16" s="71">
        <f>(C14+C15)-C13</f>
        <v>3313488</v>
      </c>
      <c r="D16" s="71">
        <f t="shared" ref="D16:E16" si="2">(D14+D15)-D13</f>
        <v>3728488</v>
      </c>
      <c r="E16" s="71">
        <f t="shared" si="2"/>
        <v>4318319</v>
      </c>
      <c r="F16" s="702">
        <f>E16/D16</f>
        <v>1.1581957619281595</v>
      </c>
      <c r="G16" s="66"/>
      <c r="H16" s="75" t="s">
        <v>536</v>
      </c>
      <c r="I16" s="73">
        <f>I14-I13</f>
        <v>26159370</v>
      </c>
      <c r="J16" s="73">
        <f t="shared" ref="J16:K16" si="3">J14-J13</f>
        <v>26734370</v>
      </c>
      <c r="K16" s="73">
        <f t="shared" si="3"/>
        <v>24313067</v>
      </c>
      <c r="L16" s="704">
        <f t="shared" si="0"/>
        <v>0.9094310806650765</v>
      </c>
    </row>
    <row r="17" spans="1:12" ht="18" x14ac:dyDescent="0.35">
      <c r="A17" s="68"/>
      <c r="B17" s="68"/>
      <c r="C17" s="68"/>
      <c r="D17" s="68"/>
      <c r="E17" s="68"/>
      <c r="F17" s="68"/>
      <c r="G17" s="68"/>
      <c r="H17" s="68"/>
      <c r="I17" s="68"/>
      <c r="J17" s="68"/>
      <c r="K17" s="68"/>
      <c r="L17" s="68"/>
    </row>
    <row r="18" spans="1:12" ht="36" customHeight="1" x14ac:dyDescent="0.3">
      <c r="A18" s="848" t="s">
        <v>551</v>
      </c>
      <c r="B18" s="849"/>
      <c r="C18" s="849"/>
      <c r="D18" s="849"/>
      <c r="E18" s="849"/>
      <c r="F18" s="849"/>
      <c r="G18" s="849"/>
      <c r="H18" s="849"/>
      <c r="I18" s="849"/>
      <c r="J18" s="849"/>
      <c r="K18" s="849"/>
      <c r="L18" s="850"/>
    </row>
    <row r="19" spans="1:12" ht="24.9" customHeight="1" x14ac:dyDescent="0.4">
      <c r="A19" s="66" t="s">
        <v>76</v>
      </c>
      <c r="B19" s="66" t="s">
        <v>77</v>
      </c>
      <c r="C19" s="67">
        <f>'1m Összesítő'!C6</f>
        <v>0</v>
      </c>
      <c r="D19" s="67">
        <f>'1m Összesítő'!D6</f>
        <v>0</v>
      </c>
      <c r="E19" s="67">
        <f>'1m Összesítő'!E6</f>
        <v>0</v>
      </c>
      <c r="F19" s="703">
        <v>0</v>
      </c>
      <c r="G19" s="66" t="s">
        <v>377</v>
      </c>
      <c r="H19" s="66" t="s">
        <v>378</v>
      </c>
      <c r="I19" s="67">
        <f>'1m Összesítő'!C36</f>
        <v>0</v>
      </c>
      <c r="J19" s="67">
        <f>'1m Összesítő'!D36</f>
        <v>1321000</v>
      </c>
      <c r="K19" s="67">
        <f>'1m Összesítő'!E36</f>
        <v>1312987</v>
      </c>
      <c r="L19" s="707">
        <f t="shared" ref="L19" si="4">K19/J19</f>
        <v>0.99393414080242237</v>
      </c>
    </row>
    <row r="20" spans="1:12" ht="24.9" customHeight="1" x14ac:dyDescent="0.4">
      <c r="A20" s="66" t="s">
        <v>151</v>
      </c>
      <c r="B20" s="66" t="s">
        <v>152</v>
      </c>
      <c r="C20" s="67">
        <f>'1m Összesítő'!C9</f>
        <v>0</v>
      </c>
      <c r="D20" s="67">
        <f>'1m Összesítő'!D9</f>
        <v>0</v>
      </c>
      <c r="E20" s="67">
        <f>'1m Összesítő'!E9</f>
        <v>0</v>
      </c>
      <c r="F20" s="703">
        <v>0</v>
      </c>
      <c r="G20" s="66" t="s">
        <v>393</v>
      </c>
      <c r="H20" s="66" t="s">
        <v>394</v>
      </c>
      <c r="I20" s="67">
        <f>'1m Összesítő'!C37</f>
        <v>0</v>
      </c>
      <c r="J20" s="67">
        <f>'1m Összesítő'!D37</f>
        <v>0</v>
      </c>
      <c r="K20" s="67">
        <f>'1m Összesítő'!E37</f>
        <v>0</v>
      </c>
      <c r="L20" s="707">
        <v>0</v>
      </c>
    </row>
    <row r="21" spans="1:12" ht="24.9" customHeight="1" x14ac:dyDescent="0.4">
      <c r="A21" s="66" t="s">
        <v>171</v>
      </c>
      <c r="B21" s="66" t="s">
        <v>172</v>
      </c>
      <c r="C21" s="67">
        <f>'1m Összesítő'!C11</f>
        <v>0</v>
      </c>
      <c r="D21" s="67">
        <f>'1m Összesítő'!D11</f>
        <v>0</v>
      </c>
      <c r="E21" s="67">
        <f>'1m Összesítő'!E11</f>
        <v>0</v>
      </c>
      <c r="F21" s="703">
        <v>0</v>
      </c>
      <c r="G21" s="66" t="s">
        <v>403</v>
      </c>
      <c r="H21" s="66" t="s">
        <v>404</v>
      </c>
      <c r="I21" s="67">
        <f>'1m Összesítő'!C38</f>
        <v>0</v>
      </c>
      <c r="J21" s="67">
        <f>'1m Összesítő'!D38</f>
        <v>0</v>
      </c>
      <c r="K21" s="67">
        <f>'1m Összesítő'!E38</f>
        <v>0</v>
      </c>
      <c r="L21" s="703">
        <v>0</v>
      </c>
    </row>
    <row r="22" spans="1:12" ht="24.9" customHeight="1" x14ac:dyDescent="0.4">
      <c r="A22" s="66"/>
      <c r="B22" s="70" t="s">
        <v>538</v>
      </c>
      <c r="C22" s="71">
        <f>'1m Összesítő'!C18</f>
        <v>0</v>
      </c>
      <c r="D22" s="71">
        <f>'1m Összesítő'!D18</f>
        <v>0</v>
      </c>
      <c r="E22" s="71">
        <f>'1m Összesítő'!E18</f>
        <v>0</v>
      </c>
      <c r="F22" s="699">
        <v>0</v>
      </c>
      <c r="G22" s="66"/>
      <c r="H22" s="72" t="s">
        <v>539</v>
      </c>
      <c r="I22" s="73">
        <f>'1m Összesítő'!C43</f>
        <v>0</v>
      </c>
      <c r="J22" s="73">
        <f>'1m Összesítő'!D43</f>
        <v>1321000</v>
      </c>
      <c r="K22" s="73">
        <f>'1m Összesítő'!E43</f>
        <v>1312987</v>
      </c>
      <c r="L22" s="708">
        <f t="shared" ref="L22:L25" si="5">K22/J22</f>
        <v>0.99393414080242237</v>
      </c>
    </row>
    <row r="23" spans="1:12" ht="24.9" customHeight="1" x14ac:dyDescent="0.4">
      <c r="A23" s="66" t="s">
        <v>236</v>
      </c>
      <c r="B23" s="76" t="s">
        <v>540</v>
      </c>
      <c r="C23" s="77">
        <f>'1m Összesítő'!C22</f>
        <v>26159370</v>
      </c>
      <c r="D23" s="77">
        <f>'1m Összesítő'!D22</f>
        <v>28055370</v>
      </c>
      <c r="E23" s="77">
        <f>'1m Összesítő'!E22</f>
        <v>27125810</v>
      </c>
      <c r="F23" s="706">
        <f t="shared" ref="F23:F25" si="6">E23/D23</f>
        <v>0.96686694917942628</v>
      </c>
      <c r="G23" s="66" t="s">
        <v>470</v>
      </c>
      <c r="H23" s="80" t="s">
        <v>541</v>
      </c>
      <c r="I23" s="81">
        <f>'1m Összesítő'!C47</f>
        <v>26159370</v>
      </c>
      <c r="J23" s="81">
        <f>'1m Összesítő'!D47</f>
        <v>28055370</v>
      </c>
      <c r="K23" s="81">
        <f>'1m Összesítő'!E47</f>
        <v>25626054</v>
      </c>
      <c r="L23" s="708">
        <f t="shared" si="5"/>
        <v>0.91340994611726734</v>
      </c>
    </row>
    <row r="24" spans="1:12" ht="28.5" customHeight="1" x14ac:dyDescent="0.4">
      <c r="A24" s="66"/>
      <c r="B24" s="76" t="s">
        <v>542</v>
      </c>
      <c r="C24" s="77">
        <f>'1m Összesítő'!C24</f>
        <v>3313488</v>
      </c>
      <c r="D24" s="77">
        <f>'1m Összesítő'!D24</f>
        <v>3728488</v>
      </c>
      <c r="E24" s="77">
        <f>'1m Összesítő'!E24</f>
        <v>4318319</v>
      </c>
      <c r="F24" s="706">
        <f t="shared" si="6"/>
        <v>1.1581957619281595</v>
      </c>
      <c r="G24" s="66"/>
      <c r="H24" s="80" t="s">
        <v>543</v>
      </c>
      <c r="I24" s="81">
        <f>'1m Összesítő'!C49</f>
        <v>26159370</v>
      </c>
      <c r="J24" s="81">
        <f>'1m Összesítő'!D49</f>
        <v>28055370</v>
      </c>
      <c r="K24" s="81">
        <f>'1m Összesítő'!E49</f>
        <v>25626054</v>
      </c>
      <c r="L24" s="708">
        <f t="shared" si="5"/>
        <v>0.91340994611726734</v>
      </c>
    </row>
    <row r="25" spans="1:12" ht="47.25" customHeight="1" x14ac:dyDescent="0.4">
      <c r="A25" s="66"/>
      <c r="B25" s="78" t="s">
        <v>544</v>
      </c>
      <c r="C25" s="77">
        <f>'1m Összesítő'!C26</f>
        <v>1832000</v>
      </c>
      <c r="D25" s="77">
        <f>'1m Összesítő'!D26</f>
        <v>2247000</v>
      </c>
      <c r="E25" s="77">
        <f>'1m Összesítő'!E26</f>
        <v>2836831</v>
      </c>
      <c r="F25" s="706">
        <f t="shared" si="6"/>
        <v>1.2624971072541167</v>
      </c>
      <c r="G25" s="66"/>
      <c r="H25" s="82" t="s">
        <v>545</v>
      </c>
      <c r="I25" s="81">
        <f>'1m Összesítő'!C51</f>
        <v>26159370</v>
      </c>
      <c r="J25" s="81">
        <f>'1m Összesítő'!D51</f>
        <v>28055370</v>
      </c>
      <c r="K25" s="81">
        <f>'1m Összesítő'!E51</f>
        <v>25626054</v>
      </c>
      <c r="L25" s="708">
        <f t="shared" si="5"/>
        <v>0.91340994611726734</v>
      </c>
    </row>
  </sheetData>
  <mergeCells count="5">
    <mergeCell ref="A1:L1"/>
    <mergeCell ref="A3:F3"/>
    <mergeCell ref="G3:L3"/>
    <mergeCell ref="A5:L5"/>
    <mergeCell ref="A18:L18"/>
  </mergeCells>
  <printOptions horizontalCentered="1"/>
  <pageMargins left="0.23622047244094491" right="0.23622047244094491" top="0.74803149606299213" bottom="0.74803149606299213" header="0.31496062992125984" footer="0.31496062992125984"/>
  <pageSetup paperSize="9" scale="39" orientation="landscape" r:id="rId1"/>
  <headerFooter>
    <oddHeader>&amp;R 4. számú melléklet</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25"/>
  <sheetViews>
    <sheetView zoomScale="64" zoomScaleNormal="64" workbookViewId="0">
      <selection activeCell="E30" sqref="E30"/>
    </sheetView>
  </sheetViews>
  <sheetFormatPr defaultRowHeight="14.4" x14ac:dyDescent="0.3"/>
  <cols>
    <col min="1" max="1" width="10" bestFit="1" customWidth="1"/>
    <col min="2" max="2" width="53.5546875" customWidth="1"/>
    <col min="3" max="6" width="29.6640625" customWidth="1"/>
    <col min="7" max="7" width="10.44140625" customWidth="1"/>
    <col min="8" max="8" width="52.33203125" customWidth="1"/>
    <col min="9" max="12" width="29.6640625" customWidth="1"/>
  </cols>
  <sheetData>
    <row r="1" spans="1:12" ht="21" x14ac:dyDescent="0.4">
      <c r="A1" s="841" t="s">
        <v>1509</v>
      </c>
      <c r="B1" s="841"/>
      <c r="C1" s="841"/>
      <c r="D1" s="841"/>
      <c r="E1" s="841"/>
      <c r="F1" s="841"/>
      <c r="G1" s="841"/>
      <c r="H1" s="841"/>
      <c r="I1" s="841"/>
      <c r="J1" s="841"/>
      <c r="K1" s="841"/>
      <c r="L1" s="841"/>
    </row>
    <row r="2" spans="1:12" ht="17.25" customHeight="1" x14ac:dyDescent="0.3">
      <c r="L2" s="50" t="s">
        <v>601</v>
      </c>
    </row>
    <row r="3" spans="1:12" ht="42.75" customHeight="1" x14ac:dyDescent="0.3">
      <c r="A3" s="842" t="s">
        <v>522</v>
      </c>
      <c r="B3" s="843"/>
      <c r="C3" s="843"/>
      <c r="D3" s="843"/>
      <c r="E3" s="843"/>
      <c r="F3" s="844"/>
      <c r="G3" s="845" t="s">
        <v>523</v>
      </c>
      <c r="H3" s="846"/>
      <c r="I3" s="846"/>
      <c r="J3" s="846"/>
      <c r="K3" s="846"/>
      <c r="L3" s="847"/>
    </row>
    <row r="4" spans="1:12" s="64" customFormat="1" ht="83.25" customHeight="1" x14ac:dyDescent="0.3">
      <c r="A4" s="63"/>
      <c r="B4" s="63" t="s">
        <v>674</v>
      </c>
      <c r="C4" s="63" t="s">
        <v>677</v>
      </c>
      <c r="D4" s="63" t="s">
        <v>678</v>
      </c>
      <c r="E4" s="63" t="s">
        <v>679</v>
      </c>
      <c r="F4" s="63" t="s">
        <v>680</v>
      </c>
      <c r="G4" s="63"/>
      <c r="H4" s="63" t="s">
        <v>674</v>
      </c>
      <c r="I4" s="63" t="s">
        <v>677</v>
      </c>
      <c r="J4" s="63" t="s">
        <v>678</v>
      </c>
      <c r="K4" s="63" t="s">
        <v>679</v>
      </c>
      <c r="L4" s="63" t="s">
        <v>680</v>
      </c>
    </row>
    <row r="5" spans="1:12" s="65" customFormat="1" ht="36" customHeight="1" x14ac:dyDescent="0.3">
      <c r="A5" s="848" t="s">
        <v>748</v>
      </c>
      <c r="B5" s="849"/>
      <c r="C5" s="849"/>
      <c r="D5" s="849"/>
      <c r="E5" s="849"/>
      <c r="F5" s="849"/>
      <c r="G5" s="849"/>
      <c r="H5" s="849"/>
      <c r="I5" s="849"/>
      <c r="J5" s="849"/>
      <c r="K5" s="849"/>
      <c r="L5" s="850"/>
    </row>
    <row r="6" spans="1:12" ht="24.9" customHeight="1" x14ac:dyDescent="0.4">
      <c r="A6" s="66" t="s">
        <v>51</v>
      </c>
      <c r="B6" s="66" t="s">
        <v>672</v>
      </c>
      <c r="C6" s="67">
        <f>'1m Összesítő'!K5</f>
        <v>0</v>
      </c>
      <c r="D6" s="67">
        <f>'1m Összesítő'!L5</f>
        <v>0</v>
      </c>
      <c r="E6" s="67">
        <f>'1m Összesítő'!M5</f>
        <v>0</v>
      </c>
      <c r="F6" s="700">
        <v>0</v>
      </c>
      <c r="G6" s="66" t="s">
        <v>241</v>
      </c>
      <c r="H6" s="66" t="s">
        <v>242</v>
      </c>
      <c r="I6" s="67">
        <f>'1m Összesítő'!K28</f>
        <v>104003482</v>
      </c>
      <c r="J6" s="67">
        <f>'1m Összesítő'!L28</f>
        <v>121906107</v>
      </c>
      <c r="K6" s="67">
        <f>'1m Összesítő'!M28</f>
        <v>116798315</v>
      </c>
      <c r="L6" s="703">
        <f t="shared" ref="L6:L16" si="0">K6/J6</f>
        <v>0.958100606067258</v>
      </c>
    </row>
    <row r="7" spans="1:12" ht="24.9" customHeight="1" x14ac:dyDescent="0.4">
      <c r="A7" s="66" t="s">
        <v>88</v>
      </c>
      <c r="B7" s="66" t="s">
        <v>89</v>
      </c>
      <c r="C7" s="67">
        <f>'1m Összesítő'!K7</f>
        <v>0</v>
      </c>
      <c r="D7" s="67">
        <f>'1m Összesítő'!L7</f>
        <v>0</v>
      </c>
      <c r="E7" s="67">
        <f>'1m Összesítő'!M7</f>
        <v>0</v>
      </c>
      <c r="F7" s="700">
        <v>0</v>
      </c>
      <c r="G7" s="66" t="s">
        <v>279</v>
      </c>
      <c r="H7" s="66" t="s">
        <v>529</v>
      </c>
      <c r="I7" s="67">
        <f>'1m Összesítő'!K29</f>
        <v>12641215</v>
      </c>
      <c r="J7" s="67">
        <f>'1m Összesítő'!L29</f>
        <v>14793533</v>
      </c>
      <c r="K7" s="67">
        <f>'1m Összesítő'!M29</f>
        <v>12829068</v>
      </c>
      <c r="L7" s="703">
        <f t="shared" si="0"/>
        <v>0.86720785359386432</v>
      </c>
    </row>
    <row r="8" spans="1:12" ht="24.9" customHeight="1" x14ac:dyDescent="0.4">
      <c r="A8" s="66" t="s">
        <v>129</v>
      </c>
      <c r="B8" s="66" t="s">
        <v>130</v>
      </c>
      <c r="C8" s="67">
        <f>'1m Összesítő'!K8</f>
        <v>50000</v>
      </c>
      <c r="D8" s="67">
        <f>'1m Összesítő'!L8</f>
        <v>1658717</v>
      </c>
      <c r="E8" s="67">
        <f>'1m Összesítő'!M8</f>
        <v>1204222</v>
      </c>
      <c r="F8" s="700">
        <f>E8/D8</f>
        <v>0.72599605598785089</v>
      </c>
      <c r="G8" s="66" t="s">
        <v>281</v>
      </c>
      <c r="H8" s="66" t="s">
        <v>282</v>
      </c>
      <c r="I8" s="67">
        <f>'1m Összesítő'!K30</f>
        <v>8612660</v>
      </c>
      <c r="J8" s="67">
        <f>'1m Összesítő'!L30</f>
        <v>11019670</v>
      </c>
      <c r="K8" s="67">
        <f>'1m Összesítő'!M30</f>
        <v>9435812</v>
      </c>
      <c r="L8" s="703">
        <f t="shared" si="0"/>
        <v>0.85626992459846796</v>
      </c>
    </row>
    <row r="9" spans="1:12" ht="24.9" customHeight="1" x14ac:dyDescent="0.4">
      <c r="A9" s="66" t="s">
        <v>163</v>
      </c>
      <c r="B9" s="66" t="s">
        <v>164</v>
      </c>
      <c r="C9" s="67">
        <f>'1m Összesítő'!K10</f>
        <v>0</v>
      </c>
      <c r="D9" s="67">
        <f>'1m Összesítő'!L10</f>
        <v>0</v>
      </c>
      <c r="E9" s="67">
        <f>'1m Összesítő'!M10</f>
        <v>0</v>
      </c>
      <c r="F9" s="700">
        <v>0</v>
      </c>
      <c r="G9" s="66" t="s">
        <v>331</v>
      </c>
      <c r="H9" s="66" t="s">
        <v>332</v>
      </c>
      <c r="I9" s="67">
        <f>'1m Összesítő'!K31</f>
        <v>0</v>
      </c>
      <c r="J9" s="67">
        <f>'1m Összesítő'!L31</f>
        <v>0</v>
      </c>
      <c r="K9" s="67">
        <f>'1m Összesítő'!M31</f>
        <v>0</v>
      </c>
      <c r="L9" s="703">
        <v>0</v>
      </c>
    </row>
    <row r="10" spans="1:12" ht="24.9" customHeight="1" x14ac:dyDescent="0.4">
      <c r="A10" s="68"/>
      <c r="B10" s="68"/>
      <c r="C10" s="79"/>
      <c r="D10" s="79"/>
      <c r="E10" s="79"/>
      <c r="F10" s="705"/>
      <c r="G10" s="66" t="s">
        <v>349</v>
      </c>
      <c r="H10" s="66" t="s">
        <v>350</v>
      </c>
      <c r="I10" s="67">
        <f>'1m Összesítő'!K32</f>
        <v>0</v>
      </c>
      <c r="J10" s="67">
        <f>'1m Összesítő'!L32</f>
        <v>0</v>
      </c>
      <c r="K10" s="67">
        <f>'1m Összesítő'!M32</f>
        <v>0</v>
      </c>
      <c r="L10" s="703">
        <v>0</v>
      </c>
    </row>
    <row r="11" spans="1:12" ht="24.9" customHeight="1" x14ac:dyDescent="0.4">
      <c r="A11" s="68"/>
      <c r="B11" s="68"/>
      <c r="C11" s="79"/>
      <c r="D11" s="79"/>
      <c r="E11" s="79"/>
      <c r="F11" s="705"/>
      <c r="G11" s="66" t="s">
        <v>373</v>
      </c>
      <c r="H11" s="66" t="s">
        <v>624</v>
      </c>
      <c r="I11" s="67">
        <f>'részletező tábla eredeti ei Bag'!Q191</f>
        <v>0</v>
      </c>
      <c r="J11" s="67">
        <f>'részletező tábla módosíto ei '!Q191</f>
        <v>0</v>
      </c>
      <c r="K11" s="67">
        <f>'2a cofog szerinti teljesítés'!Q193</f>
        <v>0</v>
      </c>
      <c r="L11" s="703">
        <v>0</v>
      </c>
    </row>
    <row r="12" spans="1:12" ht="24.9" customHeight="1" x14ac:dyDescent="0.4">
      <c r="A12" s="66" t="s">
        <v>179</v>
      </c>
      <c r="B12" s="66" t="s">
        <v>180</v>
      </c>
      <c r="C12" s="67">
        <f>'1m Összesítő'!K12</f>
        <v>125207357</v>
      </c>
      <c r="D12" s="67">
        <f>'1m Összesítő'!L12</f>
        <v>146891206</v>
      </c>
      <c r="E12" s="67">
        <f>'1m Összesítő'!M12</f>
        <v>140169093</v>
      </c>
      <c r="F12" s="700">
        <f>E12/D12</f>
        <v>0.95423747150663329</v>
      </c>
      <c r="G12" s="66" t="s">
        <v>421</v>
      </c>
      <c r="H12" s="66" t="s">
        <v>422</v>
      </c>
      <c r="I12" s="67">
        <f>'1m Összesítő'!K45</f>
        <v>0</v>
      </c>
      <c r="J12" s="67">
        <f>'1m Összesítő'!L45</f>
        <v>0</v>
      </c>
      <c r="K12" s="67">
        <f>'1m Összesítő'!M45</f>
        <v>0</v>
      </c>
      <c r="L12" s="703">
        <v>0</v>
      </c>
    </row>
    <row r="13" spans="1:12" ht="24.9" customHeight="1" x14ac:dyDescent="0.4">
      <c r="A13" s="66" t="s">
        <v>215</v>
      </c>
      <c r="B13" s="66" t="s">
        <v>530</v>
      </c>
      <c r="C13" s="67">
        <f>'1m Összesítő'!K14</f>
        <v>124019575</v>
      </c>
      <c r="D13" s="67">
        <f>'1m Összesítő'!L14</f>
        <v>145703424</v>
      </c>
      <c r="E13" s="67">
        <f>'1m Összesítő'!M14</f>
        <v>138981311</v>
      </c>
      <c r="F13" s="700">
        <f>E13/D13</f>
        <v>0.95386441295984914</v>
      </c>
      <c r="G13" s="66" t="s">
        <v>447</v>
      </c>
      <c r="H13" s="66" t="s">
        <v>530</v>
      </c>
      <c r="I13" s="67">
        <f>'1m Összesítő'!K39</f>
        <v>0</v>
      </c>
      <c r="J13" s="67">
        <f>'1m Összesítő'!L39</f>
        <v>0</v>
      </c>
      <c r="K13" s="67">
        <f>'1m Összesítő'!M39</f>
        <v>0</v>
      </c>
      <c r="L13" s="703">
        <v>0</v>
      </c>
    </row>
    <row r="14" spans="1:12" ht="24.9" customHeight="1" x14ac:dyDescent="0.4">
      <c r="A14" s="66"/>
      <c r="B14" s="70" t="s">
        <v>531</v>
      </c>
      <c r="C14" s="71">
        <f>'1m Összesítő'!K16</f>
        <v>50000</v>
      </c>
      <c r="D14" s="71">
        <f>'1m Összesítő'!L16</f>
        <v>1658717</v>
      </c>
      <c r="E14" s="71">
        <f>'1m Összesítő'!M16</f>
        <v>1204222</v>
      </c>
      <c r="F14" s="702">
        <f>E14/D14</f>
        <v>0.72599605598785089</v>
      </c>
      <c r="G14" s="66"/>
      <c r="H14" s="72" t="s">
        <v>532</v>
      </c>
      <c r="I14" s="73">
        <f>'1m Összesítő'!K41</f>
        <v>125257357</v>
      </c>
      <c r="J14" s="73">
        <f>'1m Összesítő'!L41</f>
        <v>147719310</v>
      </c>
      <c r="K14" s="73">
        <f>'1m Összesítő'!M41</f>
        <v>139063195</v>
      </c>
      <c r="L14" s="704">
        <f t="shared" si="0"/>
        <v>0.94140160145616714</v>
      </c>
    </row>
    <row r="15" spans="1:12" ht="24.9" customHeight="1" x14ac:dyDescent="0.4">
      <c r="A15" s="66"/>
      <c r="B15" s="70" t="s">
        <v>533</v>
      </c>
      <c r="C15" s="71">
        <f>'1m Összesítő'!K20</f>
        <v>125207357</v>
      </c>
      <c r="D15" s="71">
        <f>'1m Összesítő'!L20</f>
        <v>146891206</v>
      </c>
      <c r="E15" s="71">
        <f>'1m Összesítő'!M20</f>
        <v>140169093</v>
      </c>
      <c r="F15" s="702">
        <f>E15/D15</f>
        <v>0.95423747150663329</v>
      </c>
      <c r="G15" s="66"/>
      <c r="H15" s="72" t="s">
        <v>534</v>
      </c>
      <c r="I15" s="73">
        <f>'1m Összesítő'!K45</f>
        <v>0</v>
      </c>
      <c r="J15" s="73">
        <f>'1m Összesítő'!L45</f>
        <v>0</v>
      </c>
      <c r="K15" s="73">
        <f>'1m Összesítő'!M45</f>
        <v>0</v>
      </c>
      <c r="L15" s="704">
        <v>0</v>
      </c>
    </row>
    <row r="16" spans="1:12" ht="44.25" customHeight="1" x14ac:dyDescent="0.4">
      <c r="A16" s="66"/>
      <c r="B16" s="74" t="s">
        <v>535</v>
      </c>
      <c r="C16" s="71">
        <f>(C15+C14)-C13</f>
        <v>1237782</v>
      </c>
      <c r="D16" s="71">
        <f t="shared" ref="D16:E16" si="1">(D15+D14)-D13</f>
        <v>2846499</v>
      </c>
      <c r="E16" s="71">
        <f t="shared" si="1"/>
        <v>2392004</v>
      </c>
      <c r="F16" s="702">
        <f>E16/D16</f>
        <v>0.84033193055750244</v>
      </c>
      <c r="G16" s="66"/>
      <c r="H16" s="75" t="s">
        <v>536</v>
      </c>
      <c r="I16" s="73">
        <f>I14-I13</f>
        <v>125257357</v>
      </c>
      <c r="J16" s="73">
        <f t="shared" ref="J16:K16" si="2">J14-J13</f>
        <v>147719310</v>
      </c>
      <c r="K16" s="73">
        <f t="shared" si="2"/>
        <v>139063195</v>
      </c>
      <c r="L16" s="704">
        <f t="shared" si="0"/>
        <v>0.94140160145616714</v>
      </c>
    </row>
    <row r="18" spans="1:12" ht="36" customHeight="1" x14ac:dyDescent="0.3">
      <c r="A18" s="848" t="s">
        <v>681</v>
      </c>
      <c r="B18" s="849"/>
      <c r="C18" s="849"/>
      <c r="D18" s="849"/>
      <c r="E18" s="849"/>
      <c r="F18" s="849"/>
      <c r="G18" s="849"/>
      <c r="H18" s="849"/>
      <c r="I18" s="849"/>
      <c r="J18" s="849"/>
      <c r="K18" s="849"/>
      <c r="L18" s="850"/>
    </row>
    <row r="19" spans="1:12" s="68" customFormat="1" ht="24.9" customHeight="1" x14ac:dyDescent="0.4">
      <c r="A19" s="66" t="s">
        <v>76</v>
      </c>
      <c r="B19" s="66" t="s">
        <v>77</v>
      </c>
      <c r="C19" s="67">
        <f>'1m Összesítő'!K6</f>
        <v>0</v>
      </c>
      <c r="D19" s="67">
        <f>'1m Összesítő'!L6</f>
        <v>0</v>
      </c>
      <c r="E19" s="67">
        <f>'1m Összesítő'!M6</f>
        <v>0</v>
      </c>
      <c r="F19" s="700">
        <v>0</v>
      </c>
      <c r="G19" s="66" t="s">
        <v>377</v>
      </c>
      <c r="H19" s="66" t="s">
        <v>378</v>
      </c>
      <c r="I19" s="67">
        <f>'1m Összesítő'!K36</f>
        <v>0</v>
      </c>
      <c r="J19" s="67">
        <f>'1m Összesítő'!L36</f>
        <v>830613</v>
      </c>
      <c r="K19" s="67">
        <f>'1m Összesítő'!M36</f>
        <v>790049</v>
      </c>
      <c r="L19" s="703">
        <f t="shared" ref="L19" si="3">K19/J19</f>
        <v>0.95116377904029914</v>
      </c>
    </row>
    <row r="20" spans="1:12" s="68" customFormat="1" ht="24.9" customHeight="1" x14ac:dyDescent="0.4">
      <c r="A20" s="66" t="s">
        <v>151</v>
      </c>
      <c r="B20" s="66" t="s">
        <v>152</v>
      </c>
      <c r="C20" s="67">
        <f>'1m Összesítő'!K9</f>
        <v>0</v>
      </c>
      <c r="D20" s="67">
        <f>'1m Összesítő'!L9</f>
        <v>0</v>
      </c>
      <c r="E20" s="67">
        <f>'1m Összesítő'!M9</f>
        <v>0</v>
      </c>
      <c r="F20" s="700">
        <v>0</v>
      </c>
      <c r="G20" s="66" t="s">
        <v>393</v>
      </c>
      <c r="H20" s="66" t="s">
        <v>394</v>
      </c>
      <c r="I20" s="67">
        <f>'1m Összesítő'!K37</f>
        <v>0</v>
      </c>
      <c r="J20" s="67">
        <f>'1m Összesítő'!L37</f>
        <v>0</v>
      </c>
      <c r="K20" s="67">
        <f>'1m Összesítő'!M37</f>
        <v>0</v>
      </c>
      <c r="L20" s="703">
        <v>0</v>
      </c>
    </row>
    <row r="21" spans="1:12" s="68" customFormat="1" ht="24.9" customHeight="1" x14ac:dyDescent="0.4">
      <c r="A21" s="66" t="s">
        <v>171</v>
      </c>
      <c r="B21" s="66" t="s">
        <v>172</v>
      </c>
      <c r="C21" s="67">
        <f>'1m Összesítő'!K11</f>
        <v>0</v>
      </c>
      <c r="D21" s="67">
        <f>'1m Összesítő'!L11</f>
        <v>0</v>
      </c>
      <c r="E21" s="67">
        <f>'1m Összesítő'!M11</f>
        <v>0</v>
      </c>
      <c r="F21" s="700">
        <v>0</v>
      </c>
      <c r="G21" s="66" t="s">
        <v>403</v>
      </c>
      <c r="H21" s="66" t="s">
        <v>404</v>
      </c>
      <c r="I21" s="67">
        <f>'1m Összesítő'!K38</f>
        <v>0</v>
      </c>
      <c r="J21" s="67">
        <f>'1m Összesítő'!L38</f>
        <v>0</v>
      </c>
      <c r="K21" s="67">
        <f>'1m Összesítő'!M38</f>
        <v>0</v>
      </c>
      <c r="L21" s="703">
        <v>0</v>
      </c>
    </row>
    <row r="22" spans="1:12" s="68" customFormat="1" ht="24.9" customHeight="1" x14ac:dyDescent="0.4">
      <c r="A22" s="66"/>
      <c r="B22" s="70" t="s">
        <v>538</v>
      </c>
      <c r="C22" s="71">
        <f>'1m Összesítő'!K18</f>
        <v>0</v>
      </c>
      <c r="D22" s="71">
        <f>'1m Összesítő'!L18</f>
        <v>0</v>
      </c>
      <c r="E22" s="71">
        <f>'1m Összesítő'!M18</f>
        <v>0</v>
      </c>
      <c r="F22" s="702">
        <v>0</v>
      </c>
      <c r="G22" s="66"/>
      <c r="H22" s="72" t="s">
        <v>539</v>
      </c>
      <c r="I22" s="73">
        <f>'1m Összesítő'!K43</f>
        <v>0</v>
      </c>
      <c r="J22" s="73">
        <f>'1m Összesítő'!L43</f>
        <v>830613</v>
      </c>
      <c r="K22" s="73">
        <f>'1m Összesítő'!M43</f>
        <v>790049</v>
      </c>
      <c r="L22" s="708">
        <f t="shared" ref="L22:L25" si="4">K22/J22</f>
        <v>0.95116377904029914</v>
      </c>
    </row>
    <row r="23" spans="1:12" s="68" customFormat="1" ht="24.9" customHeight="1" x14ac:dyDescent="0.4">
      <c r="A23" s="66" t="s">
        <v>236</v>
      </c>
      <c r="B23" s="76" t="s">
        <v>540</v>
      </c>
      <c r="C23" s="77">
        <f>'1m Összesítő'!K22</f>
        <v>125257357</v>
      </c>
      <c r="D23" s="77">
        <f>'1m Összesítő'!L22</f>
        <v>148549923</v>
      </c>
      <c r="E23" s="77">
        <f>'1m Összesítő'!M22</f>
        <v>141373315</v>
      </c>
      <c r="F23" s="706">
        <f t="shared" ref="F23:F24" si="5">E23/D23</f>
        <v>0.95168891470916483</v>
      </c>
      <c r="G23" s="66" t="s">
        <v>470</v>
      </c>
      <c r="H23" s="80" t="s">
        <v>541</v>
      </c>
      <c r="I23" s="81">
        <f>'1m Összesítő'!K47</f>
        <v>125257357</v>
      </c>
      <c r="J23" s="81">
        <f>'1m Összesítő'!L47</f>
        <v>148549923</v>
      </c>
      <c r="K23" s="81">
        <f>'1m Összesítő'!M47</f>
        <v>139853244</v>
      </c>
      <c r="L23" s="708">
        <f t="shared" si="4"/>
        <v>0.94145618641619899</v>
      </c>
    </row>
    <row r="24" spans="1:12" s="68" customFormat="1" ht="24.9" customHeight="1" x14ac:dyDescent="0.4">
      <c r="A24" s="66"/>
      <c r="B24" s="76" t="s">
        <v>542</v>
      </c>
      <c r="C24" s="77">
        <f>'1m Összesítő'!K24</f>
        <v>1237782</v>
      </c>
      <c r="D24" s="77">
        <f>'1m Összesítő'!L24</f>
        <v>2846499</v>
      </c>
      <c r="E24" s="77">
        <f>'1m Összesítő'!M24</f>
        <v>2392004</v>
      </c>
      <c r="F24" s="706">
        <f t="shared" si="5"/>
        <v>0.84033193055750244</v>
      </c>
      <c r="G24" s="66"/>
      <c r="H24" s="80" t="s">
        <v>543</v>
      </c>
      <c r="I24" s="81">
        <f>'1m Összesítő'!K49</f>
        <v>125257357</v>
      </c>
      <c r="J24" s="81">
        <f>'1m Összesítő'!L49</f>
        <v>148549923</v>
      </c>
      <c r="K24" s="81">
        <f>'1m Összesítő'!M49</f>
        <v>139853244</v>
      </c>
      <c r="L24" s="708">
        <f t="shared" si="4"/>
        <v>0.94145618641619899</v>
      </c>
    </row>
    <row r="25" spans="1:12" s="68" customFormat="1" ht="44.25" customHeight="1" x14ac:dyDescent="0.4">
      <c r="A25" s="66"/>
      <c r="B25" s="78" t="s">
        <v>544</v>
      </c>
      <c r="C25" s="77">
        <f>'1m Összesítő'!K26</f>
        <v>50000</v>
      </c>
      <c r="D25" s="77">
        <f>'1m Összesítő'!L26</f>
        <v>1658717</v>
      </c>
      <c r="E25" s="77">
        <f>'1m Összesítő'!M26</f>
        <v>1204222</v>
      </c>
      <c r="F25" s="702">
        <f>E25/D25</f>
        <v>0.72599605598785089</v>
      </c>
      <c r="G25" s="66"/>
      <c r="H25" s="82" t="s">
        <v>545</v>
      </c>
      <c r="I25" s="81">
        <f>'1m Összesítő'!K51</f>
        <v>125257357</v>
      </c>
      <c r="J25" s="81">
        <f>'1m Összesítő'!L51</f>
        <v>148549923</v>
      </c>
      <c r="K25" s="81">
        <f>'1m Összesítő'!M51</f>
        <v>139853244</v>
      </c>
      <c r="L25" s="708">
        <f t="shared" si="4"/>
        <v>0.94145618641619899</v>
      </c>
    </row>
  </sheetData>
  <mergeCells count="5">
    <mergeCell ref="A1:L1"/>
    <mergeCell ref="A3:F3"/>
    <mergeCell ref="G3:L3"/>
    <mergeCell ref="A5:L5"/>
    <mergeCell ref="A18:L18"/>
  </mergeCells>
  <printOptions horizontalCentered="1"/>
  <pageMargins left="0.23622047244094491" right="0.23622047244094491" top="0.74803149606299213" bottom="0.74803149606299213" header="0.31496062992125984" footer="0.31496062992125984"/>
  <pageSetup paperSize="9" scale="39" orientation="landscape" r:id="rId1"/>
  <headerFooter>
    <oddHeader>&amp;R 5. számú melléklet</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25"/>
  <sheetViews>
    <sheetView topLeftCell="B1" zoomScale="64" zoomScaleNormal="64" workbookViewId="0">
      <selection activeCell="P14" sqref="P14"/>
    </sheetView>
  </sheetViews>
  <sheetFormatPr defaultRowHeight="14.4" x14ac:dyDescent="0.3"/>
  <cols>
    <col min="1" max="1" width="10" bestFit="1" customWidth="1"/>
    <col min="2" max="2" width="53.88671875" customWidth="1"/>
    <col min="3" max="6" width="29.6640625" customWidth="1"/>
    <col min="7" max="7" width="10.44140625" customWidth="1"/>
    <col min="8" max="8" width="52.33203125" customWidth="1"/>
    <col min="9" max="12" width="29.6640625" customWidth="1"/>
  </cols>
  <sheetData>
    <row r="1" spans="1:12" ht="21" x14ac:dyDescent="0.4">
      <c r="A1" s="841" t="s">
        <v>673</v>
      </c>
      <c r="B1" s="841"/>
      <c r="C1" s="841"/>
      <c r="D1" s="841"/>
      <c r="E1" s="841"/>
      <c r="F1" s="841"/>
      <c r="G1" s="841"/>
      <c r="H1" s="841"/>
      <c r="I1" s="841"/>
      <c r="J1" s="841"/>
      <c r="K1" s="841"/>
      <c r="L1" s="841"/>
    </row>
    <row r="2" spans="1:12" ht="17.25" customHeight="1" x14ac:dyDescent="0.3">
      <c r="L2" s="50" t="s">
        <v>601</v>
      </c>
    </row>
    <row r="3" spans="1:12" ht="42.75" customHeight="1" x14ac:dyDescent="0.3">
      <c r="A3" s="842" t="s">
        <v>522</v>
      </c>
      <c r="B3" s="843"/>
      <c r="C3" s="843"/>
      <c r="D3" s="843"/>
      <c r="E3" s="843"/>
      <c r="F3" s="844"/>
      <c r="G3" s="845" t="s">
        <v>523</v>
      </c>
      <c r="H3" s="846"/>
      <c r="I3" s="846"/>
      <c r="J3" s="846"/>
      <c r="K3" s="846"/>
      <c r="L3" s="847"/>
    </row>
    <row r="4" spans="1:12" s="64" customFormat="1" ht="54" x14ac:dyDescent="0.3">
      <c r="A4" s="63"/>
      <c r="B4" s="63" t="s">
        <v>674</v>
      </c>
      <c r="C4" s="63" t="s">
        <v>552</v>
      </c>
      <c r="D4" s="63" t="s">
        <v>553</v>
      </c>
      <c r="E4" s="63" t="s">
        <v>554</v>
      </c>
      <c r="F4" s="63" t="s">
        <v>555</v>
      </c>
      <c r="G4" s="63"/>
      <c r="H4" s="63" t="s">
        <v>674</v>
      </c>
      <c r="I4" s="63" t="s">
        <v>552</v>
      </c>
      <c r="J4" s="63" t="s">
        <v>553</v>
      </c>
      <c r="K4" s="63" t="s">
        <v>554</v>
      </c>
      <c r="L4" s="63" t="s">
        <v>555</v>
      </c>
    </row>
    <row r="5" spans="1:12" s="65" customFormat="1" ht="24.9" customHeight="1" x14ac:dyDescent="0.3">
      <c r="A5" s="848" t="s">
        <v>556</v>
      </c>
      <c r="B5" s="849"/>
      <c r="C5" s="849"/>
      <c r="D5" s="849"/>
      <c r="E5" s="849"/>
      <c r="F5" s="849"/>
      <c r="G5" s="849"/>
      <c r="H5" s="849"/>
      <c r="I5" s="849"/>
      <c r="J5" s="849"/>
      <c r="K5" s="849"/>
      <c r="L5" s="850"/>
    </row>
    <row r="6" spans="1:12" ht="25.5" customHeight="1" x14ac:dyDescent="0.4">
      <c r="A6" s="66" t="s">
        <v>51</v>
      </c>
      <c r="B6" s="66" t="s">
        <v>672</v>
      </c>
      <c r="C6" s="67">
        <f>'1m Összesítő'!O5</f>
        <v>0</v>
      </c>
      <c r="D6" s="67">
        <f>'1m Összesítő'!P5</f>
        <v>0</v>
      </c>
      <c r="E6" s="67">
        <f>'1m Összesítő'!Q5</f>
        <v>0</v>
      </c>
      <c r="F6" s="700">
        <v>0</v>
      </c>
      <c r="G6" s="66" t="s">
        <v>241</v>
      </c>
      <c r="H6" s="66" t="s">
        <v>242</v>
      </c>
      <c r="I6" s="67">
        <f>'1m Összesítő'!O28</f>
        <v>58277096</v>
      </c>
      <c r="J6" s="67">
        <f>'1m Összesítő'!P28</f>
        <v>60680108</v>
      </c>
      <c r="K6" s="67">
        <f>'1m Összesítő'!Q28</f>
        <v>60674573</v>
      </c>
      <c r="L6" s="703">
        <f t="shared" ref="L6:L16" si="0">K6/J6</f>
        <v>0.9999087839461327</v>
      </c>
    </row>
    <row r="7" spans="1:12" ht="24.9" customHeight="1" x14ac:dyDescent="0.4">
      <c r="A7" s="66" t="s">
        <v>88</v>
      </c>
      <c r="B7" s="66" t="s">
        <v>89</v>
      </c>
      <c r="C7" s="67">
        <f>'1m Összesítő'!O7</f>
        <v>0</v>
      </c>
      <c r="D7" s="67">
        <f>'1m Összesítő'!P7</f>
        <v>0</v>
      </c>
      <c r="E7" s="67">
        <f>'1m Összesítő'!Q7</f>
        <v>0</v>
      </c>
      <c r="F7" s="700">
        <v>0</v>
      </c>
      <c r="G7" s="66" t="s">
        <v>279</v>
      </c>
      <c r="H7" s="66" t="s">
        <v>529</v>
      </c>
      <c r="I7" s="67">
        <f>'1m Összesítő'!O29</f>
        <v>7762526</v>
      </c>
      <c r="J7" s="67">
        <f>'1m Összesítő'!P29</f>
        <v>8038714</v>
      </c>
      <c r="K7" s="67">
        <f>'1m Összesítő'!Q29</f>
        <v>8038714</v>
      </c>
      <c r="L7" s="703">
        <f t="shared" si="0"/>
        <v>1</v>
      </c>
    </row>
    <row r="8" spans="1:12" ht="24.9" customHeight="1" x14ac:dyDescent="0.4">
      <c r="A8" s="66" t="s">
        <v>129</v>
      </c>
      <c r="B8" s="66" t="s">
        <v>130</v>
      </c>
      <c r="C8" s="67">
        <f>'1m Összesítő'!O8</f>
        <v>254000</v>
      </c>
      <c r="D8" s="67">
        <f>'1m Összesítő'!P8</f>
        <v>254000</v>
      </c>
      <c r="E8" s="67">
        <f>'1m Összesítő'!Q8</f>
        <v>344314</v>
      </c>
      <c r="F8" s="700">
        <f>E8/D8</f>
        <v>1.3555669291338583</v>
      </c>
      <c r="G8" s="66" t="s">
        <v>281</v>
      </c>
      <c r="H8" s="66" t="s">
        <v>282</v>
      </c>
      <c r="I8" s="67">
        <f>'1m Összesítő'!O30</f>
        <v>13155276</v>
      </c>
      <c r="J8" s="67">
        <f>'1m Összesítő'!P30</f>
        <v>13733102</v>
      </c>
      <c r="K8" s="67">
        <f>'1m Összesítő'!Q30</f>
        <v>10905793</v>
      </c>
      <c r="L8" s="703">
        <f t="shared" si="0"/>
        <v>0.79412451753434876</v>
      </c>
    </row>
    <row r="9" spans="1:12" ht="24.9" customHeight="1" x14ac:dyDescent="0.4">
      <c r="A9" s="66" t="s">
        <v>163</v>
      </c>
      <c r="B9" s="66" t="s">
        <v>164</v>
      </c>
      <c r="C9" s="67">
        <f>'1m Összesítő'!O10</f>
        <v>0</v>
      </c>
      <c r="D9" s="67">
        <f>'1m Összesítő'!P10</f>
        <v>0</v>
      </c>
      <c r="E9" s="67">
        <f>'1m Összesítő'!Q10</f>
        <v>0</v>
      </c>
      <c r="F9" s="700">
        <v>0</v>
      </c>
      <c r="G9" s="66" t="s">
        <v>331</v>
      </c>
      <c r="H9" s="66" t="s">
        <v>332</v>
      </c>
      <c r="I9" s="67">
        <f>'1m Összesítő'!O31</f>
        <v>0</v>
      </c>
      <c r="J9" s="67">
        <f>'1m Összesítő'!P31</f>
        <v>0</v>
      </c>
      <c r="K9" s="67">
        <f>'1m Összesítő'!Q31</f>
        <v>0</v>
      </c>
      <c r="L9" s="703">
        <v>0</v>
      </c>
    </row>
    <row r="10" spans="1:12" ht="24.9" customHeight="1" x14ac:dyDescent="0.4">
      <c r="A10" s="68"/>
      <c r="B10" s="68"/>
      <c r="C10" s="83"/>
      <c r="D10" s="83"/>
      <c r="E10" s="83"/>
      <c r="F10" s="709"/>
      <c r="G10" s="66" t="s">
        <v>349</v>
      </c>
      <c r="H10" s="66" t="s">
        <v>350</v>
      </c>
      <c r="I10" s="67">
        <f>'1m Összesítő'!O32</f>
        <v>0</v>
      </c>
      <c r="J10" s="67">
        <f>'1m Összesítő'!P32</f>
        <v>364805</v>
      </c>
      <c r="K10" s="67">
        <f>'1m Összesítő'!Q32</f>
        <v>364805</v>
      </c>
      <c r="L10" s="703">
        <f t="shared" si="0"/>
        <v>1</v>
      </c>
    </row>
    <row r="11" spans="1:12" ht="24.9" customHeight="1" x14ac:dyDescent="0.4">
      <c r="A11" s="68"/>
      <c r="B11" s="68"/>
      <c r="C11" s="83"/>
      <c r="D11" s="83"/>
      <c r="E11" s="83"/>
      <c r="F11" s="709"/>
      <c r="G11" s="66" t="s">
        <v>373</v>
      </c>
      <c r="H11" s="66" t="s">
        <v>624</v>
      </c>
      <c r="I11" s="67">
        <f>'részletező tábla eredeti ei Bag'!U191</f>
        <v>0</v>
      </c>
      <c r="J11" s="67">
        <f>'részletező tábla módosíto ei '!U191</f>
        <v>0</v>
      </c>
      <c r="K11" s="67">
        <f>'2a cofog szerinti teljesítés'!U193</f>
        <v>0</v>
      </c>
      <c r="L11" s="703">
        <v>0</v>
      </c>
    </row>
    <row r="12" spans="1:12" ht="24.9" customHeight="1" x14ac:dyDescent="0.4">
      <c r="A12" s="66" t="s">
        <v>179</v>
      </c>
      <c r="B12" s="66" t="s">
        <v>180</v>
      </c>
      <c r="C12" s="143">
        <f>'1m Összesítő'!O12</f>
        <v>78940898</v>
      </c>
      <c r="D12" s="143">
        <f>'1m Összesítő'!P12</f>
        <v>82605858</v>
      </c>
      <c r="E12" s="143">
        <f>'1m Összesítő'!Q12</f>
        <v>81217525</v>
      </c>
      <c r="F12" s="700">
        <f>E12/D12</f>
        <v>0.98319328636475156</v>
      </c>
      <c r="G12" s="66" t="s">
        <v>421</v>
      </c>
      <c r="H12" s="66" t="s">
        <v>422</v>
      </c>
      <c r="I12" s="67">
        <f>'1m Összesítő'!O45</f>
        <v>0</v>
      </c>
      <c r="J12" s="67">
        <f>'1m Összesítő'!P45</f>
        <v>0</v>
      </c>
      <c r="K12" s="67">
        <f>'1m Összesítő'!Q45</f>
        <v>0</v>
      </c>
      <c r="L12" s="703">
        <v>0</v>
      </c>
    </row>
    <row r="13" spans="1:12" ht="24.9" customHeight="1" x14ac:dyDescent="0.4">
      <c r="A13" s="66" t="s">
        <v>215</v>
      </c>
      <c r="B13" s="66" t="s">
        <v>530</v>
      </c>
      <c r="C13" s="67">
        <f>'1m Összesítő'!O14</f>
        <v>77417337</v>
      </c>
      <c r="D13" s="67">
        <f>'1m Összesítő'!P14</f>
        <v>81082297</v>
      </c>
      <c r="E13" s="67">
        <f>'1m Összesítő'!Q14</f>
        <v>79693964</v>
      </c>
      <c r="F13" s="700">
        <f>E13/D13</f>
        <v>0.98287748310830414</v>
      </c>
      <c r="G13" s="66" t="s">
        <v>447</v>
      </c>
      <c r="H13" s="66" t="s">
        <v>530</v>
      </c>
      <c r="I13" s="67">
        <f>'1m Összesítő'!O39</f>
        <v>0</v>
      </c>
      <c r="J13" s="67">
        <f>'1m Összesítő'!P39</f>
        <v>0</v>
      </c>
      <c r="K13" s="67">
        <f>'1m Összesítő'!Q39</f>
        <v>0</v>
      </c>
      <c r="L13" s="703">
        <v>0</v>
      </c>
    </row>
    <row r="14" spans="1:12" ht="24.9" customHeight="1" x14ac:dyDescent="0.4">
      <c r="A14" s="66"/>
      <c r="B14" s="70" t="s">
        <v>531</v>
      </c>
      <c r="C14" s="71">
        <f>'1m Összesítő'!O16</f>
        <v>254000</v>
      </c>
      <c r="D14" s="71">
        <f>'1m Összesítő'!P16</f>
        <v>254000</v>
      </c>
      <c r="E14" s="71">
        <f>'1m Összesítő'!Q16</f>
        <v>344314</v>
      </c>
      <c r="F14" s="702">
        <f>E14/D14</f>
        <v>1.3555669291338583</v>
      </c>
      <c r="G14" s="66"/>
      <c r="H14" s="72" t="s">
        <v>532</v>
      </c>
      <c r="I14" s="73">
        <f>'1m Összesítő'!O41</f>
        <v>79194898</v>
      </c>
      <c r="J14" s="73">
        <f>'1m Összesítő'!P41</f>
        <v>82816729</v>
      </c>
      <c r="K14" s="73">
        <f>'1m Összesítő'!Q41</f>
        <v>79983885</v>
      </c>
      <c r="L14" s="704">
        <f t="shared" si="0"/>
        <v>0.96579381926567032</v>
      </c>
    </row>
    <row r="15" spans="1:12" ht="24.9" customHeight="1" x14ac:dyDescent="0.4">
      <c r="A15" s="66"/>
      <c r="B15" s="70" t="s">
        <v>533</v>
      </c>
      <c r="C15" s="71">
        <f>'1m Összesítő'!O20</f>
        <v>78940898</v>
      </c>
      <c r="D15" s="71">
        <f>'1m Összesítő'!P20</f>
        <v>82605858</v>
      </c>
      <c r="E15" s="71">
        <f>'1m Összesítő'!Q20</f>
        <v>81217525</v>
      </c>
      <c r="F15" s="702">
        <f>E15/D15</f>
        <v>0.98319328636475156</v>
      </c>
      <c r="G15" s="66"/>
      <c r="H15" s="72" t="s">
        <v>534</v>
      </c>
      <c r="I15" s="73">
        <f>'1m Összesítő'!O45</f>
        <v>0</v>
      </c>
      <c r="J15" s="73">
        <f>'1m Összesítő'!P45</f>
        <v>0</v>
      </c>
      <c r="K15" s="73">
        <f>'1m Összesítő'!Q45</f>
        <v>0</v>
      </c>
      <c r="L15" s="704">
        <v>0</v>
      </c>
    </row>
    <row r="16" spans="1:12" ht="39" customHeight="1" x14ac:dyDescent="0.4">
      <c r="A16" s="66"/>
      <c r="B16" s="74" t="s">
        <v>535</v>
      </c>
      <c r="C16" s="71">
        <f t="shared" ref="C16:E16" si="1">(C14+C15)-C13</f>
        <v>1777561</v>
      </c>
      <c r="D16" s="71">
        <f t="shared" si="1"/>
        <v>1777561</v>
      </c>
      <c r="E16" s="71">
        <f t="shared" si="1"/>
        <v>1867875</v>
      </c>
      <c r="F16" s="702">
        <f>E16/D16</f>
        <v>1.0508078203785973</v>
      </c>
      <c r="G16" s="66"/>
      <c r="H16" s="75" t="s">
        <v>536</v>
      </c>
      <c r="I16" s="73">
        <f>I14-I13</f>
        <v>79194898</v>
      </c>
      <c r="J16" s="73">
        <f t="shared" ref="J16:K16" si="2">J14-J13</f>
        <v>82816729</v>
      </c>
      <c r="K16" s="73">
        <f t="shared" si="2"/>
        <v>79983885</v>
      </c>
      <c r="L16" s="704">
        <f t="shared" si="0"/>
        <v>0.96579381926567032</v>
      </c>
    </row>
    <row r="17" spans="1:12" ht="24.9" customHeight="1" x14ac:dyDescent="0.35">
      <c r="A17" s="68"/>
      <c r="B17" s="68"/>
      <c r="C17" s="68"/>
      <c r="D17" s="68"/>
      <c r="E17" s="68"/>
      <c r="F17" s="68"/>
      <c r="G17" s="68"/>
      <c r="H17" s="68"/>
      <c r="I17" s="68"/>
      <c r="J17" s="68"/>
      <c r="K17" s="68"/>
      <c r="L17" s="68"/>
    </row>
    <row r="18" spans="1:12" ht="36" customHeight="1" x14ac:dyDescent="0.3">
      <c r="A18" s="848" t="s">
        <v>557</v>
      </c>
      <c r="B18" s="849"/>
      <c r="C18" s="849"/>
      <c r="D18" s="849"/>
      <c r="E18" s="849"/>
      <c r="F18" s="849"/>
      <c r="G18" s="849"/>
      <c r="H18" s="849"/>
      <c r="I18" s="849"/>
      <c r="J18" s="849"/>
      <c r="K18" s="849"/>
      <c r="L18" s="850"/>
    </row>
    <row r="19" spans="1:12" ht="24.9" customHeight="1" x14ac:dyDescent="0.4">
      <c r="A19" s="66" t="s">
        <v>76</v>
      </c>
      <c r="B19" s="66" t="s">
        <v>77</v>
      </c>
      <c r="C19" s="67">
        <f>'1m Összesítő'!O6</f>
        <v>0</v>
      </c>
      <c r="D19" s="67">
        <f>'1m Összesítő'!P6</f>
        <v>0</v>
      </c>
      <c r="E19" s="67">
        <f>'1m Összesítő'!Q6</f>
        <v>0</v>
      </c>
      <c r="F19" s="700">
        <v>0</v>
      </c>
      <c r="G19" s="66" t="s">
        <v>377</v>
      </c>
      <c r="H19" s="66" t="s">
        <v>378</v>
      </c>
      <c r="I19" s="67">
        <f>'1m Összesítő'!O36</f>
        <v>0</v>
      </c>
      <c r="J19" s="67">
        <f>'1m Összesítő'!P36</f>
        <v>43129</v>
      </c>
      <c r="K19" s="67">
        <f>'1m Összesítő'!Q36</f>
        <v>0</v>
      </c>
      <c r="L19" s="703">
        <f t="shared" ref="L19:L25" si="3">K19/J19</f>
        <v>0</v>
      </c>
    </row>
    <row r="20" spans="1:12" ht="24.9" customHeight="1" x14ac:dyDescent="0.4">
      <c r="A20" s="66" t="s">
        <v>151</v>
      </c>
      <c r="B20" s="66" t="s">
        <v>152</v>
      </c>
      <c r="C20" s="67">
        <f>'1m Összesítő'!O9</f>
        <v>0</v>
      </c>
      <c r="D20" s="67">
        <f>'1m Összesítő'!P9</f>
        <v>0</v>
      </c>
      <c r="E20" s="67">
        <f>'1m Összesítő'!Q9</f>
        <v>0</v>
      </c>
      <c r="F20" s="700">
        <v>0</v>
      </c>
      <c r="G20" s="66" t="s">
        <v>393</v>
      </c>
      <c r="H20" s="66" t="s">
        <v>394</v>
      </c>
      <c r="I20" s="67">
        <f>'1m Összesítő'!O37</f>
        <v>0</v>
      </c>
      <c r="J20" s="67">
        <f>'1m Összesítő'!P37</f>
        <v>0</v>
      </c>
      <c r="K20" s="67">
        <f>'1m Összesítő'!Q37</f>
        <v>0</v>
      </c>
      <c r="L20" s="703">
        <v>0</v>
      </c>
    </row>
    <row r="21" spans="1:12" ht="24.9" customHeight="1" x14ac:dyDescent="0.4">
      <c r="A21" s="66" t="s">
        <v>171</v>
      </c>
      <c r="B21" s="66" t="s">
        <v>172</v>
      </c>
      <c r="C21" s="67">
        <f>'1m Összesítő'!O11</f>
        <v>0</v>
      </c>
      <c r="D21" s="67">
        <f>'1m Összesítő'!P11</f>
        <v>0</v>
      </c>
      <c r="E21" s="67">
        <f>'1m Összesítő'!Q11</f>
        <v>0</v>
      </c>
      <c r="F21" s="700">
        <v>0</v>
      </c>
      <c r="G21" s="66" t="s">
        <v>403</v>
      </c>
      <c r="H21" s="66" t="s">
        <v>404</v>
      </c>
      <c r="I21" s="67">
        <f>'1m Összesítő'!O38</f>
        <v>0</v>
      </c>
      <c r="J21" s="67">
        <f>'1m Összesítő'!P38</f>
        <v>0</v>
      </c>
      <c r="K21" s="67">
        <f>'1m Összesítő'!Q38</f>
        <v>0</v>
      </c>
      <c r="L21" s="703">
        <v>0</v>
      </c>
    </row>
    <row r="22" spans="1:12" ht="24.9" customHeight="1" x14ac:dyDescent="0.4">
      <c r="A22" s="66"/>
      <c r="B22" s="70" t="s">
        <v>538</v>
      </c>
      <c r="C22" s="71">
        <f>'1m Összesítő'!O18</f>
        <v>0</v>
      </c>
      <c r="D22" s="71">
        <f>'1m Összesítő'!P18</f>
        <v>0</v>
      </c>
      <c r="E22" s="71">
        <f>'1m Összesítő'!Q18</f>
        <v>0</v>
      </c>
      <c r="F22" s="702">
        <v>0</v>
      </c>
      <c r="G22" s="66"/>
      <c r="H22" s="72" t="s">
        <v>539</v>
      </c>
      <c r="I22" s="73">
        <f>'1m Összesítő'!O43</f>
        <v>0</v>
      </c>
      <c r="J22" s="73">
        <f>'1m Összesítő'!P43</f>
        <v>43129</v>
      </c>
      <c r="K22" s="73">
        <f>'1m Összesítő'!Q43</f>
        <v>0</v>
      </c>
      <c r="L22" s="704">
        <f t="shared" si="3"/>
        <v>0</v>
      </c>
    </row>
    <row r="23" spans="1:12" ht="24.9" customHeight="1" x14ac:dyDescent="0.4">
      <c r="A23" s="66" t="s">
        <v>236</v>
      </c>
      <c r="B23" s="76" t="s">
        <v>540</v>
      </c>
      <c r="C23" s="77">
        <f>'1m Összesítő'!O22</f>
        <v>79194898</v>
      </c>
      <c r="D23" s="77">
        <f>'1m Összesítő'!P22</f>
        <v>82859858</v>
      </c>
      <c r="E23" s="77">
        <f>'1m Összesítő'!Q22</f>
        <v>81561839</v>
      </c>
      <c r="F23" s="706">
        <f t="shared" ref="F23:F25" si="4">E23/D23</f>
        <v>0.98433476678176302</v>
      </c>
      <c r="G23" s="66" t="s">
        <v>470</v>
      </c>
      <c r="H23" s="84" t="s">
        <v>541</v>
      </c>
      <c r="I23" s="85">
        <f>'1m Összesítő'!O47</f>
        <v>79194898</v>
      </c>
      <c r="J23" s="85">
        <f>'1m Összesítő'!P47</f>
        <v>82859858</v>
      </c>
      <c r="K23" s="85">
        <f>'1m Összesítő'!Q47</f>
        <v>79983885</v>
      </c>
      <c r="L23" s="710">
        <f t="shared" si="3"/>
        <v>0.9652911184086268</v>
      </c>
    </row>
    <row r="24" spans="1:12" ht="24.9" customHeight="1" x14ac:dyDescent="0.4">
      <c r="A24" s="66"/>
      <c r="B24" s="76" t="s">
        <v>542</v>
      </c>
      <c r="C24" s="77">
        <f>'1m Összesítő'!O24</f>
        <v>1777561</v>
      </c>
      <c r="D24" s="77">
        <f>'1m Összesítő'!P24</f>
        <v>1777561</v>
      </c>
      <c r="E24" s="77">
        <f>'1m Összesítő'!Q24</f>
        <v>1867875</v>
      </c>
      <c r="F24" s="706">
        <f t="shared" si="4"/>
        <v>1.0508078203785973</v>
      </c>
      <c r="G24" s="66"/>
      <c r="H24" s="84" t="s">
        <v>543</v>
      </c>
      <c r="I24" s="85">
        <f>'1m Összesítő'!O49</f>
        <v>79194898</v>
      </c>
      <c r="J24" s="85">
        <f>'1m Összesítő'!P49</f>
        <v>82859858</v>
      </c>
      <c r="K24" s="85">
        <f>'1m Összesítő'!Q49</f>
        <v>79983885</v>
      </c>
      <c r="L24" s="710">
        <f t="shared" si="3"/>
        <v>0.9652911184086268</v>
      </c>
    </row>
    <row r="25" spans="1:12" ht="56.25" customHeight="1" x14ac:dyDescent="0.4">
      <c r="A25" s="66"/>
      <c r="B25" s="78" t="s">
        <v>544</v>
      </c>
      <c r="C25" s="77">
        <f>'1m Összesítő'!O26</f>
        <v>254000</v>
      </c>
      <c r="D25" s="77">
        <f>'1m Összesítő'!P26</f>
        <v>254000</v>
      </c>
      <c r="E25" s="77">
        <f>'1m Összesítő'!Q26</f>
        <v>344314</v>
      </c>
      <c r="F25" s="706">
        <f t="shared" si="4"/>
        <v>1.3555669291338583</v>
      </c>
      <c r="G25" s="66"/>
      <c r="H25" s="86" t="s">
        <v>545</v>
      </c>
      <c r="I25" s="85">
        <f>'1m Összesítő'!O51</f>
        <v>79194898</v>
      </c>
      <c r="J25" s="85">
        <f>'1m Összesítő'!P51</f>
        <v>82859858</v>
      </c>
      <c r="K25" s="85">
        <f>'1m Összesítő'!Q51</f>
        <v>79983885</v>
      </c>
      <c r="L25" s="710">
        <f t="shared" si="3"/>
        <v>0.9652911184086268</v>
      </c>
    </row>
  </sheetData>
  <mergeCells count="5">
    <mergeCell ref="A1:L1"/>
    <mergeCell ref="A3:F3"/>
    <mergeCell ref="G3:L3"/>
    <mergeCell ref="A5:L5"/>
    <mergeCell ref="A18:L18"/>
  </mergeCells>
  <printOptions horizontalCentered="1"/>
  <pageMargins left="0.23622047244094491" right="0.23622047244094491" top="0.74803149606299213" bottom="0.74803149606299213" header="0.31496062992125984" footer="0.31496062992125984"/>
  <pageSetup paperSize="9" scale="39" orientation="landscape" r:id="rId1"/>
  <headerFooter>
    <oddHeader>&amp;R 6. számú melléklet</oddHeader>
  </headerFooter>
  <ignoredErrors>
    <ignoredError sqref="L6"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25"/>
  <sheetViews>
    <sheetView zoomScale="62" zoomScaleNormal="62" workbookViewId="0">
      <selection activeCell="K31" sqref="K31"/>
    </sheetView>
  </sheetViews>
  <sheetFormatPr defaultRowHeight="14.4" x14ac:dyDescent="0.3"/>
  <cols>
    <col min="1" max="1" width="10" bestFit="1" customWidth="1"/>
    <col min="2" max="2" width="53.88671875" customWidth="1"/>
    <col min="3" max="6" width="29.6640625" customWidth="1"/>
    <col min="7" max="7" width="10.44140625" customWidth="1"/>
    <col min="8" max="8" width="52.33203125" customWidth="1"/>
    <col min="9" max="12" width="29.6640625" customWidth="1"/>
  </cols>
  <sheetData>
    <row r="1" spans="1:12" ht="21" x14ac:dyDescent="0.4">
      <c r="A1" s="841" t="s">
        <v>682</v>
      </c>
      <c r="B1" s="841"/>
      <c r="C1" s="841"/>
      <c r="D1" s="841"/>
      <c r="E1" s="841"/>
      <c r="F1" s="841"/>
      <c r="G1" s="841"/>
      <c r="H1" s="841"/>
      <c r="I1" s="841"/>
      <c r="J1" s="841"/>
      <c r="K1" s="841"/>
      <c r="L1" s="841"/>
    </row>
    <row r="2" spans="1:12" ht="17.25" customHeight="1" x14ac:dyDescent="0.3">
      <c r="L2" s="50" t="s">
        <v>601</v>
      </c>
    </row>
    <row r="3" spans="1:12" ht="42.75" customHeight="1" x14ac:dyDescent="0.3">
      <c r="A3" s="842" t="s">
        <v>522</v>
      </c>
      <c r="B3" s="843"/>
      <c r="C3" s="843"/>
      <c r="D3" s="843"/>
      <c r="E3" s="843"/>
      <c r="F3" s="844"/>
      <c r="G3" s="845" t="s">
        <v>523</v>
      </c>
      <c r="H3" s="846"/>
      <c r="I3" s="846"/>
      <c r="J3" s="846"/>
      <c r="K3" s="846"/>
      <c r="L3" s="847"/>
    </row>
    <row r="4" spans="1:12" s="87" customFormat="1" ht="54" x14ac:dyDescent="0.3">
      <c r="A4" s="63"/>
      <c r="B4" s="63" t="s">
        <v>674</v>
      </c>
      <c r="C4" s="63" t="s">
        <v>558</v>
      </c>
      <c r="D4" s="63" t="s">
        <v>559</v>
      </c>
      <c r="E4" s="63" t="s">
        <v>560</v>
      </c>
      <c r="F4" s="63" t="s">
        <v>561</v>
      </c>
      <c r="G4" s="63"/>
      <c r="H4" s="63" t="s">
        <v>674</v>
      </c>
      <c r="I4" s="63" t="s">
        <v>558</v>
      </c>
      <c r="J4" s="63" t="s">
        <v>559</v>
      </c>
      <c r="K4" s="63" t="s">
        <v>560</v>
      </c>
      <c r="L4" s="63" t="s">
        <v>561</v>
      </c>
    </row>
    <row r="5" spans="1:12" s="65" customFormat="1" ht="28.5" customHeight="1" x14ac:dyDescent="0.3">
      <c r="A5" s="848" t="s">
        <v>562</v>
      </c>
      <c r="B5" s="849"/>
      <c r="C5" s="849"/>
      <c r="D5" s="849"/>
      <c r="E5" s="849"/>
      <c r="F5" s="849"/>
      <c r="G5" s="849"/>
      <c r="H5" s="849"/>
      <c r="I5" s="849"/>
      <c r="J5" s="849"/>
      <c r="K5" s="849"/>
      <c r="L5" s="850"/>
    </row>
    <row r="6" spans="1:12" s="68" customFormat="1" ht="21" x14ac:dyDescent="0.4">
      <c r="A6" s="66" t="s">
        <v>51</v>
      </c>
      <c r="B6" s="66" t="s">
        <v>672</v>
      </c>
      <c r="C6" s="67">
        <f>'1m Összesítő'!S5</f>
        <v>401096311</v>
      </c>
      <c r="D6" s="67">
        <f>'1m Összesítő'!T5</f>
        <v>474377705</v>
      </c>
      <c r="E6" s="67">
        <f>'1m Összesítő'!U5</f>
        <v>466825088</v>
      </c>
      <c r="F6" s="700">
        <f>E6/D6</f>
        <v>0.98407889552903838</v>
      </c>
      <c r="G6" s="66" t="s">
        <v>241</v>
      </c>
      <c r="H6" s="88" t="s">
        <v>242</v>
      </c>
      <c r="I6" s="67">
        <f>'1m Összesítő'!S28</f>
        <v>81749888</v>
      </c>
      <c r="J6" s="67">
        <f>'1m Összesítő'!T28</f>
        <v>85704630</v>
      </c>
      <c r="K6" s="67">
        <f>'1m Összesítő'!U28</f>
        <v>81200366</v>
      </c>
      <c r="L6" s="703">
        <f t="shared" ref="L6:L16" si="0">K6/J6</f>
        <v>0.94744433293743868</v>
      </c>
    </row>
    <row r="7" spans="1:12" s="68" customFormat="1" ht="21" x14ac:dyDescent="0.4">
      <c r="A7" s="66" t="s">
        <v>88</v>
      </c>
      <c r="B7" s="66" t="s">
        <v>89</v>
      </c>
      <c r="C7" s="67">
        <f>'1m Összesítő'!S7</f>
        <v>88000000</v>
      </c>
      <c r="D7" s="67">
        <f>'1m Összesítő'!T7</f>
        <v>88000000</v>
      </c>
      <c r="E7" s="67">
        <f>'1m Összesítő'!U7</f>
        <v>92663742</v>
      </c>
      <c r="F7" s="700">
        <f>E7/D7</f>
        <v>1.0529970681818182</v>
      </c>
      <c r="G7" s="66" t="s">
        <v>279</v>
      </c>
      <c r="H7" s="88" t="s">
        <v>529</v>
      </c>
      <c r="I7" s="67">
        <f>'1m Összesítő'!S29</f>
        <v>8528313</v>
      </c>
      <c r="J7" s="67">
        <f>'1m Összesítő'!T29</f>
        <v>8896254</v>
      </c>
      <c r="K7" s="67">
        <f>'1m Összesítő'!U29</f>
        <v>8563301</v>
      </c>
      <c r="L7" s="703">
        <f t="shared" si="0"/>
        <v>0.96257379791539222</v>
      </c>
    </row>
    <row r="8" spans="1:12" s="68" customFormat="1" ht="21" x14ac:dyDescent="0.4">
      <c r="A8" s="66" t="s">
        <v>129</v>
      </c>
      <c r="B8" s="66" t="s">
        <v>130</v>
      </c>
      <c r="C8" s="67">
        <f>'1m Összesítő'!S8</f>
        <v>26028500</v>
      </c>
      <c r="D8" s="67">
        <f>'1m Összesítő'!T8</f>
        <v>26376099</v>
      </c>
      <c r="E8" s="67">
        <f>'1m Összesítő'!U8</f>
        <v>25774105</v>
      </c>
      <c r="F8" s="700">
        <f>E8/D8</f>
        <v>0.97717653395219661</v>
      </c>
      <c r="G8" s="66" t="s">
        <v>281</v>
      </c>
      <c r="H8" s="88" t="s">
        <v>282</v>
      </c>
      <c r="I8" s="67">
        <f>'1m Összesítő'!S30</f>
        <v>172611680</v>
      </c>
      <c r="J8" s="67">
        <f>'1m Összesítő'!T30</f>
        <v>200042764</v>
      </c>
      <c r="K8" s="67">
        <f>'1m Összesítő'!U30</f>
        <v>163066479</v>
      </c>
      <c r="L8" s="703">
        <f t="shared" si="0"/>
        <v>0.81515809789550797</v>
      </c>
    </row>
    <row r="9" spans="1:12" s="68" customFormat="1" ht="21" x14ac:dyDescent="0.4">
      <c r="A9" s="66" t="s">
        <v>163</v>
      </c>
      <c r="B9" s="66" t="s">
        <v>164</v>
      </c>
      <c r="C9" s="67">
        <f>'1m Összesítő'!S10</f>
        <v>0</v>
      </c>
      <c r="D9" s="67">
        <f>'1m Összesítő'!T10</f>
        <v>0</v>
      </c>
      <c r="E9" s="67">
        <f>'1m Összesítő'!U10</f>
        <v>0</v>
      </c>
      <c r="F9" s="700">
        <v>0</v>
      </c>
      <c r="G9" s="66" t="s">
        <v>331</v>
      </c>
      <c r="H9" s="88" t="s">
        <v>332</v>
      </c>
      <c r="I9" s="67">
        <f>'1m Összesítő'!S31</f>
        <v>18118794</v>
      </c>
      <c r="J9" s="67">
        <f>'1m Összesítő'!T31</f>
        <v>18118794</v>
      </c>
      <c r="K9" s="67">
        <f>'1m Összesítő'!U31</f>
        <v>14287692</v>
      </c>
      <c r="L9" s="703">
        <f t="shared" si="0"/>
        <v>0.78855645690325749</v>
      </c>
    </row>
    <row r="10" spans="1:12" s="68" customFormat="1" ht="21" x14ac:dyDescent="0.4">
      <c r="C10" s="79"/>
      <c r="D10" s="79"/>
      <c r="E10" s="79"/>
      <c r="F10" s="705"/>
      <c r="G10" s="66" t="s">
        <v>349</v>
      </c>
      <c r="H10" s="88" t="s">
        <v>350</v>
      </c>
      <c r="I10" s="67">
        <f>'1m Összesítő'!S32</f>
        <v>4140000</v>
      </c>
      <c r="J10" s="67">
        <f>'1m Összesítő'!T32</f>
        <v>8068249</v>
      </c>
      <c r="K10" s="67">
        <f>'1m Összesítő'!U32</f>
        <v>7858163</v>
      </c>
      <c r="L10" s="703">
        <f t="shared" si="0"/>
        <v>0.97396138864826809</v>
      </c>
    </row>
    <row r="11" spans="1:12" s="68" customFormat="1" ht="21" x14ac:dyDescent="0.4">
      <c r="C11" s="79"/>
      <c r="D11" s="79"/>
      <c r="E11" s="79"/>
      <c r="F11" s="705"/>
      <c r="G11" s="66" t="s">
        <v>373</v>
      </c>
      <c r="H11" s="88" t="s">
        <v>624</v>
      </c>
      <c r="I11" s="67">
        <f>'részletező tábla eredeti ei Bag'!AZ191</f>
        <v>0</v>
      </c>
      <c r="J11" s="67">
        <f>'részletező tábla módosíto ei '!AZ191</f>
        <v>0</v>
      </c>
      <c r="K11" s="67">
        <f>'2a cofog szerinti teljesítés'!BC193</f>
        <v>0</v>
      </c>
      <c r="L11" s="703">
        <v>0</v>
      </c>
    </row>
    <row r="12" spans="1:12" s="68" customFormat="1" ht="21" x14ac:dyDescent="0.4">
      <c r="A12" s="66" t="s">
        <v>179</v>
      </c>
      <c r="B12" s="66" t="s">
        <v>180</v>
      </c>
      <c r="C12" s="67">
        <f>'1m Összesítő'!S12</f>
        <v>63296685</v>
      </c>
      <c r="D12" s="67">
        <f>'1m Összesítő'!T12</f>
        <v>63296685</v>
      </c>
      <c r="E12" s="67">
        <f>'1m Összesítő'!U12</f>
        <v>78819593</v>
      </c>
      <c r="F12" s="700">
        <f>E12/D12</f>
        <v>1.2452404576953753</v>
      </c>
      <c r="G12" s="66" t="s">
        <v>421</v>
      </c>
      <c r="H12" s="88" t="s">
        <v>422</v>
      </c>
      <c r="I12" s="67">
        <f>'1m Összesítő'!S45</f>
        <v>304657996</v>
      </c>
      <c r="J12" s="67">
        <f>'1m Összesítő'!T45</f>
        <v>341784827</v>
      </c>
      <c r="K12" s="67">
        <f>'1m Összesítő'!U45</f>
        <v>330568645</v>
      </c>
      <c r="L12" s="703">
        <f t="shared" si="0"/>
        <v>0.96718349934240933</v>
      </c>
    </row>
    <row r="13" spans="1:12" s="68" customFormat="1" ht="21" x14ac:dyDescent="0.4">
      <c r="A13" s="66" t="s">
        <v>215</v>
      </c>
      <c r="B13" s="66" t="s">
        <v>530</v>
      </c>
      <c r="C13" s="67">
        <f>'1m Összesítő'!S14</f>
        <v>0</v>
      </c>
      <c r="D13" s="67">
        <f>'1m Összesítő'!T14</f>
        <v>0</v>
      </c>
      <c r="E13" s="67">
        <f>'1m Összesítő'!U14</f>
        <v>0</v>
      </c>
      <c r="F13" s="700">
        <v>0</v>
      </c>
      <c r="G13" s="66" t="s">
        <v>447</v>
      </c>
      <c r="H13" s="88" t="s">
        <v>530</v>
      </c>
      <c r="I13" s="67">
        <f>'1m Összesítő'!S39</f>
        <v>290799432</v>
      </c>
      <c r="J13" s="67">
        <f>'1m Összesítő'!T39</f>
        <v>327926263</v>
      </c>
      <c r="K13" s="67">
        <f>'1m Összesítő'!U39</f>
        <v>316710081</v>
      </c>
      <c r="L13" s="703">
        <f t="shared" si="0"/>
        <v>0.96579663398292681</v>
      </c>
    </row>
    <row r="14" spans="1:12" s="68" customFormat="1" ht="21" x14ac:dyDescent="0.4">
      <c r="A14" s="66"/>
      <c r="B14" s="70" t="s">
        <v>531</v>
      </c>
      <c r="C14" s="71">
        <f>'1m Összesítő'!S16</f>
        <v>515124811</v>
      </c>
      <c r="D14" s="71">
        <f>'1m Összesítő'!T16</f>
        <v>588753804</v>
      </c>
      <c r="E14" s="71">
        <f>'1m Összesítő'!U16</f>
        <v>585262935</v>
      </c>
      <c r="F14" s="702">
        <f>E14/D14</f>
        <v>0.99407074913778393</v>
      </c>
      <c r="G14" s="66"/>
      <c r="H14" s="89" t="s">
        <v>532</v>
      </c>
      <c r="I14" s="73">
        <f>'1m Összesítő'!S41</f>
        <v>285148675</v>
      </c>
      <c r="J14" s="73">
        <f>'1m Összesítő'!T41</f>
        <v>320830691</v>
      </c>
      <c r="K14" s="73">
        <f>'1m Összesítő'!U41</f>
        <v>274976001</v>
      </c>
      <c r="L14" s="704">
        <f t="shared" si="0"/>
        <v>0.85707511380200219</v>
      </c>
    </row>
    <row r="15" spans="1:12" s="68" customFormat="1" ht="21" x14ac:dyDescent="0.4">
      <c r="A15" s="66"/>
      <c r="B15" s="70" t="s">
        <v>533</v>
      </c>
      <c r="C15" s="71">
        <f>'1m Összesítő'!S20</f>
        <v>63296685</v>
      </c>
      <c r="D15" s="71">
        <f>'1m Összesítő'!T20</f>
        <v>63296685</v>
      </c>
      <c r="E15" s="71">
        <f>'1m Összesítő'!U20</f>
        <v>78819593</v>
      </c>
      <c r="F15" s="702">
        <f>E15/D15</f>
        <v>1.2452404576953753</v>
      </c>
      <c r="G15" s="66"/>
      <c r="H15" s="89" t="s">
        <v>534</v>
      </c>
      <c r="I15" s="73">
        <f>'1m Összesítő'!S45</f>
        <v>304657996</v>
      </c>
      <c r="J15" s="73">
        <f>'1m Összesítő'!T45</f>
        <v>341784827</v>
      </c>
      <c r="K15" s="73">
        <f>'1m Összesítő'!U45</f>
        <v>330568645</v>
      </c>
      <c r="L15" s="704">
        <f t="shared" si="0"/>
        <v>0.96718349934240933</v>
      </c>
    </row>
    <row r="16" spans="1:12" s="68" customFormat="1" ht="42" x14ac:dyDescent="0.4">
      <c r="A16" s="66"/>
      <c r="B16" s="74" t="s">
        <v>535</v>
      </c>
      <c r="C16" s="71">
        <f>(C14+C15)-C13</f>
        <v>578421496</v>
      </c>
      <c r="D16" s="71">
        <f t="shared" ref="D16:E16" si="1">(D14+D15)-D13</f>
        <v>652050489</v>
      </c>
      <c r="E16" s="71">
        <f t="shared" si="1"/>
        <v>664082528</v>
      </c>
      <c r="F16" s="702">
        <f>E16/D16</f>
        <v>1.0184526186284326</v>
      </c>
      <c r="G16" s="66"/>
      <c r="H16" s="90" t="s">
        <v>536</v>
      </c>
      <c r="I16" s="73">
        <f>I14-I13</f>
        <v>-5650757</v>
      </c>
      <c r="J16" s="73">
        <f>J14-J13</f>
        <v>-7095572</v>
      </c>
      <c r="K16" s="73">
        <f>K14-K13</f>
        <v>-41734080</v>
      </c>
      <c r="L16" s="704">
        <f t="shared" si="0"/>
        <v>5.8817076340004721</v>
      </c>
    </row>
    <row r="17" spans="1:12" s="68" customFormat="1" ht="19.5" customHeight="1" x14ac:dyDescent="0.35"/>
    <row r="18" spans="1:12" s="68" customFormat="1" ht="32.25" customHeight="1" x14ac:dyDescent="0.35">
      <c r="A18" s="848" t="s">
        <v>563</v>
      </c>
      <c r="B18" s="849"/>
      <c r="C18" s="849"/>
      <c r="D18" s="849"/>
      <c r="E18" s="849"/>
      <c r="F18" s="849"/>
      <c r="G18" s="849"/>
      <c r="H18" s="849"/>
      <c r="I18" s="849"/>
      <c r="J18" s="849"/>
      <c r="K18" s="849"/>
      <c r="L18" s="850"/>
    </row>
    <row r="19" spans="1:12" s="68" customFormat="1" ht="21" x14ac:dyDescent="0.4">
      <c r="A19" s="66" t="s">
        <v>76</v>
      </c>
      <c r="B19" s="66" t="s">
        <v>77</v>
      </c>
      <c r="C19" s="67">
        <f>'1m Összesítő'!S6</f>
        <v>398891320</v>
      </c>
      <c r="D19" s="67">
        <f>'1m Összesítő'!T6</f>
        <v>455220520</v>
      </c>
      <c r="E19" s="67">
        <f>'1m Összesítő'!U6</f>
        <v>455220520</v>
      </c>
      <c r="F19" s="700">
        <f>E19/D19</f>
        <v>1</v>
      </c>
      <c r="G19" s="66" t="s">
        <v>377</v>
      </c>
      <c r="H19" s="66" t="s">
        <v>378</v>
      </c>
      <c r="I19" s="67">
        <f>'1m Összesítő'!S36</f>
        <v>373775626</v>
      </c>
      <c r="J19" s="67">
        <f>'1m Összesítő'!T36</f>
        <v>374203957</v>
      </c>
      <c r="K19" s="67">
        <f>'1m Összesítő'!U36</f>
        <v>30276349</v>
      </c>
      <c r="L19" s="703">
        <f t="shared" ref="L19:L25" si="2">K19/J19</f>
        <v>8.0908682106747468E-2</v>
      </c>
    </row>
    <row r="20" spans="1:12" s="68" customFormat="1" ht="21" x14ac:dyDescent="0.4">
      <c r="A20" s="66" t="s">
        <v>151</v>
      </c>
      <c r="B20" s="66" t="s">
        <v>152</v>
      </c>
      <c r="C20" s="67">
        <f>'1m Összesítő'!S9</f>
        <v>1180000</v>
      </c>
      <c r="D20" s="67">
        <f>'1m Összesítő'!T9</f>
        <v>1180000</v>
      </c>
      <c r="E20" s="67">
        <f>'1m Összesítő'!U9</f>
        <v>1180000</v>
      </c>
      <c r="F20" s="700">
        <v>0</v>
      </c>
      <c r="G20" s="66" t="s">
        <v>393</v>
      </c>
      <c r="H20" s="66" t="s">
        <v>394</v>
      </c>
      <c r="I20" s="67">
        <f>'1m Összesítő'!S37</f>
        <v>14910519</v>
      </c>
      <c r="J20" s="67">
        <f>'1m Összesítő'!T37</f>
        <v>71580661</v>
      </c>
      <c r="K20" s="67">
        <f>'1m Összesítő'!U37</f>
        <v>49373819</v>
      </c>
      <c r="L20" s="703">
        <f t="shared" si="2"/>
        <v>0.68976478157976218</v>
      </c>
    </row>
    <row r="21" spans="1:12" s="68" customFormat="1" ht="21" x14ac:dyDescent="0.4">
      <c r="A21" s="66" t="s">
        <v>171</v>
      </c>
      <c r="B21" s="66" t="s">
        <v>172</v>
      </c>
      <c r="C21" s="67">
        <f>'1m Összesítő'!S11</f>
        <v>0</v>
      </c>
      <c r="D21" s="67">
        <f>'1m Összesítő'!T11</f>
        <v>0</v>
      </c>
      <c r="E21" s="67">
        <f>'1m Összesítő'!U11</f>
        <v>0</v>
      </c>
      <c r="F21" s="700">
        <v>0</v>
      </c>
      <c r="G21" s="66" t="s">
        <v>403</v>
      </c>
      <c r="H21" s="66" t="s">
        <v>404</v>
      </c>
      <c r="I21" s="67">
        <f>'1m Összesítő'!S38</f>
        <v>0</v>
      </c>
      <c r="J21" s="67">
        <f>'1m Összesítő'!T38</f>
        <v>50873</v>
      </c>
      <c r="K21" s="67">
        <f>'1m Összesítő'!U38</f>
        <v>50873</v>
      </c>
      <c r="L21" s="703">
        <v>0</v>
      </c>
    </row>
    <row r="22" spans="1:12" s="68" customFormat="1" ht="21" x14ac:dyDescent="0.4">
      <c r="A22" s="66"/>
      <c r="B22" s="70" t="s">
        <v>538</v>
      </c>
      <c r="C22" s="71">
        <f>'1m Összesítő'!S18</f>
        <v>400071320</v>
      </c>
      <c r="D22" s="71">
        <f>'1m Összesítő'!T18</f>
        <v>456400520</v>
      </c>
      <c r="E22" s="71">
        <f>'1m Összesítő'!U18</f>
        <v>456400520</v>
      </c>
      <c r="F22" s="702">
        <f t="shared" ref="F22:F25" si="3">E22/D22</f>
        <v>1</v>
      </c>
      <c r="G22" s="66"/>
      <c r="H22" s="72" t="s">
        <v>539</v>
      </c>
      <c r="I22" s="73">
        <f>'1m Összesítő'!S43</f>
        <v>388686145</v>
      </c>
      <c r="J22" s="73">
        <f>'1m Összesítő'!T43</f>
        <v>445835491</v>
      </c>
      <c r="K22" s="73">
        <f>'1m Összesítő'!U43</f>
        <v>79701041</v>
      </c>
      <c r="L22" s="704">
        <f t="shared" si="2"/>
        <v>0.17876782492401441</v>
      </c>
    </row>
    <row r="23" spans="1:12" s="68" customFormat="1" ht="21" x14ac:dyDescent="0.4">
      <c r="A23" s="66" t="s">
        <v>236</v>
      </c>
      <c r="B23" s="76" t="s">
        <v>540</v>
      </c>
      <c r="C23" s="77">
        <f>'1m Összesítő'!S22</f>
        <v>978492816</v>
      </c>
      <c r="D23" s="77">
        <f>'1m Összesítő'!T22</f>
        <v>1108451009</v>
      </c>
      <c r="E23" s="77">
        <f>'1m Összesítő'!U22</f>
        <v>1120483048</v>
      </c>
      <c r="F23" s="706">
        <f t="shared" si="3"/>
        <v>1.0108548225427254</v>
      </c>
      <c r="G23" s="66" t="s">
        <v>470</v>
      </c>
      <c r="H23" s="80" t="s">
        <v>541</v>
      </c>
      <c r="I23" s="81">
        <f>'1m Összesítő'!S47</f>
        <v>978492816</v>
      </c>
      <c r="J23" s="81">
        <f>'1m Összesítő'!T47</f>
        <v>1108451009</v>
      </c>
      <c r="K23" s="81">
        <f>'1m Összesítő'!U47</f>
        <v>685245687</v>
      </c>
      <c r="L23" s="708">
        <f t="shared" si="2"/>
        <v>0.6182011486625838</v>
      </c>
    </row>
    <row r="24" spans="1:12" s="68" customFormat="1" ht="21" x14ac:dyDescent="0.4">
      <c r="A24" s="66"/>
      <c r="B24" s="76" t="s">
        <v>542</v>
      </c>
      <c r="C24" s="77">
        <f>'1m Összesítő'!S24</f>
        <v>978492816</v>
      </c>
      <c r="D24" s="77">
        <f>'1m Összesítő'!T24</f>
        <v>1108451009</v>
      </c>
      <c r="E24" s="77">
        <f>'1m Összesítő'!U24</f>
        <v>1120483048</v>
      </c>
      <c r="F24" s="706">
        <f t="shared" si="3"/>
        <v>1.0108548225427254</v>
      </c>
      <c r="G24" s="66"/>
      <c r="H24" s="80" t="s">
        <v>543</v>
      </c>
      <c r="I24" s="81">
        <f>'1m Összesítő'!S49</f>
        <v>687693384</v>
      </c>
      <c r="J24" s="81">
        <f>'1m Összesítő'!T49</f>
        <v>780524746</v>
      </c>
      <c r="K24" s="81">
        <f>'1m Összesítő'!U49</f>
        <v>368535606</v>
      </c>
      <c r="L24" s="708">
        <f t="shared" si="2"/>
        <v>0.47216389728660824</v>
      </c>
    </row>
    <row r="25" spans="1:12" s="68" customFormat="1" ht="36" x14ac:dyDescent="0.4">
      <c r="A25" s="66"/>
      <c r="B25" s="78" t="s">
        <v>544</v>
      </c>
      <c r="C25" s="77">
        <f>'1m Összesítő'!S26</f>
        <v>915196131</v>
      </c>
      <c r="D25" s="77">
        <f>'1m Összesítő'!T26</f>
        <v>1045154324</v>
      </c>
      <c r="E25" s="77">
        <f>'1m Összesítő'!U26</f>
        <v>1041663455</v>
      </c>
      <c r="F25" s="706">
        <f t="shared" si="3"/>
        <v>0.99665994875604613</v>
      </c>
      <c r="G25" s="66"/>
      <c r="H25" s="82" t="s">
        <v>545</v>
      </c>
      <c r="I25" s="81">
        <f>'1m Összesítő'!S51</f>
        <v>673834820</v>
      </c>
      <c r="J25" s="81">
        <f>'1m Összesítő'!T51</f>
        <v>766666182</v>
      </c>
      <c r="K25" s="81">
        <f>'1m Összesítő'!U51</f>
        <v>354677042</v>
      </c>
      <c r="L25" s="708">
        <f t="shared" si="2"/>
        <v>0.46262252115354163</v>
      </c>
    </row>
  </sheetData>
  <mergeCells count="5">
    <mergeCell ref="A1:L1"/>
    <mergeCell ref="A3:F3"/>
    <mergeCell ref="G3:L3"/>
    <mergeCell ref="A5:L5"/>
    <mergeCell ref="A18:L18"/>
  </mergeCells>
  <printOptions horizontalCentered="1"/>
  <pageMargins left="0.23622047244094491" right="0.23622047244094491" top="0.74803149606299213" bottom="0.74803149606299213" header="0.31496062992125984" footer="0.31496062992125984"/>
  <pageSetup paperSize="9" scale="39" orientation="landscape" r:id="rId1"/>
  <headerFooter>
    <oddHeader>&amp;R7. számú melléklet</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topLeftCell="D1" zoomScaleNormal="100" workbookViewId="0">
      <selection activeCell="J1" sqref="J1:J1048576"/>
    </sheetView>
  </sheetViews>
  <sheetFormatPr defaultRowHeight="13.2" x14ac:dyDescent="0.25"/>
  <cols>
    <col min="1" max="1" width="8.109375" style="91" customWidth="1"/>
    <col min="2" max="2" width="41" style="91" customWidth="1"/>
    <col min="3" max="3" width="25.5546875" style="91" customWidth="1"/>
    <col min="4" max="4" width="24" style="91" customWidth="1"/>
    <col min="5" max="5" width="22.44140625" style="91" customWidth="1"/>
    <col min="6" max="6" width="23.33203125" style="91" customWidth="1"/>
    <col min="7" max="7" width="21.33203125" style="91" customWidth="1"/>
    <col min="8" max="8" width="20.33203125" style="91" customWidth="1"/>
    <col min="9" max="9" width="21.44140625" style="91" customWidth="1"/>
    <col min="10" max="10" width="20.88671875" style="91" hidden="1" customWidth="1"/>
    <col min="11" max="11" width="23.44140625" style="91" customWidth="1"/>
    <col min="12" max="12" width="22.33203125" style="91" customWidth="1"/>
    <col min="13" max="256" width="9.109375" style="91"/>
    <col min="257" max="257" width="8.109375" style="91" customWidth="1"/>
    <col min="258" max="258" width="41" style="91" customWidth="1"/>
    <col min="259" max="268" width="32.88671875" style="91" customWidth="1"/>
    <col min="269" max="512" width="9.109375" style="91"/>
    <col min="513" max="513" width="8.109375" style="91" customWidth="1"/>
    <col min="514" max="514" width="41" style="91" customWidth="1"/>
    <col min="515" max="524" width="32.88671875" style="91" customWidth="1"/>
    <col min="525" max="768" width="9.109375" style="91"/>
    <col min="769" max="769" width="8.109375" style="91" customWidth="1"/>
    <col min="770" max="770" width="41" style="91" customWidth="1"/>
    <col min="771" max="780" width="32.88671875" style="91" customWidth="1"/>
    <col min="781" max="1024" width="9.109375" style="91"/>
    <col min="1025" max="1025" width="8.109375" style="91" customWidth="1"/>
    <col min="1026" max="1026" width="41" style="91" customWidth="1"/>
    <col min="1027" max="1036" width="32.88671875" style="91" customWidth="1"/>
    <col min="1037" max="1280" width="9.109375" style="91"/>
    <col min="1281" max="1281" width="8.109375" style="91" customWidth="1"/>
    <col min="1282" max="1282" width="41" style="91" customWidth="1"/>
    <col min="1283" max="1292" width="32.88671875" style="91" customWidth="1"/>
    <col min="1293" max="1536" width="9.109375" style="91"/>
    <col min="1537" max="1537" width="8.109375" style="91" customWidth="1"/>
    <col min="1538" max="1538" width="41" style="91" customWidth="1"/>
    <col min="1539" max="1548" width="32.88671875" style="91" customWidth="1"/>
    <col min="1549" max="1792" width="9.109375" style="91"/>
    <col min="1793" max="1793" width="8.109375" style="91" customWidth="1"/>
    <col min="1794" max="1794" width="41" style="91" customWidth="1"/>
    <col min="1795" max="1804" width="32.88671875" style="91" customWidth="1"/>
    <col min="1805" max="2048" width="9.109375" style="91"/>
    <col min="2049" max="2049" width="8.109375" style="91" customWidth="1"/>
    <col min="2050" max="2050" width="41" style="91" customWidth="1"/>
    <col min="2051" max="2060" width="32.88671875" style="91" customWidth="1"/>
    <col min="2061" max="2304" width="9.109375" style="91"/>
    <col min="2305" max="2305" width="8.109375" style="91" customWidth="1"/>
    <col min="2306" max="2306" width="41" style="91" customWidth="1"/>
    <col min="2307" max="2316" width="32.88671875" style="91" customWidth="1"/>
    <col min="2317" max="2560" width="9.109375" style="91"/>
    <col min="2561" max="2561" width="8.109375" style="91" customWidth="1"/>
    <col min="2562" max="2562" width="41" style="91" customWidth="1"/>
    <col min="2563" max="2572" width="32.88671875" style="91" customWidth="1"/>
    <col min="2573" max="2816" width="9.109375" style="91"/>
    <col min="2817" max="2817" width="8.109375" style="91" customWidth="1"/>
    <col min="2818" max="2818" width="41" style="91" customWidth="1"/>
    <col min="2819" max="2828" width="32.88671875" style="91" customWidth="1"/>
    <col min="2829" max="3072" width="9.109375" style="91"/>
    <col min="3073" max="3073" width="8.109375" style="91" customWidth="1"/>
    <col min="3074" max="3074" width="41" style="91" customWidth="1"/>
    <col min="3075" max="3084" width="32.88671875" style="91" customWidth="1"/>
    <col min="3085" max="3328" width="9.109375" style="91"/>
    <col min="3329" max="3329" width="8.109375" style="91" customWidth="1"/>
    <col min="3330" max="3330" width="41" style="91" customWidth="1"/>
    <col min="3331" max="3340" width="32.88671875" style="91" customWidth="1"/>
    <col min="3341" max="3584" width="9.109375" style="91"/>
    <col min="3585" max="3585" width="8.109375" style="91" customWidth="1"/>
    <col min="3586" max="3586" width="41" style="91" customWidth="1"/>
    <col min="3587" max="3596" width="32.88671875" style="91" customWidth="1"/>
    <col min="3597" max="3840" width="9.109375" style="91"/>
    <col min="3841" max="3841" width="8.109375" style="91" customWidth="1"/>
    <col min="3842" max="3842" width="41" style="91" customWidth="1"/>
    <col min="3843" max="3852" width="32.88671875" style="91" customWidth="1"/>
    <col min="3853" max="4096" width="9.109375" style="91"/>
    <col min="4097" max="4097" width="8.109375" style="91" customWidth="1"/>
    <col min="4098" max="4098" width="41" style="91" customWidth="1"/>
    <col min="4099" max="4108" width="32.88671875" style="91" customWidth="1"/>
    <col min="4109" max="4352" width="9.109375" style="91"/>
    <col min="4353" max="4353" width="8.109375" style="91" customWidth="1"/>
    <col min="4354" max="4354" width="41" style="91" customWidth="1"/>
    <col min="4355" max="4364" width="32.88671875" style="91" customWidth="1"/>
    <col min="4365" max="4608" width="9.109375" style="91"/>
    <col min="4609" max="4609" width="8.109375" style="91" customWidth="1"/>
    <col min="4610" max="4610" width="41" style="91" customWidth="1"/>
    <col min="4611" max="4620" width="32.88671875" style="91" customWidth="1"/>
    <col min="4621" max="4864" width="9.109375" style="91"/>
    <col min="4865" max="4865" width="8.109375" style="91" customWidth="1"/>
    <col min="4866" max="4866" width="41" style="91" customWidth="1"/>
    <col min="4867" max="4876" width="32.88671875" style="91" customWidth="1"/>
    <col min="4877" max="5120" width="9.109375" style="91"/>
    <col min="5121" max="5121" width="8.109375" style="91" customWidth="1"/>
    <col min="5122" max="5122" width="41" style="91" customWidth="1"/>
    <col min="5123" max="5132" width="32.88671875" style="91" customWidth="1"/>
    <col min="5133" max="5376" width="9.109375" style="91"/>
    <col min="5377" max="5377" width="8.109375" style="91" customWidth="1"/>
    <col min="5378" max="5378" width="41" style="91" customWidth="1"/>
    <col min="5379" max="5388" width="32.88671875" style="91" customWidth="1"/>
    <col min="5389" max="5632" width="9.109375" style="91"/>
    <col min="5633" max="5633" width="8.109375" style="91" customWidth="1"/>
    <col min="5634" max="5634" width="41" style="91" customWidth="1"/>
    <col min="5635" max="5644" width="32.88671875" style="91" customWidth="1"/>
    <col min="5645" max="5888" width="9.109375" style="91"/>
    <col min="5889" max="5889" width="8.109375" style="91" customWidth="1"/>
    <col min="5890" max="5890" width="41" style="91" customWidth="1"/>
    <col min="5891" max="5900" width="32.88671875" style="91" customWidth="1"/>
    <col min="5901" max="6144" width="9.109375" style="91"/>
    <col min="6145" max="6145" width="8.109375" style="91" customWidth="1"/>
    <col min="6146" max="6146" width="41" style="91" customWidth="1"/>
    <col min="6147" max="6156" width="32.88671875" style="91" customWidth="1"/>
    <col min="6157" max="6400" width="9.109375" style="91"/>
    <col min="6401" max="6401" width="8.109375" style="91" customWidth="1"/>
    <col min="6402" max="6402" width="41" style="91" customWidth="1"/>
    <col min="6403" max="6412" width="32.88671875" style="91" customWidth="1"/>
    <col min="6413" max="6656" width="9.109375" style="91"/>
    <col min="6657" max="6657" width="8.109375" style="91" customWidth="1"/>
    <col min="6658" max="6658" width="41" style="91" customWidth="1"/>
    <col min="6659" max="6668" width="32.88671875" style="91" customWidth="1"/>
    <col min="6669" max="6912" width="9.109375" style="91"/>
    <col min="6913" max="6913" width="8.109375" style="91" customWidth="1"/>
    <col min="6914" max="6914" width="41" style="91" customWidth="1"/>
    <col min="6915" max="6924" width="32.88671875" style="91" customWidth="1"/>
    <col min="6925" max="7168" width="9.109375" style="91"/>
    <col min="7169" max="7169" width="8.109375" style="91" customWidth="1"/>
    <col min="7170" max="7170" width="41" style="91" customWidth="1"/>
    <col min="7171" max="7180" width="32.88671875" style="91" customWidth="1"/>
    <col min="7181" max="7424" width="9.109375" style="91"/>
    <col min="7425" max="7425" width="8.109375" style="91" customWidth="1"/>
    <col min="7426" max="7426" width="41" style="91" customWidth="1"/>
    <col min="7427" max="7436" width="32.88671875" style="91" customWidth="1"/>
    <col min="7437" max="7680" width="9.109375" style="91"/>
    <col min="7681" max="7681" width="8.109375" style="91" customWidth="1"/>
    <col min="7682" max="7682" width="41" style="91" customWidth="1"/>
    <col min="7683" max="7692" width="32.88671875" style="91" customWidth="1"/>
    <col min="7693" max="7936" width="9.109375" style="91"/>
    <col min="7937" max="7937" width="8.109375" style="91" customWidth="1"/>
    <col min="7938" max="7938" width="41" style="91" customWidth="1"/>
    <col min="7939" max="7948" width="32.88671875" style="91" customWidth="1"/>
    <col min="7949" max="8192" width="9.109375" style="91"/>
    <col min="8193" max="8193" width="8.109375" style="91" customWidth="1"/>
    <col min="8194" max="8194" width="41" style="91" customWidth="1"/>
    <col min="8195" max="8204" width="32.88671875" style="91" customWidth="1"/>
    <col min="8205" max="8448" width="9.109375" style="91"/>
    <col min="8449" max="8449" width="8.109375" style="91" customWidth="1"/>
    <col min="8450" max="8450" width="41" style="91" customWidth="1"/>
    <col min="8451" max="8460" width="32.88671875" style="91" customWidth="1"/>
    <col min="8461" max="8704" width="9.109375" style="91"/>
    <col min="8705" max="8705" width="8.109375" style="91" customWidth="1"/>
    <col min="8706" max="8706" width="41" style="91" customWidth="1"/>
    <col min="8707" max="8716" width="32.88671875" style="91" customWidth="1"/>
    <col min="8717" max="8960" width="9.109375" style="91"/>
    <col min="8961" max="8961" width="8.109375" style="91" customWidth="1"/>
    <col min="8962" max="8962" width="41" style="91" customWidth="1"/>
    <col min="8963" max="8972" width="32.88671875" style="91" customWidth="1"/>
    <col min="8973" max="9216" width="9.109375" style="91"/>
    <col min="9217" max="9217" width="8.109375" style="91" customWidth="1"/>
    <col min="9218" max="9218" width="41" style="91" customWidth="1"/>
    <col min="9219" max="9228" width="32.88671875" style="91" customWidth="1"/>
    <col min="9229" max="9472" width="9.109375" style="91"/>
    <col min="9473" max="9473" width="8.109375" style="91" customWidth="1"/>
    <col min="9474" max="9474" width="41" style="91" customWidth="1"/>
    <col min="9475" max="9484" width="32.88671875" style="91" customWidth="1"/>
    <col min="9485" max="9728" width="9.109375" style="91"/>
    <col min="9729" max="9729" width="8.109375" style="91" customWidth="1"/>
    <col min="9730" max="9730" width="41" style="91" customWidth="1"/>
    <col min="9731" max="9740" width="32.88671875" style="91" customWidth="1"/>
    <col min="9741" max="9984" width="9.109375" style="91"/>
    <col min="9985" max="9985" width="8.109375" style="91" customWidth="1"/>
    <col min="9986" max="9986" width="41" style="91" customWidth="1"/>
    <col min="9987" max="9996" width="32.88671875" style="91" customWidth="1"/>
    <col min="9997" max="10240" width="9.109375" style="91"/>
    <col min="10241" max="10241" width="8.109375" style="91" customWidth="1"/>
    <col min="10242" max="10242" width="41" style="91" customWidth="1"/>
    <col min="10243" max="10252" width="32.88671875" style="91" customWidth="1"/>
    <col min="10253" max="10496" width="9.109375" style="91"/>
    <col min="10497" max="10497" width="8.109375" style="91" customWidth="1"/>
    <col min="10498" max="10498" width="41" style="91" customWidth="1"/>
    <col min="10499" max="10508" width="32.88671875" style="91" customWidth="1"/>
    <col min="10509" max="10752" width="9.109375" style="91"/>
    <col min="10753" max="10753" width="8.109375" style="91" customWidth="1"/>
    <col min="10754" max="10754" width="41" style="91" customWidth="1"/>
    <col min="10755" max="10764" width="32.88671875" style="91" customWidth="1"/>
    <col min="10765" max="11008" width="9.109375" style="91"/>
    <col min="11009" max="11009" width="8.109375" style="91" customWidth="1"/>
    <col min="11010" max="11010" width="41" style="91" customWidth="1"/>
    <col min="11011" max="11020" width="32.88671875" style="91" customWidth="1"/>
    <col min="11021" max="11264" width="9.109375" style="91"/>
    <col min="11265" max="11265" width="8.109375" style="91" customWidth="1"/>
    <col min="11266" max="11266" width="41" style="91" customWidth="1"/>
    <col min="11267" max="11276" width="32.88671875" style="91" customWidth="1"/>
    <col min="11277" max="11520" width="9.109375" style="91"/>
    <col min="11521" max="11521" width="8.109375" style="91" customWidth="1"/>
    <col min="11522" max="11522" width="41" style="91" customWidth="1"/>
    <col min="11523" max="11532" width="32.88671875" style="91" customWidth="1"/>
    <col min="11533" max="11776" width="9.109375" style="91"/>
    <col min="11777" max="11777" width="8.109375" style="91" customWidth="1"/>
    <col min="11778" max="11778" width="41" style="91" customWidth="1"/>
    <col min="11779" max="11788" width="32.88671875" style="91" customWidth="1"/>
    <col min="11789" max="12032" width="9.109375" style="91"/>
    <col min="12033" max="12033" width="8.109375" style="91" customWidth="1"/>
    <col min="12034" max="12034" width="41" style="91" customWidth="1"/>
    <col min="12035" max="12044" width="32.88671875" style="91" customWidth="1"/>
    <col min="12045" max="12288" width="9.109375" style="91"/>
    <col min="12289" max="12289" width="8.109375" style="91" customWidth="1"/>
    <col min="12290" max="12290" width="41" style="91" customWidth="1"/>
    <col min="12291" max="12300" width="32.88671875" style="91" customWidth="1"/>
    <col min="12301" max="12544" width="9.109375" style="91"/>
    <col min="12545" max="12545" width="8.109375" style="91" customWidth="1"/>
    <col min="12546" max="12546" width="41" style="91" customWidth="1"/>
    <col min="12547" max="12556" width="32.88671875" style="91" customWidth="1"/>
    <col min="12557" max="12800" width="9.109375" style="91"/>
    <col min="12801" max="12801" width="8.109375" style="91" customWidth="1"/>
    <col min="12802" max="12802" width="41" style="91" customWidth="1"/>
    <col min="12803" max="12812" width="32.88671875" style="91" customWidth="1"/>
    <col min="12813" max="13056" width="9.109375" style="91"/>
    <col min="13057" max="13057" width="8.109375" style="91" customWidth="1"/>
    <col min="13058" max="13058" width="41" style="91" customWidth="1"/>
    <col min="13059" max="13068" width="32.88671875" style="91" customWidth="1"/>
    <col min="13069" max="13312" width="9.109375" style="91"/>
    <col min="13313" max="13313" width="8.109375" style="91" customWidth="1"/>
    <col min="13314" max="13314" width="41" style="91" customWidth="1"/>
    <col min="13315" max="13324" width="32.88671875" style="91" customWidth="1"/>
    <col min="13325" max="13568" width="9.109375" style="91"/>
    <col min="13569" max="13569" width="8.109375" style="91" customWidth="1"/>
    <col min="13570" max="13570" width="41" style="91" customWidth="1"/>
    <col min="13571" max="13580" width="32.88671875" style="91" customWidth="1"/>
    <col min="13581" max="13824" width="9.109375" style="91"/>
    <col min="13825" max="13825" width="8.109375" style="91" customWidth="1"/>
    <col min="13826" max="13826" width="41" style="91" customWidth="1"/>
    <col min="13827" max="13836" width="32.88671875" style="91" customWidth="1"/>
    <col min="13837" max="14080" width="9.109375" style="91"/>
    <col min="14081" max="14081" width="8.109375" style="91" customWidth="1"/>
    <col min="14082" max="14082" width="41" style="91" customWidth="1"/>
    <col min="14083" max="14092" width="32.88671875" style="91" customWidth="1"/>
    <col min="14093" max="14336" width="9.109375" style="91"/>
    <col min="14337" max="14337" width="8.109375" style="91" customWidth="1"/>
    <col min="14338" max="14338" width="41" style="91" customWidth="1"/>
    <col min="14339" max="14348" width="32.88671875" style="91" customWidth="1"/>
    <col min="14349" max="14592" width="9.109375" style="91"/>
    <col min="14593" max="14593" width="8.109375" style="91" customWidth="1"/>
    <col min="14594" max="14594" width="41" style="91" customWidth="1"/>
    <col min="14595" max="14604" width="32.88671875" style="91" customWidth="1"/>
    <col min="14605" max="14848" width="9.109375" style="91"/>
    <col min="14849" max="14849" width="8.109375" style="91" customWidth="1"/>
    <col min="14850" max="14850" width="41" style="91" customWidth="1"/>
    <col min="14851" max="14860" width="32.88671875" style="91" customWidth="1"/>
    <col min="14861" max="15104" width="9.109375" style="91"/>
    <col min="15105" max="15105" width="8.109375" style="91" customWidth="1"/>
    <col min="15106" max="15106" width="41" style="91" customWidth="1"/>
    <col min="15107" max="15116" width="32.88671875" style="91" customWidth="1"/>
    <col min="15117" max="15360" width="9.109375" style="91"/>
    <col min="15361" max="15361" width="8.109375" style="91" customWidth="1"/>
    <col min="15362" max="15362" width="41" style="91" customWidth="1"/>
    <col min="15363" max="15372" width="32.88671875" style="91" customWidth="1"/>
    <col min="15373" max="15616" width="9.109375" style="91"/>
    <col min="15617" max="15617" width="8.109375" style="91" customWidth="1"/>
    <col min="15618" max="15618" width="41" style="91" customWidth="1"/>
    <col min="15619" max="15628" width="32.88671875" style="91" customWidth="1"/>
    <col min="15629" max="15872" width="9.109375" style="91"/>
    <col min="15873" max="15873" width="8.109375" style="91" customWidth="1"/>
    <col min="15874" max="15874" width="41" style="91" customWidth="1"/>
    <col min="15875" max="15884" width="32.88671875" style="91" customWidth="1"/>
    <col min="15885" max="16128" width="9.109375" style="91"/>
    <col min="16129" max="16129" width="8.109375" style="91" customWidth="1"/>
    <col min="16130" max="16130" width="41" style="91" customWidth="1"/>
    <col min="16131" max="16140" width="32.88671875" style="91" customWidth="1"/>
    <col min="16141" max="16384" width="9.109375" style="91"/>
  </cols>
  <sheetData>
    <row r="1" spans="1:12" ht="15.6" x14ac:dyDescent="0.25">
      <c r="A1" s="523" t="s">
        <v>1504</v>
      </c>
    </row>
    <row r="2" spans="1:12" ht="52.5" customHeight="1" x14ac:dyDescent="0.25">
      <c r="A2" s="516"/>
      <c r="B2" s="516" t="s">
        <v>512</v>
      </c>
      <c r="C2" s="516" t="s">
        <v>1060</v>
      </c>
      <c r="D2" s="516" t="s">
        <v>246</v>
      </c>
      <c r="E2" s="516" t="s">
        <v>1383</v>
      </c>
      <c r="F2" s="516" t="s">
        <v>252</v>
      </c>
      <c r="G2" s="516" t="s">
        <v>660</v>
      </c>
      <c r="H2" s="516" t="s">
        <v>258</v>
      </c>
      <c r="I2" s="516" t="s">
        <v>661</v>
      </c>
      <c r="J2" s="516" t="s">
        <v>1384</v>
      </c>
      <c r="K2" s="516" t="s">
        <v>270</v>
      </c>
      <c r="L2" s="516" t="s">
        <v>274</v>
      </c>
    </row>
    <row r="3" spans="1:12" ht="26.4" x14ac:dyDescent="0.25">
      <c r="A3" s="418" t="s">
        <v>698</v>
      </c>
      <c r="B3" s="419" t="s">
        <v>1385</v>
      </c>
      <c r="C3" s="517">
        <v>1</v>
      </c>
      <c r="D3" s="420">
        <v>6480000</v>
      </c>
      <c r="E3" s="420">
        <v>0</v>
      </c>
      <c r="F3" s="420">
        <v>0</v>
      </c>
      <c r="G3" s="420">
        <v>1620000</v>
      </c>
      <c r="H3" s="420">
        <v>152098</v>
      </c>
      <c r="I3" s="420">
        <v>0</v>
      </c>
      <c r="J3" s="420">
        <v>0</v>
      </c>
      <c r="K3" s="420">
        <v>0</v>
      </c>
      <c r="L3" s="420">
        <v>0</v>
      </c>
    </row>
    <row r="4" spans="1:12" x14ac:dyDescent="0.25">
      <c r="A4" s="418" t="s">
        <v>707</v>
      </c>
      <c r="B4" s="419" t="s">
        <v>668</v>
      </c>
      <c r="C4" s="517">
        <v>3</v>
      </c>
      <c r="D4" s="420">
        <v>11553200</v>
      </c>
      <c r="E4" s="420">
        <v>0</v>
      </c>
      <c r="F4" s="420">
        <v>20000</v>
      </c>
      <c r="G4" s="420">
        <v>0</v>
      </c>
      <c r="H4" s="420">
        <v>380824</v>
      </c>
      <c r="I4" s="420">
        <v>0</v>
      </c>
      <c r="J4" s="420">
        <v>0</v>
      </c>
      <c r="K4" s="420">
        <v>0</v>
      </c>
      <c r="L4" s="420">
        <v>0</v>
      </c>
    </row>
    <row r="5" spans="1:12" x14ac:dyDescent="0.25">
      <c r="A5" s="418" t="s">
        <v>708</v>
      </c>
      <c r="B5" s="419" t="s">
        <v>669</v>
      </c>
      <c r="C5" s="517">
        <v>7</v>
      </c>
      <c r="D5" s="420">
        <v>25884852</v>
      </c>
      <c r="E5" s="420">
        <v>510720</v>
      </c>
      <c r="F5" s="420">
        <v>0</v>
      </c>
      <c r="G5" s="420">
        <v>0</v>
      </c>
      <c r="H5" s="420">
        <v>1139686</v>
      </c>
      <c r="I5" s="420">
        <v>238255</v>
      </c>
      <c r="J5" s="420">
        <v>0</v>
      </c>
      <c r="K5" s="420">
        <v>51333</v>
      </c>
      <c r="L5" s="420">
        <v>0</v>
      </c>
    </row>
    <row r="6" spans="1:12" ht="52.8" x14ac:dyDescent="0.25">
      <c r="A6" s="461" t="s">
        <v>734</v>
      </c>
      <c r="B6" s="462" t="s">
        <v>1386</v>
      </c>
      <c r="C6" s="518">
        <v>11</v>
      </c>
      <c r="D6" s="463">
        <v>43918052</v>
      </c>
      <c r="E6" s="463">
        <v>510720</v>
      </c>
      <c r="F6" s="463">
        <v>20000</v>
      </c>
      <c r="G6" s="463">
        <v>1620000</v>
      </c>
      <c r="H6" s="463">
        <v>1672608</v>
      </c>
      <c r="I6" s="463">
        <v>238255</v>
      </c>
      <c r="J6" s="463">
        <v>0</v>
      </c>
      <c r="K6" s="463">
        <v>51333</v>
      </c>
      <c r="L6" s="463">
        <v>0</v>
      </c>
    </row>
    <row r="7" spans="1:12" ht="26.4" x14ac:dyDescent="0.25">
      <c r="A7" s="418" t="s">
        <v>735</v>
      </c>
      <c r="B7" s="419" t="s">
        <v>662</v>
      </c>
      <c r="C7" s="517">
        <v>1</v>
      </c>
      <c r="D7" s="420">
        <v>3730236</v>
      </c>
      <c r="E7" s="420">
        <v>0</v>
      </c>
      <c r="F7" s="420">
        <v>0</v>
      </c>
      <c r="G7" s="420">
        <v>0</v>
      </c>
      <c r="H7" s="420">
        <v>60000</v>
      </c>
      <c r="I7" s="420">
        <v>0</v>
      </c>
      <c r="J7" s="420">
        <v>0</v>
      </c>
      <c r="K7" s="420">
        <v>147905</v>
      </c>
      <c r="L7" s="420">
        <v>0</v>
      </c>
    </row>
    <row r="8" spans="1:12" x14ac:dyDescent="0.25">
      <c r="A8" s="418" t="s">
        <v>736</v>
      </c>
      <c r="B8" s="419" t="s">
        <v>1387</v>
      </c>
      <c r="C8" s="517">
        <v>5</v>
      </c>
      <c r="D8" s="420">
        <v>12933186</v>
      </c>
      <c r="E8" s="420">
        <v>0</v>
      </c>
      <c r="F8" s="420">
        <v>0</v>
      </c>
      <c r="G8" s="420">
        <v>631800</v>
      </c>
      <c r="H8" s="420">
        <v>300000</v>
      </c>
      <c r="I8" s="420">
        <v>0</v>
      </c>
      <c r="J8" s="420">
        <v>0</v>
      </c>
      <c r="K8" s="420">
        <v>170340</v>
      </c>
      <c r="L8" s="420">
        <v>0</v>
      </c>
    </row>
    <row r="9" spans="1:12" x14ac:dyDescent="0.25">
      <c r="A9" s="418" t="s">
        <v>737</v>
      </c>
      <c r="B9" s="419" t="s">
        <v>1388</v>
      </c>
      <c r="C9" s="517">
        <v>6</v>
      </c>
      <c r="D9" s="420">
        <v>16881817</v>
      </c>
      <c r="E9" s="420">
        <v>0</v>
      </c>
      <c r="F9" s="420">
        <v>0</v>
      </c>
      <c r="G9" s="420">
        <v>0</v>
      </c>
      <c r="H9" s="420">
        <v>360000</v>
      </c>
      <c r="I9" s="420">
        <v>57840</v>
      </c>
      <c r="J9" s="420">
        <v>0</v>
      </c>
      <c r="K9" s="420">
        <v>267802</v>
      </c>
      <c r="L9" s="420">
        <v>0</v>
      </c>
    </row>
    <row r="10" spans="1:12" x14ac:dyDescent="0.25">
      <c r="A10" s="418" t="s">
        <v>738</v>
      </c>
      <c r="B10" s="419" t="s">
        <v>1389</v>
      </c>
      <c r="C10" s="517">
        <v>2</v>
      </c>
      <c r="D10" s="420">
        <v>4092686</v>
      </c>
      <c r="E10" s="420">
        <v>0</v>
      </c>
      <c r="F10" s="420">
        <v>0</v>
      </c>
      <c r="G10" s="420">
        <v>0</v>
      </c>
      <c r="H10" s="420">
        <v>80000</v>
      </c>
      <c r="I10" s="420">
        <v>20280</v>
      </c>
      <c r="J10" s="420">
        <v>0</v>
      </c>
      <c r="K10" s="420">
        <v>522000</v>
      </c>
      <c r="L10" s="420">
        <v>0</v>
      </c>
    </row>
    <row r="11" spans="1:12" x14ac:dyDescent="0.25">
      <c r="A11" s="418" t="s">
        <v>739</v>
      </c>
      <c r="B11" s="419" t="s">
        <v>1390</v>
      </c>
      <c r="C11" s="517">
        <v>1</v>
      </c>
      <c r="D11" s="420">
        <v>694980</v>
      </c>
      <c r="E11" s="420">
        <v>0</v>
      </c>
      <c r="F11" s="420">
        <v>0</v>
      </c>
      <c r="G11" s="420">
        <v>0</v>
      </c>
      <c r="H11" s="420">
        <v>20000</v>
      </c>
      <c r="I11" s="420">
        <v>0</v>
      </c>
      <c r="J11" s="420">
        <v>0</v>
      </c>
      <c r="K11" s="420">
        <v>0</v>
      </c>
      <c r="L11" s="420">
        <v>0</v>
      </c>
    </row>
    <row r="12" spans="1:12" x14ac:dyDescent="0.25">
      <c r="A12" s="418" t="s">
        <v>719</v>
      </c>
      <c r="B12" s="419" t="s">
        <v>666</v>
      </c>
      <c r="C12" s="517">
        <v>6</v>
      </c>
      <c r="D12" s="420">
        <v>20489427</v>
      </c>
      <c r="E12" s="420">
        <v>0</v>
      </c>
      <c r="F12" s="420">
        <v>0</v>
      </c>
      <c r="G12" s="420">
        <v>986580</v>
      </c>
      <c r="H12" s="420">
        <v>360000</v>
      </c>
      <c r="I12" s="420">
        <v>0</v>
      </c>
      <c r="J12" s="420">
        <v>0</v>
      </c>
      <c r="K12" s="420">
        <v>278420</v>
      </c>
      <c r="L12" s="420">
        <v>0</v>
      </c>
    </row>
    <row r="13" spans="1:12" x14ac:dyDescent="0.25">
      <c r="A13" s="418" t="s">
        <v>740</v>
      </c>
      <c r="B13" s="419" t="s">
        <v>910</v>
      </c>
      <c r="C13" s="517">
        <v>2</v>
      </c>
      <c r="D13" s="420">
        <v>8890404</v>
      </c>
      <c r="E13" s="420">
        <v>0</v>
      </c>
      <c r="F13" s="420">
        <v>0</v>
      </c>
      <c r="G13" s="420">
        <v>0</v>
      </c>
      <c r="H13" s="420">
        <v>120000</v>
      </c>
      <c r="I13" s="420">
        <v>70295</v>
      </c>
      <c r="J13" s="420">
        <v>0</v>
      </c>
      <c r="K13" s="420">
        <v>178772</v>
      </c>
      <c r="L13" s="420">
        <v>0</v>
      </c>
    </row>
    <row r="14" spans="1:12" x14ac:dyDescent="0.25">
      <c r="A14" s="418" t="s">
        <v>743</v>
      </c>
      <c r="B14" s="419" t="s">
        <v>667</v>
      </c>
      <c r="C14" s="517">
        <v>2</v>
      </c>
      <c r="D14" s="420">
        <v>10135279</v>
      </c>
      <c r="E14" s="420">
        <v>0</v>
      </c>
      <c r="F14" s="420">
        <v>0</v>
      </c>
      <c r="G14" s="420">
        <v>0</v>
      </c>
      <c r="H14" s="420">
        <v>120000</v>
      </c>
      <c r="I14" s="420">
        <v>0</v>
      </c>
      <c r="J14" s="420">
        <v>0</v>
      </c>
      <c r="K14" s="420">
        <v>0</v>
      </c>
      <c r="L14" s="420">
        <v>0</v>
      </c>
    </row>
    <row r="15" spans="1:12" ht="26.4" x14ac:dyDescent="0.25">
      <c r="A15" s="461" t="s">
        <v>744</v>
      </c>
      <c r="B15" s="462" t="s">
        <v>1061</v>
      </c>
      <c r="C15" s="518">
        <v>25</v>
      </c>
      <c r="D15" s="463">
        <v>77848015</v>
      </c>
      <c r="E15" s="463">
        <v>0</v>
      </c>
      <c r="F15" s="463">
        <v>0</v>
      </c>
      <c r="G15" s="463">
        <v>1618380</v>
      </c>
      <c r="H15" s="463">
        <v>1420000</v>
      </c>
      <c r="I15" s="463">
        <v>148415</v>
      </c>
      <c r="J15" s="463">
        <v>0</v>
      </c>
      <c r="K15" s="463">
        <v>1565239</v>
      </c>
      <c r="L15" s="463">
        <v>0</v>
      </c>
    </row>
    <row r="16" spans="1:12" ht="39.6" x14ac:dyDescent="0.25">
      <c r="A16" s="418" t="s">
        <v>1062</v>
      </c>
      <c r="B16" s="419" t="s">
        <v>663</v>
      </c>
      <c r="C16" s="517">
        <v>16</v>
      </c>
      <c r="D16" s="420">
        <v>34509602</v>
      </c>
      <c r="E16" s="420">
        <v>0</v>
      </c>
      <c r="F16" s="420">
        <v>0</v>
      </c>
      <c r="G16" s="420">
        <v>0</v>
      </c>
      <c r="H16" s="420">
        <v>625000</v>
      </c>
      <c r="I16" s="420">
        <v>73080</v>
      </c>
      <c r="J16" s="420">
        <v>0</v>
      </c>
      <c r="K16" s="420">
        <v>1645757</v>
      </c>
      <c r="L16" s="420">
        <v>0</v>
      </c>
    </row>
    <row r="17" spans="1:12" x14ac:dyDescent="0.25">
      <c r="A17" s="418" t="s">
        <v>1025</v>
      </c>
      <c r="B17" s="419" t="s">
        <v>664</v>
      </c>
      <c r="C17" s="517">
        <v>13</v>
      </c>
      <c r="D17" s="420">
        <v>11342156</v>
      </c>
      <c r="E17" s="420">
        <v>0</v>
      </c>
      <c r="F17" s="420">
        <v>0</v>
      </c>
      <c r="G17" s="420">
        <v>0</v>
      </c>
      <c r="H17" s="420">
        <v>0</v>
      </c>
      <c r="I17" s="420">
        <v>0</v>
      </c>
      <c r="J17" s="420">
        <v>0</v>
      </c>
      <c r="K17" s="420">
        <v>239196</v>
      </c>
      <c r="L17" s="420">
        <v>0</v>
      </c>
    </row>
    <row r="18" spans="1:12" ht="26.4" x14ac:dyDescent="0.25">
      <c r="A18" s="461" t="s">
        <v>1063</v>
      </c>
      <c r="B18" s="462" t="s">
        <v>1391</v>
      </c>
      <c r="C18" s="518">
        <v>29</v>
      </c>
      <c r="D18" s="463">
        <v>45851758</v>
      </c>
      <c r="E18" s="463">
        <v>0</v>
      </c>
      <c r="F18" s="463">
        <v>0</v>
      </c>
      <c r="G18" s="463">
        <v>0</v>
      </c>
      <c r="H18" s="463">
        <v>625000</v>
      </c>
      <c r="I18" s="463">
        <v>73080</v>
      </c>
      <c r="J18" s="463">
        <v>0</v>
      </c>
      <c r="K18" s="463">
        <v>1884953</v>
      </c>
      <c r="L18" s="463">
        <v>0</v>
      </c>
    </row>
    <row r="19" spans="1:12" x14ac:dyDescent="0.25">
      <c r="A19" s="418" t="s">
        <v>1064</v>
      </c>
      <c r="B19" s="419" t="s">
        <v>670</v>
      </c>
      <c r="C19" s="517">
        <v>1</v>
      </c>
      <c r="D19" s="420">
        <v>0</v>
      </c>
      <c r="E19" s="420">
        <v>0</v>
      </c>
      <c r="F19" s="420">
        <v>0</v>
      </c>
      <c r="G19" s="420">
        <v>0</v>
      </c>
      <c r="H19" s="420">
        <v>0</v>
      </c>
      <c r="I19" s="420">
        <v>0</v>
      </c>
      <c r="J19" s="420">
        <v>0</v>
      </c>
      <c r="K19" s="420">
        <v>0</v>
      </c>
      <c r="L19" s="420">
        <v>7720018</v>
      </c>
    </row>
    <row r="20" spans="1:12" ht="26.4" x14ac:dyDescent="0.25">
      <c r="A20" s="418" t="s">
        <v>1065</v>
      </c>
      <c r="B20" s="419" t="s">
        <v>671</v>
      </c>
      <c r="C20" s="517">
        <v>10</v>
      </c>
      <c r="D20" s="420">
        <v>0</v>
      </c>
      <c r="E20" s="420">
        <v>0</v>
      </c>
      <c r="F20" s="420">
        <v>0</v>
      </c>
      <c r="G20" s="420">
        <v>0</v>
      </c>
      <c r="H20" s="420">
        <v>0</v>
      </c>
      <c r="I20" s="420">
        <v>0</v>
      </c>
      <c r="J20" s="420">
        <v>0</v>
      </c>
      <c r="K20" s="420">
        <v>0</v>
      </c>
      <c r="L20" s="420">
        <v>3403225</v>
      </c>
    </row>
    <row r="21" spans="1:12" ht="26.4" x14ac:dyDescent="0.25">
      <c r="A21" s="461" t="s">
        <v>1066</v>
      </c>
      <c r="B21" s="462" t="s">
        <v>1067</v>
      </c>
      <c r="C21" s="518">
        <v>11</v>
      </c>
      <c r="D21" s="463">
        <v>0</v>
      </c>
      <c r="E21" s="463">
        <v>0</v>
      </c>
      <c r="F21" s="463">
        <v>0</v>
      </c>
      <c r="G21" s="463">
        <v>0</v>
      </c>
      <c r="H21" s="463">
        <v>0</v>
      </c>
      <c r="I21" s="463">
        <v>0</v>
      </c>
      <c r="J21" s="463">
        <v>0</v>
      </c>
      <c r="K21" s="463">
        <v>0</v>
      </c>
      <c r="L21" s="463">
        <v>11123243</v>
      </c>
    </row>
    <row r="22" spans="1:12" ht="26.4" x14ac:dyDescent="0.25">
      <c r="A22" s="461" t="s">
        <v>1068</v>
      </c>
      <c r="B22" s="462" t="s">
        <v>1069</v>
      </c>
      <c r="C22" s="518">
        <v>76</v>
      </c>
      <c r="D22" s="463">
        <v>167617825</v>
      </c>
      <c r="E22" s="463">
        <v>510720</v>
      </c>
      <c r="F22" s="463">
        <v>20000</v>
      </c>
      <c r="G22" s="463">
        <v>3238380</v>
      </c>
      <c r="H22" s="463">
        <v>3717608</v>
      </c>
      <c r="I22" s="463">
        <v>459750</v>
      </c>
      <c r="J22" s="463">
        <v>0</v>
      </c>
      <c r="K22" s="463">
        <v>3501525</v>
      </c>
      <c r="L22" s="463">
        <v>11123243</v>
      </c>
    </row>
    <row r="23" spans="1:12" ht="39.6" x14ac:dyDescent="0.25">
      <c r="A23" s="418" t="s">
        <v>1070</v>
      </c>
      <c r="B23" s="419" t="s">
        <v>749</v>
      </c>
      <c r="C23" s="517">
        <v>76</v>
      </c>
      <c r="D23" s="420">
        <v>0</v>
      </c>
      <c r="E23" s="420">
        <v>0</v>
      </c>
      <c r="F23" s="420">
        <v>0</v>
      </c>
      <c r="G23" s="420">
        <v>0</v>
      </c>
      <c r="H23" s="420">
        <v>0</v>
      </c>
      <c r="I23" s="420">
        <v>0</v>
      </c>
      <c r="J23" s="420">
        <v>0</v>
      </c>
      <c r="K23" s="420">
        <v>0</v>
      </c>
      <c r="L23" s="420">
        <v>0</v>
      </c>
    </row>
    <row r="24" spans="1:12" ht="26.4" x14ac:dyDescent="0.25">
      <c r="A24" s="418" t="s">
        <v>1071</v>
      </c>
      <c r="B24" s="419" t="s">
        <v>750</v>
      </c>
      <c r="C24" s="517">
        <v>80</v>
      </c>
      <c r="D24" s="420">
        <v>0</v>
      </c>
      <c r="E24" s="420">
        <v>0</v>
      </c>
      <c r="F24" s="420">
        <v>0</v>
      </c>
      <c r="G24" s="420">
        <v>0</v>
      </c>
      <c r="H24" s="420">
        <v>0</v>
      </c>
      <c r="I24" s="420">
        <v>0</v>
      </c>
      <c r="J24" s="420">
        <v>0</v>
      </c>
      <c r="K24" s="420">
        <v>0</v>
      </c>
      <c r="L24" s="420">
        <v>0</v>
      </c>
    </row>
  </sheetData>
  <pageMargins left="0.75" right="0.75" top="1" bottom="1" header="0.5" footer="0.5"/>
  <pageSetup scale="47" orientation="landscape" horizontalDpi="300" verticalDpi="300" r:id="rId1"/>
  <headerFooter alignWithMargins="0">
    <oddHeader>&amp;R8a. melléklet</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zoomScaleNormal="100" workbookViewId="0">
      <selection activeCell="B30" sqref="B30"/>
    </sheetView>
  </sheetViews>
  <sheetFormatPr defaultRowHeight="13.2" x14ac:dyDescent="0.25"/>
  <cols>
    <col min="1" max="1" width="8.109375" style="91" customWidth="1"/>
    <col min="2" max="2" width="41" style="91" customWidth="1"/>
    <col min="3" max="3" width="24.109375" style="91" customWidth="1"/>
    <col min="4" max="4" width="23.109375" style="91" customWidth="1"/>
    <col min="5" max="5" width="21" style="91" customWidth="1"/>
    <col min="6" max="6" width="20.6640625" style="91" customWidth="1"/>
    <col min="7" max="7" width="21.88671875" style="91" customWidth="1"/>
    <col min="8" max="8" width="19.88671875" style="91" customWidth="1"/>
    <col min="9" max="9" width="19.5546875" style="91" customWidth="1"/>
    <col min="10" max="10" width="17.88671875" style="91" customWidth="1"/>
    <col min="11" max="256" width="9.109375" style="91"/>
    <col min="257" max="257" width="8.109375" style="91" customWidth="1"/>
    <col min="258" max="258" width="41" style="91" customWidth="1"/>
    <col min="259" max="266" width="32.88671875" style="91" customWidth="1"/>
    <col min="267" max="512" width="9.109375" style="91"/>
    <col min="513" max="513" width="8.109375" style="91" customWidth="1"/>
    <col min="514" max="514" width="41" style="91" customWidth="1"/>
    <col min="515" max="522" width="32.88671875" style="91" customWidth="1"/>
    <col min="523" max="768" width="9.109375" style="91"/>
    <col min="769" max="769" width="8.109375" style="91" customWidth="1"/>
    <col min="770" max="770" width="41" style="91" customWidth="1"/>
    <col min="771" max="778" width="32.88671875" style="91" customWidth="1"/>
    <col min="779" max="1024" width="9.109375" style="91"/>
    <col min="1025" max="1025" width="8.109375" style="91" customWidth="1"/>
    <col min="1026" max="1026" width="41" style="91" customWidth="1"/>
    <col min="1027" max="1034" width="32.88671875" style="91" customWidth="1"/>
    <col min="1035" max="1280" width="9.109375" style="91"/>
    <col min="1281" max="1281" width="8.109375" style="91" customWidth="1"/>
    <col min="1282" max="1282" width="41" style="91" customWidth="1"/>
    <col min="1283" max="1290" width="32.88671875" style="91" customWidth="1"/>
    <col min="1291" max="1536" width="9.109375" style="91"/>
    <col min="1537" max="1537" width="8.109375" style="91" customWidth="1"/>
    <col min="1538" max="1538" width="41" style="91" customWidth="1"/>
    <col min="1539" max="1546" width="32.88671875" style="91" customWidth="1"/>
    <col min="1547" max="1792" width="9.109375" style="91"/>
    <col min="1793" max="1793" width="8.109375" style="91" customWidth="1"/>
    <col min="1794" max="1794" width="41" style="91" customWidth="1"/>
    <col min="1795" max="1802" width="32.88671875" style="91" customWidth="1"/>
    <col min="1803" max="2048" width="9.109375" style="91"/>
    <col min="2049" max="2049" width="8.109375" style="91" customWidth="1"/>
    <col min="2050" max="2050" width="41" style="91" customWidth="1"/>
    <col min="2051" max="2058" width="32.88671875" style="91" customWidth="1"/>
    <col min="2059" max="2304" width="9.109375" style="91"/>
    <col min="2305" max="2305" width="8.109375" style="91" customWidth="1"/>
    <col min="2306" max="2306" width="41" style="91" customWidth="1"/>
    <col min="2307" max="2314" width="32.88671875" style="91" customWidth="1"/>
    <col min="2315" max="2560" width="9.109375" style="91"/>
    <col min="2561" max="2561" width="8.109375" style="91" customWidth="1"/>
    <col min="2562" max="2562" width="41" style="91" customWidth="1"/>
    <col min="2563" max="2570" width="32.88671875" style="91" customWidth="1"/>
    <col min="2571" max="2816" width="9.109375" style="91"/>
    <col min="2817" max="2817" width="8.109375" style="91" customWidth="1"/>
    <col min="2818" max="2818" width="41" style="91" customWidth="1"/>
    <col min="2819" max="2826" width="32.88671875" style="91" customWidth="1"/>
    <col min="2827" max="3072" width="9.109375" style="91"/>
    <col min="3073" max="3073" width="8.109375" style="91" customWidth="1"/>
    <col min="3074" max="3074" width="41" style="91" customWidth="1"/>
    <col min="3075" max="3082" width="32.88671875" style="91" customWidth="1"/>
    <col min="3083" max="3328" width="9.109375" style="91"/>
    <col min="3329" max="3329" width="8.109375" style="91" customWidth="1"/>
    <col min="3330" max="3330" width="41" style="91" customWidth="1"/>
    <col min="3331" max="3338" width="32.88671875" style="91" customWidth="1"/>
    <col min="3339" max="3584" width="9.109375" style="91"/>
    <col min="3585" max="3585" width="8.109375" style="91" customWidth="1"/>
    <col min="3586" max="3586" width="41" style="91" customWidth="1"/>
    <col min="3587" max="3594" width="32.88671875" style="91" customWidth="1"/>
    <col min="3595" max="3840" width="9.109375" style="91"/>
    <col min="3841" max="3841" width="8.109375" style="91" customWidth="1"/>
    <col min="3842" max="3842" width="41" style="91" customWidth="1"/>
    <col min="3843" max="3850" width="32.88671875" style="91" customWidth="1"/>
    <col min="3851" max="4096" width="9.109375" style="91"/>
    <col min="4097" max="4097" width="8.109375" style="91" customWidth="1"/>
    <col min="4098" max="4098" width="41" style="91" customWidth="1"/>
    <col min="4099" max="4106" width="32.88671875" style="91" customWidth="1"/>
    <col min="4107" max="4352" width="9.109375" style="91"/>
    <col min="4353" max="4353" width="8.109375" style="91" customWidth="1"/>
    <col min="4354" max="4354" width="41" style="91" customWidth="1"/>
    <col min="4355" max="4362" width="32.88671875" style="91" customWidth="1"/>
    <col min="4363" max="4608" width="9.109375" style="91"/>
    <col min="4609" max="4609" width="8.109375" style="91" customWidth="1"/>
    <col min="4610" max="4610" width="41" style="91" customWidth="1"/>
    <col min="4611" max="4618" width="32.88671875" style="91" customWidth="1"/>
    <col min="4619" max="4864" width="9.109375" style="91"/>
    <col min="4865" max="4865" width="8.109375" style="91" customWidth="1"/>
    <col min="4866" max="4866" width="41" style="91" customWidth="1"/>
    <col min="4867" max="4874" width="32.88671875" style="91" customWidth="1"/>
    <col min="4875" max="5120" width="9.109375" style="91"/>
    <col min="5121" max="5121" width="8.109375" style="91" customWidth="1"/>
    <col min="5122" max="5122" width="41" style="91" customWidth="1"/>
    <col min="5123" max="5130" width="32.88671875" style="91" customWidth="1"/>
    <col min="5131" max="5376" width="9.109375" style="91"/>
    <col min="5377" max="5377" width="8.109375" style="91" customWidth="1"/>
    <col min="5378" max="5378" width="41" style="91" customWidth="1"/>
    <col min="5379" max="5386" width="32.88671875" style="91" customWidth="1"/>
    <col min="5387" max="5632" width="9.109375" style="91"/>
    <col min="5633" max="5633" width="8.109375" style="91" customWidth="1"/>
    <col min="5634" max="5634" width="41" style="91" customWidth="1"/>
    <col min="5635" max="5642" width="32.88671875" style="91" customWidth="1"/>
    <col min="5643" max="5888" width="9.109375" style="91"/>
    <col min="5889" max="5889" width="8.109375" style="91" customWidth="1"/>
    <col min="5890" max="5890" width="41" style="91" customWidth="1"/>
    <col min="5891" max="5898" width="32.88671875" style="91" customWidth="1"/>
    <col min="5899" max="6144" width="9.109375" style="91"/>
    <col min="6145" max="6145" width="8.109375" style="91" customWidth="1"/>
    <col min="6146" max="6146" width="41" style="91" customWidth="1"/>
    <col min="6147" max="6154" width="32.88671875" style="91" customWidth="1"/>
    <col min="6155" max="6400" width="9.109375" style="91"/>
    <col min="6401" max="6401" width="8.109375" style="91" customWidth="1"/>
    <col min="6402" max="6402" width="41" style="91" customWidth="1"/>
    <col min="6403" max="6410" width="32.88671875" style="91" customWidth="1"/>
    <col min="6411" max="6656" width="9.109375" style="91"/>
    <col min="6657" max="6657" width="8.109375" style="91" customWidth="1"/>
    <col min="6658" max="6658" width="41" style="91" customWidth="1"/>
    <col min="6659" max="6666" width="32.88671875" style="91" customWidth="1"/>
    <col min="6667" max="6912" width="9.109375" style="91"/>
    <col min="6913" max="6913" width="8.109375" style="91" customWidth="1"/>
    <col min="6914" max="6914" width="41" style="91" customWidth="1"/>
    <col min="6915" max="6922" width="32.88671875" style="91" customWidth="1"/>
    <col min="6923" max="7168" width="9.109375" style="91"/>
    <col min="7169" max="7169" width="8.109375" style="91" customWidth="1"/>
    <col min="7170" max="7170" width="41" style="91" customWidth="1"/>
    <col min="7171" max="7178" width="32.88671875" style="91" customWidth="1"/>
    <col min="7179" max="7424" width="9.109375" style="91"/>
    <col min="7425" max="7425" width="8.109375" style="91" customWidth="1"/>
    <col min="7426" max="7426" width="41" style="91" customWidth="1"/>
    <col min="7427" max="7434" width="32.88671875" style="91" customWidth="1"/>
    <col min="7435" max="7680" width="9.109375" style="91"/>
    <col min="7681" max="7681" width="8.109375" style="91" customWidth="1"/>
    <col min="7682" max="7682" width="41" style="91" customWidth="1"/>
    <col min="7683" max="7690" width="32.88671875" style="91" customWidth="1"/>
    <col min="7691" max="7936" width="9.109375" style="91"/>
    <col min="7937" max="7937" width="8.109375" style="91" customWidth="1"/>
    <col min="7938" max="7938" width="41" style="91" customWidth="1"/>
    <col min="7939" max="7946" width="32.88671875" style="91" customWidth="1"/>
    <col min="7947" max="8192" width="9.109375" style="91"/>
    <col min="8193" max="8193" width="8.109375" style="91" customWidth="1"/>
    <col min="8194" max="8194" width="41" style="91" customWidth="1"/>
    <col min="8195" max="8202" width="32.88671875" style="91" customWidth="1"/>
    <col min="8203" max="8448" width="9.109375" style="91"/>
    <col min="8449" max="8449" width="8.109375" style="91" customWidth="1"/>
    <col min="8450" max="8450" width="41" style="91" customWidth="1"/>
    <col min="8451" max="8458" width="32.88671875" style="91" customWidth="1"/>
    <col min="8459" max="8704" width="9.109375" style="91"/>
    <col min="8705" max="8705" width="8.109375" style="91" customWidth="1"/>
    <col min="8706" max="8706" width="41" style="91" customWidth="1"/>
    <col min="8707" max="8714" width="32.88671875" style="91" customWidth="1"/>
    <col min="8715" max="8960" width="9.109375" style="91"/>
    <col min="8961" max="8961" width="8.109375" style="91" customWidth="1"/>
    <col min="8962" max="8962" width="41" style="91" customWidth="1"/>
    <col min="8963" max="8970" width="32.88671875" style="91" customWidth="1"/>
    <col min="8971" max="9216" width="9.109375" style="91"/>
    <col min="9217" max="9217" width="8.109375" style="91" customWidth="1"/>
    <col min="9218" max="9218" width="41" style="91" customWidth="1"/>
    <col min="9219" max="9226" width="32.88671875" style="91" customWidth="1"/>
    <col min="9227" max="9472" width="9.109375" style="91"/>
    <col min="9473" max="9473" width="8.109375" style="91" customWidth="1"/>
    <col min="9474" max="9474" width="41" style="91" customWidth="1"/>
    <col min="9475" max="9482" width="32.88671875" style="91" customWidth="1"/>
    <col min="9483" max="9728" width="9.109375" style="91"/>
    <col min="9729" max="9729" width="8.109375" style="91" customWidth="1"/>
    <col min="9730" max="9730" width="41" style="91" customWidth="1"/>
    <col min="9731" max="9738" width="32.88671875" style="91" customWidth="1"/>
    <col min="9739" max="9984" width="9.109375" style="91"/>
    <col min="9985" max="9985" width="8.109375" style="91" customWidth="1"/>
    <col min="9986" max="9986" width="41" style="91" customWidth="1"/>
    <col min="9987" max="9994" width="32.88671875" style="91" customWidth="1"/>
    <col min="9995" max="10240" width="9.109375" style="91"/>
    <col min="10241" max="10241" width="8.109375" style="91" customWidth="1"/>
    <col min="10242" max="10242" width="41" style="91" customWidth="1"/>
    <col min="10243" max="10250" width="32.88671875" style="91" customWidth="1"/>
    <col min="10251" max="10496" width="9.109375" style="91"/>
    <col min="10497" max="10497" width="8.109375" style="91" customWidth="1"/>
    <col min="10498" max="10498" width="41" style="91" customWidth="1"/>
    <col min="10499" max="10506" width="32.88671875" style="91" customWidth="1"/>
    <col min="10507" max="10752" width="9.109375" style="91"/>
    <col min="10753" max="10753" width="8.109375" style="91" customWidth="1"/>
    <col min="10754" max="10754" width="41" style="91" customWidth="1"/>
    <col min="10755" max="10762" width="32.88671875" style="91" customWidth="1"/>
    <col min="10763" max="11008" width="9.109375" style="91"/>
    <col min="11009" max="11009" width="8.109375" style="91" customWidth="1"/>
    <col min="11010" max="11010" width="41" style="91" customWidth="1"/>
    <col min="11011" max="11018" width="32.88671875" style="91" customWidth="1"/>
    <col min="11019" max="11264" width="9.109375" style="91"/>
    <col min="11265" max="11265" width="8.109375" style="91" customWidth="1"/>
    <col min="11266" max="11266" width="41" style="91" customWidth="1"/>
    <col min="11267" max="11274" width="32.88671875" style="91" customWidth="1"/>
    <col min="11275" max="11520" width="9.109375" style="91"/>
    <col min="11521" max="11521" width="8.109375" style="91" customWidth="1"/>
    <col min="11522" max="11522" width="41" style="91" customWidth="1"/>
    <col min="11523" max="11530" width="32.88671875" style="91" customWidth="1"/>
    <col min="11531" max="11776" width="9.109375" style="91"/>
    <col min="11777" max="11777" width="8.109375" style="91" customWidth="1"/>
    <col min="11778" max="11778" width="41" style="91" customWidth="1"/>
    <col min="11779" max="11786" width="32.88671875" style="91" customWidth="1"/>
    <col min="11787" max="12032" width="9.109375" style="91"/>
    <col min="12033" max="12033" width="8.109375" style="91" customWidth="1"/>
    <col min="12034" max="12034" width="41" style="91" customWidth="1"/>
    <col min="12035" max="12042" width="32.88671875" style="91" customWidth="1"/>
    <col min="12043" max="12288" width="9.109375" style="91"/>
    <col min="12289" max="12289" width="8.109375" style="91" customWidth="1"/>
    <col min="12290" max="12290" width="41" style="91" customWidth="1"/>
    <col min="12291" max="12298" width="32.88671875" style="91" customWidth="1"/>
    <col min="12299" max="12544" width="9.109375" style="91"/>
    <col min="12545" max="12545" width="8.109375" style="91" customWidth="1"/>
    <col min="12546" max="12546" width="41" style="91" customWidth="1"/>
    <col min="12547" max="12554" width="32.88671875" style="91" customWidth="1"/>
    <col min="12555" max="12800" width="9.109375" style="91"/>
    <col min="12801" max="12801" width="8.109375" style="91" customWidth="1"/>
    <col min="12802" max="12802" width="41" style="91" customWidth="1"/>
    <col min="12803" max="12810" width="32.88671875" style="91" customWidth="1"/>
    <col min="12811" max="13056" width="9.109375" style="91"/>
    <col min="13057" max="13057" width="8.109375" style="91" customWidth="1"/>
    <col min="13058" max="13058" width="41" style="91" customWidth="1"/>
    <col min="13059" max="13066" width="32.88671875" style="91" customWidth="1"/>
    <col min="13067" max="13312" width="9.109375" style="91"/>
    <col min="13313" max="13313" width="8.109375" style="91" customWidth="1"/>
    <col min="13314" max="13314" width="41" style="91" customWidth="1"/>
    <col min="13315" max="13322" width="32.88671875" style="91" customWidth="1"/>
    <col min="13323" max="13568" width="9.109375" style="91"/>
    <col min="13569" max="13569" width="8.109375" style="91" customWidth="1"/>
    <col min="13570" max="13570" width="41" style="91" customWidth="1"/>
    <col min="13571" max="13578" width="32.88671875" style="91" customWidth="1"/>
    <col min="13579" max="13824" width="9.109375" style="91"/>
    <col min="13825" max="13825" width="8.109375" style="91" customWidth="1"/>
    <col min="13826" max="13826" width="41" style="91" customWidth="1"/>
    <col min="13827" max="13834" width="32.88671875" style="91" customWidth="1"/>
    <col min="13835" max="14080" width="9.109375" style="91"/>
    <col min="14081" max="14081" width="8.109375" style="91" customWidth="1"/>
    <col min="14082" max="14082" width="41" style="91" customWidth="1"/>
    <col min="14083" max="14090" width="32.88671875" style="91" customWidth="1"/>
    <col min="14091" max="14336" width="9.109375" style="91"/>
    <col min="14337" max="14337" width="8.109375" style="91" customWidth="1"/>
    <col min="14338" max="14338" width="41" style="91" customWidth="1"/>
    <col min="14339" max="14346" width="32.88671875" style="91" customWidth="1"/>
    <col min="14347" max="14592" width="9.109375" style="91"/>
    <col min="14593" max="14593" width="8.109375" style="91" customWidth="1"/>
    <col min="14594" max="14594" width="41" style="91" customWidth="1"/>
    <col min="14595" max="14602" width="32.88671875" style="91" customWidth="1"/>
    <col min="14603" max="14848" width="9.109375" style="91"/>
    <col min="14849" max="14849" width="8.109375" style="91" customWidth="1"/>
    <col min="14850" max="14850" width="41" style="91" customWidth="1"/>
    <col min="14851" max="14858" width="32.88671875" style="91" customWidth="1"/>
    <col min="14859" max="15104" width="9.109375" style="91"/>
    <col min="15105" max="15105" width="8.109375" style="91" customWidth="1"/>
    <col min="15106" max="15106" width="41" style="91" customWidth="1"/>
    <col min="15107" max="15114" width="32.88671875" style="91" customWidth="1"/>
    <col min="15115" max="15360" width="9.109375" style="91"/>
    <col min="15361" max="15361" width="8.109375" style="91" customWidth="1"/>
    <col min="15362" max="15362" width="41" style="91" customWidth="1"/>
    <col min="15363" max="15370" width="32.88671875" style="91" customWidth="1"/>
    <col min="15371" max="15616" width="9.109375" style="91"/>
    <col min="15617" max="15617" width="8.109375" style="91" customWidth="1"/>
    <col min="15618" max="15618" width="41" style="91" customWidth="1"/>
    <col min="15619" max="15626" width="32.88671875" style="91" customWidth="1"/>
    <col min="15627" max="15872" width="9.109375" style="91"/>
    <col min="15873" max="15873" width="8.109375" style="91" customWidth="1"/>
    <col min="15874" max="15874" width="41" style="91" customWidth="1"/>
    <col min="15875" max="15882" width="32.88671875" style="91" customWidth="1"/>
    <col min="15883" max="16128" width="9.109375" style="91"/>
    <col min="16129" max="16129" width="8.109375" style="91" customWidth="1"/>
    <col min="16130" max="16130" width="41" style="91" customWidth="1"/>
    <col min="16131" max="16138" width="32.88671875" style="91" customWidth="1"/>
    <col min="16139" max="16384" width="9.109375" style="91"/>
  </cols>
  <sheetData>
    <row r="1" spans="1:10" ht="15.6" x14ac:dyDescent="0.25">
      <c r="A1" s="523" t="s">
        <v>1505</v>
      </c>
    </row>
    <row r="2" spans="1:10" s="525" customFormat="1" ht="51.75" customHeight="1" x14ac:dyDescent="0.3">
      <c r="A2" s="524"/>
      <c r="B2" s="524" t="s">
        <v>512</v>
      </c>
      <c r="C2" s="524" t="s">
        <v>1072</v>
      </c>
      <c r="D2" s="524" t="s">
        <v>1073</v>
      </c>
      <c r="E2" s="524" t="s">
        <v>1074</v>
      </c>
      <c r="F2" s="524" t="s">
        <v>1075</v>
      </c>
      <c r="G2" s="524" t="s">
        <v>1076</v>
      </c>
      <c r="H2" s="524" t="s">
        <v>1077</v>
      </c>
      <c r="I2" s="524" t="s">
        <v>1078</v>
      </c>
      <c r="J2" s="524" t="s">
        <v>1079</v>
      </c>
    </row>
    <row r="3" spans="1:10" x14ac:dyDescent="0.25">
      <c r="A3" s="418" t="s">
        <v>721</v>
      </c>
      <c r="B3" s="419" t="s">
        <v>1080</v>
      </c>
      <c r="C3" s="517">
        <v>0</v>
      </c>
      <c r="D3" s="517">
        <v>5</v>
      </c>
      <c r="E3" s="517">
        <v>5</v>
      </c>
      <c r="F3" s="517">
        <v>0</v>
      </c>
      <c r="G3" s="517">
        <v>0</v>
      </c>
      <c r="H3" s="517">
        <v>4</v>
      </c>
      <c r="I3" s="517">
        <v>4</v>
      </c>
      <c r="J3" s="517">
        <v>9</v>
      </c>
    </row>
    <row r="4" spans="1:10" x14ac:dyDescent="0.25">
      <c r="A4" s="418" t="s">
        <v>695</v>
      </c>
      <c r="B4" s="419" t="s">
        <v>1081</v>
      </c>
      <c r="C4" s="517">
        <v>0</v>
      </c>
      <c r="D4" s="517">
        <v>0</v>
      </c>
      <c r="E4" s="517">
        <v>0</v>
      </c>
      <c r="F4" s="517">
        <v>1</v>
      </c>
      <c r="G4" s="517">
        <v>14</v>
      </c>
      <c r="H4" s="517">
        <v>11</v>
      </c>
      <c r="I4" s="517">
        <v>26</v>
      </c>
      <c r="J4" s="517">
        <v>26</v>
      </c>
    </row>
    <row r="5" spans="1:10" x14ac:dyDescent="0.25">
      <c r="A5" s="461" t="s">
        <v>723</v>
      </c>
      <c r="B5" s="462" t="s">
        <v>1082</v>
      </c>
      <c r="C5" s="518">
        <v>0</v>
      </c>
      <c r="D5" s="518">
        <v>5</v>
      </c>
      <c r="E5" s="518">
        <v>5</v>
      </c>
      <c r="F5" s="518">
        <v>1</v>
      </c>
      <c r="G5" s="518">
        <v>14</v>
      </c>
      <c r="H5" s="518">
        <v>15</v>
      </c>
      <c r="I5" s="518">
        <v>30</v>
      </c>
      <c r="J5" s="518">
        <v>35</v>
      </c>
    </row>
    <row r="6" spans="1:10" x14ac:dyDescent="0.25">
      <c r="A6" s="461" t="s">
        <v>731</v>
      </c>
      <c r="B6" s="462" t="s">
        <v>1083</v>
      </c>
      <c r="C6" s="518">
        <v>4</v>
      </c>
      <c r="D6" s="518">
        <v>6</v>
      </c>
      <c r="E6" s="518">
        <v>10</v>
      </c>
      <c r="F6" s="518">
        <v>0</v>
      </c>
      <c r="G6" s="518">
        <v>2</v>
      </c>
      <c r="H6" s="518">
        <v>1</v>
      </c>
      <c r="I6" s="518">
        <v>3</v>
      </c>
      <c r="J6" s="518">
        <v>13</v>
      </c>
    </row>
    <row r="7" spans="1:10" x14ac:dyDescent="0.25">
      <c r="A7" s="418" t="s">
        <v>732</v>
      </c>
      <c r="B7" s="419" t="s">
        <v>1084</v>
      </c>
      <c r="C7" s="517">
        <v>4</v>
      </c>
      <c r="D7" s="517">
        <v>6</v>
      </c>
      <c r="E7" s="517">
        <v>10</v>
      </c>
      <c r="F7" s="517">
        <v>0</v>
      </c>
      <c r="G7" s="517">
        <v>2</v>
      </c>
      <c r="H7" s="517">
        <v>1</v>
      </c>
      <c r="I7" s="517">
        <v>3</v>
      </c>
      <c r="J7" s="517">
        <v>13</v>
      </c>
    </row>
    <row r="8" spans="1:10" x14ac:dyDescent="0.25">
      <c r="A8" s="418" t="s">
        <v>712</v>
      </c>
      <c r="B8" s="419" t="s">
        <v>1085</v>
      </c>
      <c r="C8" s="517">
        <v>0</v>
      </c>
      <c r="D8" s="517">
        <v>0</v>
      </c>
      <c r="E8" s="517">
        <v>0</v>
      </c>
      <c r="F8" s="517">
        <v>10</v>
      </c>
      <c r="G8" s="517">
        <v>5</v>
      </c>
      <c r="H8" s="517">
        <v>0</v>
      </c>
      <c r="I8" s="517">
        <v>15</v>
      </c>
      <c r="J8" s="517">
        <v>15</v>
      </c>
    </row>
    <row r="9" spans="1:10" x14ac:dyDescent="0.25">
      <c r="A9" s="418" t="s">
        <v>715</v>
      </c>
      <c r="B9" s="419" t="s">
        <v>1086</v>
      </c>
      <c r="C9" s="517">
        <v>0</v>
      </c>
      <c r="D9" s="517">
        <v>0</v>
      </c>
      <c r="E9" s="517">
        <v>0</v>
      </c>
      <c r="F9" s="517">
        <v>12</v>
      </c>
      <c r="G9" s="517">
        <v>1</v>
      </c>
      <c r="H9" s="517">
        <v>0</v>
      </c>
      <c r="I9" s="517">
        <v>13</v>
      </c>
      <c r="J9" s="517">
        <v>13</v>
      </c>
    </row>
    <row r="10" spans="1:10" x14ac:dyDescent="0.25">
      <c r="A10" s="461" t="s">
        <v>734</v>
      </c>
      <c r="B10" s="462" t="s">
        <v>1087</v>
      </c>
      <c r="C10" s="518">
        <v>4</v>
      </c>
      <c r="D10" s="518">
        <v>6</v>
      </c>
      <c r="E10" s="518">
        <v>10</v>
      </c>
      <c r="F10" s="518">
        <v>22</v>
      </c>
      <c r="G10" s="518">
        <v>8</v>
      </c>
      <c r="H10" s="518">
        <v>1</v>
      </c>
      <c r="I10" s="518">
        <v>31</v>
      </c>
      <c r="J10" s="518">
        <v>41</v>
      </c>
    </row>
    <row r="11" spans="1:10" x14ac:dyDescent="0.25">
      <c r="A11" s="461" t="s">
        <v>735</v>
      </c>
      <c r="B11" s="462" t="s">
        <v>1088</v>
      </c>
      <c r="C11" s="518">
        <v>4</v>
      </c>
      <c r="D11" s="518">
        <v>11</v>
      </c>
      <c r="E11" s="518">
        <v>15</v>
      </c>
      <c r="F11" s="518">
        <v>23</v>
      </c>
      <c r="G11" s="518">
        <v>22</v>
      </c>
      <c r="H11" s="518">
        <v>16</v>
      </c>
      <c r="I11" s="518">
        <v>61</v>
      </c>
      <c r="J11" s="518">
        <v>76</v>
      </c>
    </row>
    <row r="12" spans="1:10" ht="26.4" x14ac:dyDescent="0.25">
      <c r="A12" s="421" t="s">
        <v>716</v>
      </c>
      <c r="B12" s="422" t="s">
        <v>1089</v>
      </c>
      <c r="C12" s="519">
        <v>0</v>
      </c>
      <c r="D12" s="519">
        <v>1</v>
      </c>
      <c r="E12" s="519">
        <v>1</v>
      </c>
      <c r="F12" s="519">
        <v>0</v>
      </c>
      <c r="G12" s="519">
        <v>6</v>
      </c>
      <c r="H12" s="519">
        <v>4</v>
      </c>
      <c r="I12" s="519">
        <v>10</v>
      </c>
      <c r="J12" s="519">
        <v>11</v>
      </c>
    </row>
    <row r="13" spans="1:10" x14ac:dyDescent="0.25">
      <c r="A13" s="418" t="s">
        <v>717</v>
      </c>
      <c r="B13" s="419" t="s">
        <v>1090</v>
      </c>
      <c r="C13" s="517">
        <v>0</v>
      </c>
      <c r="D13" s="517">
        <v>1</v>
      </c>
      <c r="E13" s="517">
        <v>1</v>
      </c>
      <c r="F13" s="517">
        <v>0</v>
      </c>
      <c r="G13" s="517">
        <v>0</v>
      </c>
      <c r="H13" s="517">
        <v>2</v>
      </c>
      <c r="I13" s="517">
        <v>2</v>
      </c>
      <c r="J13" s="517">
        <v>3</v>
      </c>
    </row>
    <row r="14" spans="1:10" x14ac:dyDescent="0.25">
      <c r="A14" s="418" t="s">
        <v>736</v>
      </c>
      <c r="B14" s="419" t="s">
        <v>1091</v>
      </c>
      <c r="C14" s="517">
        <v>0</v>
      </c>
      <c r="D14" s="517">
        <v>0</v>
      </c>
      <c r="E14" s="517">
        <v>0</v>
      </c>
      <c r="F14" s="517">
        <v>0</v>
      </c>
      <c r="G14" s="517">
        <v>6</v>
      </c>
      <c r="H14" s="517">
        <v>2</v>
      </c>
      <c r="I14" s="517">
        <v>8</v>
      </c>
      <c r="J14" s="517">
        <v>8</v>
      </c>
    </row>
    <row r="15" spans="1:10" x14ac:dyDescent="0.25">
      <c r="A15" s="461" t="s">
        <v>738</v>
      </c>
      <c r="B15" s="462" t="s">
        <v>1092</v>
      </c>
      <c r="C15" s="518">
        <v>0</v>
      </c>
      <c r="D15" s="518">
        <v>3</v>
      </c>
      <c r="E15" s="518">
        <v>3</v>
      </c>
      <c r="F15" s="518">
        <v>1</v>
      </c>
      <c r="G15" s="518">
        <v>10</v>
      </c>
      <c r="H15" s="518">
        <v>11</v>
      </c>
      <c r="I15" s="518">
        <v>22</v>
      </c>
      <c r="J15" s="518">
        <v>25</v>
      </c>
    </row>
    <row r="16" spans="1:10" x14ac:dyDescent="0.25">
      <c r="A16" s="418" t="s">
        <v>718</v>
      </c>
      <c r="B16" s="419" t="s">
        <v>1090</v>
      </c>
      <c r="C16" s="517">
        <v>0</v>
      </c>
      <c r="D16" s="517">
        <v>3</v>
      </c>
      <c r="E16" s="517">
        <v>3</v>
      </c>
      <c r="F16" s="517">
        <v>1</v>
      </c>
      <c r="G16" s="517">
        <v>9</v>
      </c>
      <c r="H16" s="517">
        <v>11</v>
      </c>
      <c r="I16" s="517">
        <v>21</v>
      </c>
      <c r="J16" s="517">
        <v>24</v>
      </c>
    </row>
    <row r="17" spans="1:10" x14ac:dyDescent="0.25">
      <c r="A17" s="418" t="s">
        <v>719</v>
      </c>
      <c r="B17" s="419" t="s">
        <v>1096</v>
      </c>
      <c r="C17" s="517">
        <v>0</v>
      </c>
      <c r="D17" s="517">
        <v>0</v>
      </c>
      <c r="E17" s="517">
        <v>0</v>
      </c>
      <c r="F17" s="517">
        <v>0</v>
      </c>
      <c r="G17" s="517">
        <v>1</v>
      </c>
      <c r="H17" s="517">
        <v>0</v>
      </c>
      <c r="I17" s="517">
        <v>1</v>
      </c>
      <c r="J17" s="517">
        <v>1</v>
      </c>
    </row>
    <row r="18" spans="1:10" ht="26.4" x14ac:dyDescent="0.25">
      <c r="A18" s="461" t="s">
        <v>1093</v>
      </c>
      <c r="B18" s="462" t="s">
        <v>1094</v>
      </c>
      <c r="C18" s="518">
        <v>0</v>
      </c>
      <c r="D18" s="518">
        <v>0</v>
      </c>
      <c r="E18" s="518">
        <v>0</v>
      </c>
      <c r="F18" s="518">
        <v>22</v>
      </c>
      <c r="G18" s="518">
        <v>6</v>
      </c>
      <c r="H18" s="518">
        <v>1</v>
      </c>
      <c r="I18" s="518">
        <v>29</v>
      </c>
      <c r="J18" s="518">
        <v>29</v>
      </c>
    </row>
    <row r="19" spans="1:10" x14ac:dyDescent="0.25">
      <c r="A19" s="418" t="s">
        <v>1095</v>
      </c>
      <c r="B19" s="419" t="s">
        <v>1090</v>
      </c>
      <c r="C19" s="517">
        <v>0</v>
      </c>
      <c r="D19" s="517">
        <v>0</v>
      </c>
      <c r="E19" s="517">
        <v>0</v>
      </c>
      <c r="F19" s="517">
        <v>0</v>
      </c>
      <c r="G19" s="517">
        <v>5</v>
      </c>
      <c r="H19" s="517">
        <v>1</v>
      </c>
      <c r="I19" s="517">
        <v>6</v>
      </c>
      <c r="J19" s="517">
        <v>6</v>
      </c>
    </row>
    <row r="20" spans="1:10" x14ac:dyDescent="0.25">
      <c r="A20" s="418" t="s">
        <v>997</v>
      </c>
      <c r="B20" s="419" t="s">
        <v>1096</v>
      </c>
      <c r="C20" s="517">
        <v>0</v>
      </c>
      <c r="D20" s="517">
        <v>0</v>
      </c>
      <c r="E20" s="517">
        <v>0</v>
      </c>
      <c r="F20" s="517">
        <v>22</v>
      </c>
      <c r="G20" s="517">
        <v>1</v>
      </c>
      <c r="H20" s="517">
        <v>0</v>
      </c>
      <c r="I20" s="517">
        <v>23</v>
      </c>
      <c r="J20" s="517">
        <v>23</v>
      </c>
    </row>
    <row r="21" spans="1:10" x14ac:dyDescent="0.25">
      <c r="A21" s="421" t="s">
        <v>999</v>
      </c>
      <c r="B21" s="422" t="s">
        <v>1097</v>
      </c>
      <c r="C21" s="519">
        <v>0</v>
      </c>
      <c r="D21" s="519">
        <v>0</v>
      </c>
      <c r="E21" s="519">
        <v>0</v>
      </c>
      <c r="F21" s="519">
        <v>12</v>
      </c>
      <c r="G21" s="519">
        <v>1</v>
      </c>
      <c r="H21" s="519">
        <v>0</v>
      </c>
      <c r="I21" s="519">
        <v>13</v>
      </c>
      <c r="J21" s="519">
        <v>13</v>
      </c>
    </row>
    <row r="22" spans="1:10" x14ac:dyDescent="0.25">
      <c r="A22" s="418" t="s">
        <v>1098</v>
      </c>
      <c r="B22" s="419" t="s">
        <v>1096</v>
      </c>
      <c r="C22" s="517">
        <v>0</v>
      </c>
      <c r="D22" s="517">
        <v>0</v>
      </c>
      <c r="E22" s="517">
        <v>0</v>
      </c>
      <c r="F22" s="517">
        <v>12</v>
      </c>
      <c r="G22" s="517">
        <v>1</v>
      </c>
      <c r="H22" s="517">
        <v>0</v>
      </c>
      <c r="I22" s="517">
        <v>13</v>
      </c>
      <c r="J22" s="517">
        <v>13</v>
      </c>
    </row>
    <row r="23" spans="1:10" x14ac:dyDescent="0.25">
      <c r="A23" s="461" t="s">
        <v>1099</v>
      </c>
      <c r="B23" s="462" t="s">
        <v>1100</v>
      </c>
      <c r="C23" s="518">
        <v>4</v>
      </c>
      <c r="D23" s="518">
        <v>7</v>
      </c>
      <c r="E23" s="518">
        <v>11</v>
      </c>
      <c r="F23" s="518">
        <v>0</v>
      </c>
      <c r="G23" s="518">
        <v>0</v>
      </c>
      <c r="H23" s="518">
        <v>0</v>
      </c>
      <c r="I23" s="518">
        <v>0</v>
      </c>
      <c r="J23" s="518">
        <v>11</v>
      </c>
    </row>
    <row r="24" spans="1:10" x14ac:dyDescent="0.25">
      <c r="A24" s="418" t="s">
        <v>1101</v>
      </c>
      <c r="B24" s="419" t="s">
        <v>1090</v>
      </c>
      <c r="C24" s="517">
        <v>4</v>
      </c>
      <c r="D24" s="517">
        <v>7</v>
      </c>
      <c r="E24" s="517">
        <v>11</v>
      </c>
      <c r="F24" s="517">
        <v>0</v>
      </c>
      <c r="G24" s="517">
        <v>0</v>
      </c>
      <c r="H24" s="517">
        <v>0</v>
      </c>
      <c r="I24" s="517">
        <v>0</v>
      </c>
      <c r="J24" s="517">
        <v>11</v>
      </c>
    </row>
    <row r="25" spans="1:10" ht="26.4" x14ac:dyDescent="0.25">
      <c r="A25" s="461" t="s">
        <v>1021</v>
      </c>
      <c r="B25" s="462" t="s">
        <v>1392</v>
      </c>
      <c r="C25" s="518">
        <v>0</v>
      </c>
      <c r="D25" s="518">
        <v>0</v>
      </c>
      <c r="E25" s="518">
        <v>0</v>
      </c>
      <c r="F25" s="518">
        <v>2</v>
      </c>
      <c r="G25" s="518">
        <v>4</v>
      </c>
      <c r="H25" s="518">
        <v>0</v>
      </c>
      <c r="I25" s="518">
        <v>6</v>
      </c>
      <c r="J25" s="518">
        <v>6</v>
      </c>
    </row>
    <row r="26" spans="1:10" x14ac:dyDescent="0.25">
      <c r="A26" s="418" t="s">
        <v>1393</v>
      </c>
      <c r="B26" s="419" t="s">
        <v>1090</v>
      </c>
      <c r="C26" s="517">
        <v>0</v>
      </c>
      <c r="D26" s="517">
        <v>0</v>
      </c>
      <c r="E26" s="517">
        <v>0</v>
      </c>
      <c r="F26" s="517">
        <v>0</v>
      </c>
      <c r="G26" s="517">
        <v>4</v>
      </c>
      <c r="H26" s="517">
        <v>0</v>
      </c>
      <c r="I26" s="517">
        <v>4</v>
      </c>
      <c r="J26" s="517">
        <v>4</v>
      </c>
    </row>
    <row r="27" spans="1:10" x14ac:dyDescent="0.25">
      <c r="A27" s="418" t="s">
        <v>1022</v>
      </c>
      <c r="B27" s="419" t="s">
        <v>1096</v>
      </c>
      <c r="C27" s="517">
        <v>0</v>
      </c>
      <c r="D27" s="517">
        <v>0</v>
      </c>
      <c r="E27" s="517">
        <v>0</v>
      </c>
      <c r="F27" s="517">
        <v>2</v>
      </c>
      <c r="G27" s="517">
        <v>0</v>
      </c>
      <c r="H27" s="517">
        <v>0</v>
      </c>
      <c r="I27" s="517">
        <v>2</v>
      </c>
      <c r="J27" s="517">
        <v>2</v>
      </c>
    </row>
  </sheetData>
  <pageMargins left="0.75" right="0.75" top="1" bottom="1" header="0.5" footer="0.5"/>
  <pageSetup scale="55" orientation="landscape" horizontalDpi="300" verticalDpi="300" r:id="rId1"/>
  <headerFooter alignWithMargins="0">
    <oddHeader>&amp;R8b. melléklet</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2:O16"/>
  <sheetViews>
    <sheetView topLeftCell="B1" zoomScaleNormal="100" workbookViewId="0">
      <selection activeCell="E13" sqref="E13"/>
    </sheetView>
  </sheetViews>
  <sheetFormatPr defaultRowHeight="14.4" x14ac:dyDescent="0.3"/>
  <cols>
    <col min="1" max="1" width="34.33203125" bestFit="1" customWidth="1"/>
    <col min="2" max="14" width="15.6640625" customWidth="1"/>
    <col min="15" max="15" width="17.33203125" customWidth="1"/>
  </cols>
  <sheetData>
    <row r="2" spans="1:15" ht="35.25" customHeight="1" thickBot="1" x14ac:dyDescent="0.35">
      <c r="A2" s="851" t="s">
        <v>1394</v>
      </c>
      <c r="B2" s="851"/>
      <c r="C2" s="851"/>
      <c r="D2" s="851"/>
      <c r="E2" s="851"/>
      <c r="F2" s="851"/>
      <c r="G2" s="851"/>
      <c r="H2" s="851"/>
      <c r="I2" s="851"/>
      <c r="J2" s="851"/>
      <c r="K2" s="851"/>
      <c r="L2" s="851"/>
      <c r="M2" s="475"/>
      <c r="N2" s="475"/>
      <c r="O2" s="475"/>
    </row>
    <row r="3" spans="1:15" x14ac:dyDescent="0.3">
      <c r="A3" s="852" t="s">
        <v>512</v>
      </c>
      <c r="B3" s="476" t="s">
        <v>4</v>
      </c>
      <c r="C3" s="477" t="s">
        <v>5</v>
      </c>
      <c r="D3" s="477" t="s">
        <v>7</v>
      </c>
      <c r="E3" s="477" t="s">
        <v>9</v>
      </c>
      <c r="F3" s="477" t="s">
        <v>14</v>
      </c>
      <c r="G3" s="477" t="s">
        <v>16</v>
      </c>
      <c r="H3" s="477" t="s">
        <v>21</v>
      </c>
      <c r="I3" s="477" t="s">
        <v>20</v>
      </c>
      <c r="J3" s="477" t="s">
        <v>19</v>
      </c>
      <c r="K3" s="478" t="s">
        <v>963</v>
      </c>
      <c r="L3" s="854" t="s">
        <v>513</v>
      </c>
    </row>
    <row r="4" spans="1:15" ht="72.599999999999994" thickBot="1" x14ac:dyDescent="0.35">
      <c r="A4" s="853"/>
      <c r="B4" s="479" t="s">
        <v>1305</v>
      </c>
      <c r="C4" s="480" t="s">
        <v>1306</v>
      </c>
      <c r="D4" s="479" t="s">
        <v>1307</v>
      </c>
      <c r="E4" s="481" t="s">
        <v>1308</v>
      </c>
      <c r="F4" s="481" t="s">
        <v>1309</v>
      </c>
      <c r="G4" s="481" t="s">
        <v>41</v>
      </c>
      <c r="H4" s="481" t="s">
        <v>1310</v>
      </c>
      <c r="I4" s="481" t="s">
        <v>1311</v>
      </c>
      <c r="J4" s="481" t="s">
        <v>1312</v>
      </c>
      <c r="K4" s="481" t="s">
        <v>964</v>
      </c>
      <c r="L4" s="855"/>
    </row>
    <row r="5" spans="1:15" ht="70.5" customHeight="1" x14ac:dyDescent="0.3">
      <c r="A5" s="482" t="s">
        <v>1313</v>
      </c>
      <c r="B5" s="483">
        <f>SUM(B6:B9)</f>
        <v>1</v>
      </c>
      <c r="C5" s="483">
        <f>SUM(C6:C9)</f>
        <v>3</v>
      </c>
      <c r="D5" s="483">
        <f t="shared" ref="D5:G5" si="0">SUM(D6:D9)</f>
        <v>22</v>
      </c>
      <c r="E5" s="484">
        <f t="shared" si="0"/>
        <v>19</v>
      </c>
      <c r="F5" s="484">
        <f t="shared" si="0"/>
        <v>1</v>
      </c>
      <c r="G5" s="484">
        <f t="shared" si="0"/>
        <v>25</v>
      </c>
      <c r="H5" s="484">
        <f>SUM(H6:H9)</f>
        <v>3</v>
      </c>
      <c r="I5" s="484">
        <f>SUM(I6:I9)</f>
        <v>3</v>
      </c>
      <c r="J5" s="484">
        <f t="shared" ref="J5:K5" si="1">SUM(J6:J9)</f>
        <v>1</v>
      </c>
      <c r="K5" s="484">
        <f t="shared" si="1"/>
        <v>2</v>
      </c>
      <c r="L5" s="485">
        <f t="shared" ref="L5:L16" si="2">SUM(B5:K5)</f>
        <v>80</v>
      </c>
    </row>
    <row r="6" spans="1:15" ht="15.6" x14ac:dyDescent="0.3">
      <c r="A6" s="486" t="s">
        <v>1314</v>
      </c>
      <c r="B6" s="487"/>
      <c r="C6" s="487"/>
      <c r="D6" s="487"/>
      <c r="E6" s="488">
        <v>7</v>
      </c>
      <c r="F6" s="489">
        <v>1</v>
      </c>
      <c r="G6" s="489">
        <v>25</v>
      </c>
      <c r="H6" s="489">
        <v>3</v>
      </c>
      <c r="I6" s="489">
        <v>3</v>
      </c>
      <c r="J6" s="489">
        <v>1</v>
      </c>
      <c r="K6" s="489">
        <v>2</v>
      </c>
      <c r="L6" s="490">
        <f t="shared" si="2"/>
        <v>42</v>
      </c>
    </row>
    <row r="7" spans="1:15" ht="15.6" x14ac:dyDescent="0.3">
      <c r="A7" s="491" t="s">
        <v>514</v>
      </c>
      <c r="B7" s="487"/>
      <c r="C7" s="487"/>
      <c r="D7" s="492"/>
      <c r="E7" s="493">
        <v>12</v>
      </c>
      <c r="F7" s="489"/>
      <c r="G7" s="489"/>
      <c r="H7" s="489"/>
      <c r="I7" s="489"/>
      <c r="J7" s="489"/>
      <c r="K7" s="489"/>
      <c r="L7" s="490">
        <f t="shared" si="2"/>
        <v>12</v>
      </c>
    </row>
    <row r="8" spans="1:15" ht="15.6" x14ac:dyDescent="0.3">
      <c r="A8" s="491" t="s">
        <v>683</v>
      </c>
      <c r="B8" s="487"/>
      <c r="C8" s="487"/>
      <c r="D8" s="487">
        <v>22</v>
      </c>
      <c r="E8" s="489"/>
      <c r="F8" s="489"/>
      <c r="G8" s="489"/>
      <c r="H8" s="489"/>
      <c r="I8" s="489"/>
      <c r="J8" s="489"/>
      <c r="K8" s="489"/>
      <c r="L8" s="490">
        <f t="shared" si="2"/>
        <v>22</v>
      </c>
    </row>
    <row r="9" spans="1:15" ht="15.6" x14ac:dyDescent="0.3">
      <c r="A9" s="494" t="s">
        <v>1315</v>
      </c>
      <c r="B9" s="487">
        <v>1</v>
      </c>
      <c r="C9" s="487">
        <v>3</v>
      </c>
      <c r="D9" s="487"/>
      <c r="E9" s="489"/>
      <c r="F9" s="489"/>
      <c r="G9" s="489"/>
      <c r="H9" s="489"/>
      <c r="I9" s="489"/>
      <c r="J9" s="489"/>
      <c r="K9" s="489"/>
      <c r="L9" s="490">
        <f t="shared" si="2"/>
        <v>4</v>
      </c>
    </row>
    <row r="10" spans="1:15" ht="16.2" thickBot="1" x14ac:dyDescent="0.35">
      <c r="A10" s="495" t="s">
        <v>1316</v>
      </c>
      <c r="B10" s="496"/>
      <c r="C10" s="496"/>
      <c r="D10" s="496"/>
      <c r="E10" s="497"/>
      <c r="F10" s="498"/>
      <c r="G10" s="498">
        <v>25</v>
      </c>
      <c r="H10" s="498"/>
      <c r="I10" s="498"/>
      <c r="J10" s="498"/>
      <c r="K10" s="498"/>
      <c r="L10" s="490">
        <f t="shared" si="2"/>
        <v>25</v>
      </c>
    </row>
    <row r="11" spans="1:15" ht="99.75" customHeight="1" x14ac:dyDescent="0.3">
      <c r="A11" s="499" t="s">
        <v>1317</v>
      </c>
      <c r="B11" s="500">
        <f>SUM(B12:B16)</f>
        <v>1</v>
      </c>
      <c r="C11" s="500">
        <f t="shared" ref="C11:K11" si="3">SUM(C12:C16)</f>
        <v>3</v>
      </c>
      <c r="D11" s="500">
        <f t="shared" si="3"/>
        <v>22</v>
      </c>
      <c r="E11" s="501">
        <f>SUM(E12:E16)</f>
        <v>26</v>
      </c>
      <c r="F11" s="501">
        <f t="shared" ref="F11" si="4">SUM(F12:F16)</f>
        <v>1</v>
      </c>
      <c r="G11" s="501">
        <f>SUM(G12:G15)</f>
        <v>13</v>
      </c>
      <c r="H11" s="501">
        <f>SUM(H12:H15)</f>
        <v>2</v>
      </c>
      <c r="I11" s="501">
        <f t="shared" si="3"/>
        <v>3</v>
      </c>
      <c r="J11" s="501">
        <f t="shared" si="3"/>
        <v>4</v>
      </c>
      <c r="K11" s="501">
        <f t="shared" si="3"/>
        <v>1</v>
      </c>
      <c r="L11" s="502">
        <f>SUM(B11:K11)</f>
        <v>76</v>
      </c>
    </row>
    <row r="12" spans="1:15" ht="15.6" x14ac:dyDescent="0.3">
      <c r="A12" s="486" t="s">
        <v>1314</v>
      </c>
      <c r="B12" s="487"/>
      <c r="C12" s="487"/>
      <c r="D12" s="487"/>
      <c r="E12" s="493">
        <v>14</v>
      </c>
      <c r="F12" s="489">
        <v>1</v>
      </c>
      <c r="G12" s="489">
        <v>13</v>
      </c>
      <c r="H12" s="489">
        <v>2</v>
      </c>
      <c r="I12" s="489">
        <v>3</v>
      </c>
      <c r="J12" s="489">
        <v>4</v>
      </c>
      <c r="K12" s="489">
        <v>1</v>
      </c>
      <c r="L12" s="490">
        <f t="shared" si="2"/>
        <v>38</v>
      </c>
    </row>
    <row r="13" spans="1:15" ht="15.6" x14ac:dyDescent="0.3">
      <c r="A13" s="491" t="s">
        <v>514</v>
      </c>
      <c r="B13" s="489"/>
      <c r="C13" s="489"/>
      <c r="D13" s="489"/>
      <c r="E13" s="493">
        <v>12</v>
      </c>
      <c r="F13" s="489"/>
      <c r="G13" s="489"/>
      <c r="H13" s="489"/>
      <c r="I13" s="489"/>
      <c r="J13" s="489"/>
      <c r="K13" s="489"/>
      <c r="L13" s="490">
        <f t="shared" si="2"/>
        <v>12</v>
      </c>
    </row>
    <row r="14" spans="1:15" ht="15.6" x14ac:dyDescent="0.3">
      <c r="A14" s="491" t="s">
        <v>683</v>
      </c>
      <c r="B14" s="489"/>
      <c r="C14" s="489"/>
      <c r="D14" s="489">
        <v>22</v>
      </c>
      <c r="E14" s="489"/>
      <c r="F14" s="489"/>
      <c r="G14" s="489"/>
      <c r="H14" s="489"/>
      <c r="I14" s="489"/>
      <c r="J14" s="489"/>
      <c r="K14" s="489"/>
      <c r="L14" s="490">
        <f t="shared" si="2"/>
        <v>22</v>
      </c>
    </row>
    <row r="15" spans="1:15" ht="15.6" x14ac:dyDescent="0.3">
      <c r="A15" s="494" t="s">
        <v>1315</v>
      </c>
      <c r="B15" s="489">
        <v>1</v>
      </c>
      <c r="C15" s="489">
        <v>3</v>
      </c>
      <c r="D15" s="489"/>
      <c r="E15" s="489"/>
      <c r="F15" s="489"/>
      <c r="G15" s="489"/>
      <c r="H15" s="489"/>
      <c r="I15" s="489"/>
      <c r="J15" s="489"/>
      <c r="K15" s="489"/>
      <c r="L15" s="490">
        <f t="shared" si="2"/>
        <v>4</v>
      </c>
    </row>
    <row r="16" spans="1:15" ht="16.2" thickBot="1" x14ac:dyDescent="0.35">
      <c r="A16" s="495" t="s">
        <v>1316</v>
      </c>
      <c r="B16" s="498"/>
      <c r="C16" s="498"/>
      <c r="D16" s="498"/>
      <c r="E16" s="497"/>
      <c r="F16" s="498"/>
      <c r="G16" s="498">
        <v>13</v>
      </c>
      <c r="H16" s="498"/>
      <c r="I16" s="498"/>
      <c r="J16" s="498"/>
      <c r="K16" s="498"/>
      <c r="L16" s="503">
        <f t="shared" si="2"/>
        <v>13</v>
      </c>
    </row>
  </sheetData>
  <mergeCells count="3">
    <mergeCell ref="A2:L2"/>
    <mergeCell ref="A3:A4"/>
    <mergeCell ref="L3:L4"/>
  </mergeCells>
  <printOptions horizontalCentered="1"/>
  <pageMargins left="0.23622047244094491" right="0.23622047244094491" top="0.74803149606299213" bottom="0.74803149606299213" header="0.31496062992125984" footer="0.31496062992125984"/>
  <pageSetup paperSize="9" scale="57" fitToHeight="3" orientation="landscape" horizontalDpi="1200" verticalDpi="1200" r:id="rId1"/>
  <headerFooter>
    <oddHeader>&amp;R8c. melléklet</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L22"/>
  <sheetViews>
    <sheetView zoomScaleNormal="100" workbookViewId="0">
      <selection activeCell="A2" sqref="A2"/>
    </sheetView>
  </sheetViews>
  <sheetFormatPr defaultRowHeight="14.4" x14ac:dyDescent="0.3"/>
  <cols>
    <col min="1" max="1" width="15" customWidth="1"/>
    <col min="2" max="2" width="24.6640625" customWidth="1"/>
    <col min="3" max="3" width="19.88671875" customWidth="1"/>
    <col min="4" max="4" width="25.88671875" customWidth="1"/>
    <col min="5" max="5" width="24.6640625" customWidth="1"/>
    <col min="6" max="6" width="24.44140625" customWidth="1"/>
    <col min="7" max="7" width="20.44140625" customWidth="1"/>
    <col min="8" max="8" width="18.6640625" customWidth="1"/>
    <col min="9" max="9" width="16.109375" bestFit="1" customWidth="1"/>
    <col min="10" max="12" width="18.6640625" hidden="1" customWidth="1"/>
  </cols>
  <sheetData>
    <row r="1" spans="1:9" ht="21" x14ac:dyDescent="0.4">
      <c r="A1" s="841" t="s">
        <v>1512</v>
      </c>
      <c r="B1" s="841"/>
      <c r="C1" s="841"/>
      <c r="D1" s="841"/>
      <c r="E1" s="841"/>
      <c r="F1" s="841"/>
      <c r="G1" s="841"/>
      <c r="H1" s="79"/>
      <c r="I1" s="79"/>
    </row>
    <row r="3" spans="1:9" ht="45" x14ac:dyDescent="0.3">
      <c r="A3" s="423"/>
      <c r="B3" s="423" t="s">
        <v>512</v>
      </c>
      <c r="C3" s="423" t="s">
        <v>594</v>
      </c>
      <c r="D3" s="423" t="s">
        <v>639</v>
      </c>
      <c r="E3" s="423" t="s">
        <v>665</v>
      </c>
      <c r="F3" s="423" t="s">
        <v>514</v>
      </c>
      <c r="G3" s="423" t="s">
        <v>638</v>
      </c>
    </row>
    <row r="4" spans="1:9" ht="26.4" x14ac:dyDescent="0.3">
      <c r="A4" s="418" t="s">
        <v>721</v>
      </c>
      <c r="B4" s="419" t="s">
        <v>911</v>
      </c>
      <c r="C4" s="428">
        <f>SUM(D4:G4)</f>
        <v>451510470</v>
      </c>
      <c r="D4" s="428">
        <v>1522349</v>
      </c>
      <c r="E4" s="428">
        <v>19373</v>
      </c>
      <c r="F4" s="428">
        <v>103008</v>
      </c>
      <c r="G4" s="428">
        <v>449865740</v>
      </c>
    </row>
    <row r="5" spans="1:9" ht="26.4" x14ac:dyDescent="0.3">
      <c r="A5" s="418" t="s">
        <v>695</v>
      </c>
      <c r="B5" s="419" t="s">
        <v>912</v>
      </c>
      <c r="C5" s="428">
        <f>SUM(D5:G5)</f>
        <v>628868493</v>
      </c>
      <c r="D5" s="428">
        <v>17481876</v>
      </c>
      <c r="E5" s="428">
        <v>92872752</v>
      </c>
      <c r="F5" s="428">
        <v>70280127</v>
      </c>
      <c r="G5" s="428">
        <v>448233738</v>
      </c>
    </row>
    <row r="6" spans="1:9" ht="39.6" x14ac:dyDescent="0.3">
      <c r="A6" s="426" t="s">
        <v>723</v>
      </c>
      <c r="B6" s="427" t="s">
        <v>913</v>
      </c>
      <c r="C6" s="429">
        <f>C4-C5</f>
        <v>-177358023</v>
      </c>
      <c r="D6" s="429">
        <f t="shared" ref="D6:G6" si="0">D4-D5</f>
        <v>-15959527</v>
      </c>
      <c r="E6" s="429">
        <f t="shared" si="0"/>
        <v>-92853379</v>
      </c>
      <c r="F6" s="429">
        <f t="shared" si="0"/>
        <v>-70177119</v>
      </c>
      <c r="G6" s="429">
        <f t="shared" si="0"/>
        <v>1632002</v>
      </c>
    </row>
    <row r="7" spans="1:9" ht="26.4" x14ac:dyDescent="0.3">
      <c r="A7" s="418" t="s">
        <v>697</v>
      </c>
      <c r="B7" s="419" t="s">
        <v>914</v>
      </c>
      <c r="C7" s="428">
        <f>SUM(D7:G7)</f>
        <v>645452214</v>
      </c>
      <c r="D7" s="428">
        <v>17133774</v>
      </c>
      <c r="E7" s="428">
        <v>93650997</v>
      </c>
      <c r="F7" s="428">
        <v>70795792</v>
      </c>
      <c r="G7" s="428">
        <v>463871651</v>
      </c>
    </row>
    <row r="8" spans="1:9" ht="26.4" x14ac:dyDescent="0.3">
      <c r="A8" s="418" t="s">
        <v>725</v>
      </c>
      <c r="B8" s="419" t="s">
        <v>915</v>
      </c>
      <c r="C8" s="428">
        <f>SUM(D8:G8)</f>
        <v>188512798</v>
      </c>
      <c r="D8" s="428">
        <v>0</v>
      </c>
      <c r="E8" s="428">
        <v>0</v>
      </c>
      <c r="F8" s="428">
        <v>0</v>
      </c>
      <c r="G8" s="428">
        <v>188512798</v>
      </c>
    </row>
    <row r="9" spans="1:9" ht="39.6" x14ac:dyDescent="0.3">
      <c r="A9" s="426" t="s">
        <v>727</v>
      </c>
      <c r="B9" s="427" t="s">
        <v>916</v>
      </c>
      <c r="C9" s="429">
        <f>C7-C8</f>
        <v>456939416</v>
      </c>
      <c r="D9" s="429">
        <f t="shared" ref="D9:G9" si="1">D7-D8</f>
        <v>17133774</v>
      </c>
      <c r="E9" s="429">
        <f t="shared" si="1"/>
        <v>93650997</v>
      </c>
      <c r="F9" s="429">
        <f t="shared" si="1"/>
        <v>70795792</v>
      </c>
      <c r="G9" s="429">
        <f t="shared" si="1"/>
        <v>275358853</v>
      </c>
    </row>
    <row r="10" spans="1:9" ht="26.4" x14ac:dyDescent="0.3">
      <c r="A10" s="424" t="s">
        <v>729</v>
      </c>
      <c r="B10" s="425" t="s">
        <v>917</v>
      </c>
      <c r="C10" s="434">
        <f>C6+C9</f>
        <v>279581393</v>
      </c>
      <c r="D10" s="434">
        <f t="shared" ref="D10:G10" si="2">D6+D9</f>
        <v>1174247</v>
      </c>
      <c r="E10" s="434">
        <f t="shared" si="2"/>
        <v>797618</v>
      </c>
      <c r="F10" s="434">
        <f t="shared" si="2"/>
        <v>618673</v>
      </c>
      <c r="G10" s="434">
        <f t="shared" si="2"/>
        <v>276990855</v>
      </c>
    </row>
    <row r="11" spans="1:9" ht="39.6" x14ac:dyDescent="0.3">
      <c r="A11" s="418" t="s">
        <v>698</v>
      </c>
      <c r="B11" s="419" t="s">
        <v>920</v>
      </c>
      <c r="C11" s="428">
        <f>SUM(D11:G11)</f>
        <v>0</v>
      </c>
      <c r="D11" s="428">
        <v>0</v>
      </c>
      <c r="E11" s="428">
        <v>0</v>
      </c>
      <c r="F11" s="428">
        <v>0</v>
      </c>
      <c r="G11" s="428">
        <v>0</v>
      </c>
    </row>
    <row r="12" spans="1:9" ht="39.6" x14ac:dyDescent="0.3">
      <c r="A12" s="418" t="s">
        <v>700</v>
      </c>
      <c r="B12" s="419" t="s">
        <v>921</v>
      </c>
      <c r="C12" s="428">
        <f>SUM(D12:G12)</f>
        <v>0</v>
      </c>
      <c r="D12" s="428">
        <v>0</v>
      </c>
      <c r="E12" s="428">
        <v>0</v>
      </c>
      <c r="F12" s="428">
        <v>0</v>
      </c>
      <c r="G12" s="428">
        <v>0</v>
      </c>
    </row>
    <row r="13" spans="1:9" ht="39.6" x14ac:dyDescent="0.3">
      <c r="A13" s="426" t="s">
        <v>730</v>
      </c>
      <c r="B13" s="427" t="s">
        <v>922</v>
      </c>
      <c r="C13" s="429">
        <f>C11-C12</f>
        <v>0</v>
      </c>
      <c r="D13" s="429">
        <f t="shared" ref="D13:G13" si="3">D11-D12</f>
        <v>0</v>
      </c>
      <c r="E13" s="429">
        <f t="shared" si="3"/>
        <v>0</v>
      </c>
      <c r="F13" s="429">
        <f t="shared" si="3"/>
        <v>0</v>
      </c>
      <c r="G13" s="429">
        <f t="shared" si="3"/>
        <v>0</v>
      </c>
    </row>
    <row r="14" spans="1:9" ht="39.6" x14ac:dyDescent="0.3">
      <c r="A14" s="418" t="s">
        <v>702</v>
      </c>
      <c r="B14" s="419" t="s">
        <v>923</v>
      </c>
      <c r="C14" s="428">
        <f>SUM(D14:G14)</f>
        <v>0</v>
      </c>
      <c r="D14" s="428">
        <v>0</v>
      </c>
      <c r="E14" s="428">
        <v>0</v>
      </c>
      <c r="F14" s="428">
        <v>0</v>
      </c>
      <c r="G14" s="428">
        <v>0</v>
      </c>
    </row>
    <row r="15" spans="1:9" ht="39.6" x14ac:dyDescent="0.3">
      <c r="A15" s="418" t="s">
        <v>703</v>
      </c>
      <c r="B15" s="419" t="s">
        <v>924</v>
      </c>
      <c r="C15" s="428">
        <f>SUM(D15:G15)</f>
        <v>0</v>
      </c>
      <c r="D15" s="428">
        <v>0</v>
      </c>
      <c r="E15" s="428">
        <v>0</v>
      </c>
      <c r="F15" s="428">
        <v>0</v>
      </c>
      <c r="G15" s="428">
        <v>0</v>
      </c>
    </row>
    <row r="16" spans="1:9" ht="52.8" x14ac:dyDescent="0.3">
      <c r="A16" s="426" t="s">
        <v>704</v>
      </c>
      <c r="B16" s="427" t="s">
        <v>925</v>
      </c>
      <c r="C16" s="429">
        <f>C14-C15</f>
        <v>0</v>
      </c>
      <c r="D16" s="429">
        <f t="shared" ref="D16:G16" si="4">D14-D15</f>
        <v>0</v>
      </c>
      <c r="E16" s="429">
        <f t="shared" si="4"/>
        <v>0</v>
      </c>
      <c r="F16" s="429">
        <f t="shared" si="4"/>
        <v>0</v>
      </c>
      <c r="G16" s="429">
        <f t="shared" si="4"/>
        <v>0</v>
      </c>
    </row>
    <row r="17" spans="1:7" ht="39.6" x14ac:dyDescent="0.3">
      <c r="A17" s="424" t="s">
        <v>731</v>
      </c>
      <c r="B17" s="425" t="s">
        <v>926</v>
      </c>
      <c r="C17" s="434">
        <f>C13+C16</f>
        <v>0</v>
      </c>
      <c r="D17" s="434">
        <f t="shared" ref="D17:G17" si="5">D13+D16</f>
        <v>0</v>
      </c>
      <c r="E17" s="434">
        <f t="shared" si="5"/>
        <v>0</v>
      </c>
      <c r="F17" s="434">
        <f t="shared" si="5"/>
        <v>0</v>
      </c>
      <c r="G17" s="434">
        <f t="shared" si="5"/>
        <v>0</v>
      </c>
    </row>
    <row r="18" spans="1:7" ht="26.4" x14ac:dyDescent="0.3">
      <c r="A18" s="431" t="s">
        <v>732</v>
      </c>
      <c r="B18" s="432" t="s">
        <v>918</v>
      </c>
      <c r="C18" s="433">
        <f>C10+C17</f>
        <v>279581393</v>
      </c>
      <c r="D18" s="433">
        <f t="shared" ref="D18:G18" si="6">D10+D17</f>
        <v>1174247</v>
      </c>
      <c r="E18" s="433">
        <f t="shared" si="6"/>
        <v>797618</v>
      </c>
      <c r="F18" s="433">
        <f t="shared" si="6"/>
        <v>618673</v>
      </c>
      <c r="G18" s="433">
        <f t="shared" si="6"/>
        <v>276990855</v>
      </c>
    </row>
    <row r="19" spans="1:7" ht="39.6" x14ac:dyDescent="0.3">
      <c r="A19" s="421" t="s">
        <v>705</v>
      </c>
      <c r="B19" s="422" t="s">
        <v>927</v>
      </c>
      <c r="C19" s="430">
        <v>0</v>
      </c>
      <c r="D19" s="430">
        <v>0</v>
      </c>
      <c r="E19" s="430">
        <v>0</v>
      </c>
      <c r="F19" s="430">
        <v>0</v>
      </c>
      <c r="G19" s="430">
        <v>0</v>
      </c>
    </row>
    <row r="20" spans="1:7" ht="39.6" x14ac:dyDescent="0.3">
      <c r="A20" s="431" t="s">
        <v>706</v>
      </c>
      <c r="B20" s="432" t="s">
        <v>919</v>
      </c>
      <c r="C20" s="433">
        <f>C10-C19</f>
        <v>279581393</v>
      </c>
      <c r="D20" s="433">
        <f t="shared" ref="D20:G20" si="7">D10-D19</f>
        <v>1174247</v>
      </c>
      <c r="E20" s="433">
        <f t="shared" si="7"/>
        <v>797618</v>
      </c>
      <c r="F20" s="433">
        <f t="shared" si="7"/>
        <v>618673</v>
      </c>
      <c r="G20" s="433">
        <f t="shared" si="7"/>
        <v>276990855</v>
      </c>
    </row>
    <row r="21" spans="1:7" ht="52.8" x14ac:dyDescent="0.3">
      <c r="A21" s="421" t="s">
        <v>707</v>
      </c>
      <c r="B21" s="422" t="s">
        <v>928</v>
      </c>
      <c r="C21" s="430">
        <f>SUM(D21:G21)</f>
        <v>0</v>
      </c>
      <c r="D21" s="430">
        <v>0</v>
      </c>
      <c r="E21" s="430">
        <v>0</v>
      </c>
      <c r="F21" s="430">
        <v>0</v>
      </c>
      <c r="G21" s="430">
        <v>0</v>
      </c>
    </row>
    <row r="22" spans="1:7" ht="52.8" x14ac:dyDescent="0.3">
      <c r="A22" s="421" t="s">
        <v>708</v>
      </c>
      <c r="B22" s="422" t="s">
        <v>929</v>
      </c>
      <c r="C22" s="430">
        <f>SUM(D22:G22)</f>
        <v>0</v>
      </c>
      <c r="D22" s="430">
        <v>0</v>
      </c>
      <c r="E22" s="430">
        <v>0</v>
      </c>
      <c r="F22" s="430">
        <v>0</v>
      </c>
      <c r="G22" s="430">
        <v>0</v>
      </c>
    </row>
  </sheetData>
  <mergeCells count="1">
    <mergeCell ref="A1:G1"/>
  </mergeCells>
  <printOptions horizontalCentered="1"/>
  <pageMargins left="0.23622047244094491" right="0.23622047244094491" top="0.74803149606299213" bottom="0.74803149606299213" header="0.31496062992125984" footer="0.31496062992125984"/>
  <pageSetup paperSize="9" scale="64" orientation="landscape" horizontalDpi="1200" verticalDpi="1200" r:id="rId1"/>
  <headerFooter>
    <oddHeader>&amp;R 9. számú melléklet</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29"/>
  <sheetViews>
    <sheetView topLeftCell="B4" workbookViewId="0">
      <selection activeCell="J5" sqref="J5"/>
    </sheetView>
  </sheetViews>
  <sheetFormatPr defaultRowHeight="14.4" x14ac:dyDescent="0.3"/>
  <cols>
    <col min="1" max="1" width="38.5546875" customWidth="1"/>
    <col min="3" max="3" width="14.33203125" bestFit="1" customWidth="1"/>
    <col min="4" max="4" width="18.5546875" customWidth="1"/>
    <col min="5" max="5" width="14.5546875" style="401" bestFit="1" customWidth="1"/>
    <col min="6" max="11" width="13.5546875" style="401" bestFit="1" customWidth="1"/>
    <col min="12" max="12" width="14.88671875" style="401" customWidth="1"/>
    <col min="13" max="13" width="13.5546875" style="401" bestFit="1" customWidth="1"/>
    <col min="14" max="14" width="9.109375" style="401"/>
    <col min="15" max="16" width="11.44140625" style="401" customWidth="1"/>
    <col min="17" max="17" width="16" style="401" bestFit="1" customWidth="1"/>
    <col min="18" max="18" width="9.109375" style="401"/>
  </cols>
  <sheetData>
    <row r="3" spans="1:17" ht="15" thickBot="1" x14ac:dyDescent="0.35"/>
    <row r="4" spans="1:17" ht="28.2" thickBot="1" x14ac:dyDescent="0.35">
      <c r="A4" s="391" t="s">
        <v>820</v>
      </c>
      <c r="B4" s="392"/>
      <c r="C4" s="392" t="s">
        <v>821</v>
      </c>
      <c r="D4" s="392" t="s">
        <v>505</v>
      </c>
      <c r="E4" s="529" t="s">
        <v>822</v>
      </c>
      <c r="F4" s="529" t="s">
        <v>823</v>
      </c>
      <c r="G4" s="529" t="s">
        <v>824</v>
      </c>
      <c r="H4" s="529" t="s">
        <v>825</v>
      </c>
      <c r="I4" s="529" t="s">
        <v>826</v>
      </c>
      <c r="J4" s="529" t="s">
        <v>827</v>
      </c>
      <c r="K4" s="529" t="s">
        <v>828</v>
      </c>
      <c r="L4" s="529" t="s">
        <v>829</v>
      </c>
      <c r="M4" s="529" t="s">
        <v>830</v>
      </c>
      <c r="N4" s="529" t="s">
        <v>831</v>
      </c>
      <c r="O4" s="529" t="s">
        <v>832</v>
      </c>
      <c r="P4" s="529" t="s">
        <v>833</v>
      </c>
      <c r="Q4" s="529" t="s">
        <v>1518</v>
      </c>
    </row>
    <row r="5" spans="1:17" ht="28.2" thickBot="1" x14ac:dyDescent="0.35">
      <c r="A5" s="393" t="s">
        <v>52</v>
      </c>
      <c r="B5" s="505" t="s">
        <v>51</v>
      </c>
      <c r="C5" s="394">
        <f>'1m Összesítő'!W5</f>
        <v>401096311</v>
      </c>
      <c r="D5" s="526">
        <f>'1m Összesítő'!X5</f>
        <v>474377705</v>
      </c>
      <c r="E5" s="270">
        <v>34137823</v>
      </c>
      <c r="F5" s="270">
        <v>24500199</v>
      </c>
      <c r="G5" s="270">
        <v>27390058</v>
      </c>
      <c r="H5" s="270">
        <v>22800586</v>
      </c>
      <c r="I5" s="270">
        <v>28110721</v>
      </c>
      <c r="J5" s="270">
        <v>38905623</v>
      </c>
      <c r="K5" s="270">
        <v>28407408</v>
      </c>
      <c r="L5" s="270">
        <v>26794970</v>
      </c>
      <c r="M5" s="270">
        <v>30120378</v>
      </c>
      <c r="N5" s="270">
        <v>0</v>
      </c>
      <c r="O5" s="270">
        <v>0</v>
      </c>
      <c r="P5" s="530">
        <v>0</v>
      </c>
      <c r="Q5" s="270">
        <f>SUM(E5:P5)</f>
        <v>261167766</v>
      </c>
    </row>
    <row r="6" spans="1:17" ht="15" thickBot="1" x14ac:dyDescent="0.35">
      <c r="A6" s="393" t="s">
        <v>836</v>
      </c>
      <c r="B6" s="505" t="s">
        <v>76</v>
      </c>
      <c r="C6" s="394">
        <f>'1m Összesítő'!W6</f>
        <v>398891320</v>
      </c>
      <c r="D6" s="526">
        <f>'1m Összesítő'!X6</f>
        <v>455220520</v>
      </c>
      <c r="E6" s="270">
        <v>0</v>
      </c>
      <c r="F6" s="270">
        <v>0</v>
      </c>
      <c r="G6" s="270">
        <v>0</v>
      </c>
      <c r="H6" s="270">
        <v>0</v>
      </c>
      <c r="I6" s="270">
        <v>0</v>
      </c>
      <c r="J6" s="270">
        <v>0</v>
      </c>
      <c r="K6" s="270">
        <v>62002037</v>
      </c>
      <c r="L6" s="270">
        <v>4988199</v>
      </c>
      <c r="M6" s="270">
        <v>0</v>
      </c>
      <c r="N6" s="270">
        <v>0</v>
      </c>
      <c r="O6" s="270">
        <v>0</v>
      </c>
      <c r="P6" s="530">
        <v>0</v>
      </c>
      <c r="Q6" s="270">
        <f t="shared" ref="Q6:Q14" si="0">SUM(E6:P6)</f>
        <v>66990236</v>
      </c>
    </row>
    <row r="7" spans="1:17" ht="15" thickBot="1" x14ac:dyDescent="0.35">
      <c r="A7" s="393" t="s">
        <v>89</v>
      </c>
      <c r="B7" s="505" t="s">
        <v>88</v>
      </c>
      <c r="C7" s="394">
        <f>'1m Összesítő'!W7</f>
        <v>88000000</v>
      </c>
      <c r="D7" s="526">
        <f>'1m Összesítő'!X7</f>
        <v>88000000</v>
      </c>
      <c r="E7" s="270">
        <v>397732</v>
      </c>
      <c r="F7" s="270">
        <v>548041</v>
      </c>
      <c r="G7" s="270">
        <v>22117803</v>
      </c>
      <c r="H7" s="270">
        <v>1819965</v>
      </c>
      <c r="I7" s="270">
        <v>5958677</v>
      </c>
      <c r="J7" s="270">
        <v>9906770</v>
      </c>
      <c r="K7" s="270">
        <v>268566</v>
      </c>
      <c r="L7" s="270">
        <v>2251461</v>
      </c>
      <c r="M7" s="270">
        <v>21973780</v>
      </c>
      <c r="N7" s="270">
        <v>0</v>
      </c>
      <c r="O7" s="270">
        <v>0</v>
      </c>
      <c r="P7" s="530">
        <v>0</v>
      </c>
      <c r="Q7" s="270">
        <f t="shared" si="0"/>
        <v>65242795</v>
      </c>
    </row>
    <row r="8" spans="1:17" ht="15" thickBot="1" x14ac:dyDescent="0.35">
      <c r="A8" s="393" t="s">
        <v>130</v>
      </c>
      <c r="B8" s="505" t="s">
        <v>129</v>
      </c>
      <c r="C8" s="394">
        <f>'1m Összesítő'!W8</f>
        <v>33164500</v>
      </c>
      <c r="D8" s="526">
        <f>'1m Összesítő'!X8</f>
        <v>36212631</v>
      </c>
      <c r="E8" s="270">
        <v>1408880</v>
      </c>
      <c r="F8" s="270">
        <v>1200669</v>
      </c>
      <c r="G8" s="270">
        <v>1012998</v>
      </c>
      <c r="H8" s="270">
        <v>640957</v>
      </c>
      <c r="I8" s="270">
        <v>3536638</v>
      </c>
      <c r="J8" s="270">
        <v>2115908</v>
      </c>
      <c r="K8" s="270">
        <v>1466400</v>
      </c>
      <c r="L8" s="270">
        <v>1770776</v>
      </c>
      <c r="M8" s="270">
        <v>1486632</v>
      </c>
      <c r="N8" s="270">
        <v>0</v>
      </c>
      <c r="O8" s="270">
        <v>0</v>
      </c>
      <c r="P8" s="530">
        <v>0</v>
      </c>
      <c r="Q8" s="270">
        <f t="shared" si="0"/>
        <v>14639858</v>
      </c>
    </row>
    <row r="9" spans="1:17" ht="15" thickBot="1" x14ac:dyDescent="0.35">
      <c r="A9" s="393" t="s">
        <v>152</v>
      </c>
      <c r="B9" s="505" t="s">
        <v>151</v>
      </c>
      <c r="C9" s="394">
        <f>'1m Összesítő'!W9</f>
        <v>1180000</v>
      </c>
      <c r="D9" s="526">
        <f>'1m Összesítő'!X9</f>
        <v>1180000</v>
      </c>
      <c r="E9" s="270">
        <v>0</v>
      </c>
      <c r="F9" s="270">
        <v>0</v>
      </c>
      <c r="G9" s="270">
        <v>0</v>
      </c>
      <c r="H9" s="270">
        <v>0</v>
      </c>
      <c r="I9" s="270">
        <v>0</v>
      </c>
      <c r="J9" s="270">
        <v>804232</v>
      </c>
      <c r="K9" s="270">
        <v>0</v>
      </c>
      <c r="L9" s="270">
        <v>0</v>
      </c>
      <c r="M9" s="270">
        <v>0</v>
      </c>
      <c r="N9" s="270">
        <v>0</v>
      </c>
      <c r="O9" s="270">
        <v>0</v>
      </c>
      <c r="P9" s="530">
        <v>0</v>
      </c>
      <c r="Q9" s="270">
        <f t="shared" si="0"/>
        <v>804232</v>
      </c>
    </row>
    <row r="10" spans="1:17" ht="15" thickBot="1" x14ac:dyDescent="0.35">
      <c r="A10" s="393" t="s">
        <v>837</v>
      </c>
      <c r="B10" s="505" t="s">
        <v>163</v>
      </c>
      <c r="C10" s="394">
        <f>'1m Összesítő'!W10</f>
        <v>0</v>
      </c>
      <c r="D10" s="526">
        <f>'1m Összesítő'!X10</f>
        <v>0</v>
      </c>
      <c r="E10" s="270">
        <v>0</v>
      </c>
      <c r="F10" s="270">
        <v>0</v>
      </c>
      <c r="G10" s="270">
        <v>0</v>
      </c>
      <c r="H10" s="270">
        <v>0</v>
      </c>
      <c r="I10" s="270">
        <v>5488</v>
      </c>
      <c r="J10" s="270">
        <v>0</v>
      </c>
      <c r="K10" s="270">
        <v>0</v>
      </c>
      <c r="L10" s="270">
        <v>0</v>
      </c>
      <c r="M10" s="270">
        <v>0</v>
      </c>
      <c r="N10" s="270">
        <v>0</v>
      </c>
      <c r="O10" s="270">
        <v>0</v>
      </c>
      <c r="P10" s="530">
        <v>0</v>
      </c>
      <c r="Q10" s="270">
        <f t="shared" si="0"/>
        <v>5488</v>
      </c>
    </row>
    <row r="11" spans="1:17" ht="15" thickBot="1" x14ac:dyDescent="0.35">
      <c r="A11" s="393" t="s">
        <v>838</v>
      </c>
      <c r="B11" s="505" t="s">
        <v>171</v>
      </c>
      <c r="C11" s="394">
        <f>'1m Összesítő'!W11</f>
        <v>0</v>
      </c>
      <c r="D11" s="526">
        <f>'1m Összesítő'!X11</f>
        <v>0</v>
      </c>
      <c r="E11" s="270">
        <v>0</v>
      </c>
      <c r="F11" s="270">
        <v>0</v>
      </c>
      <c r="G11" s="270">
        <v>0</v>
      </c>
      <c r="H11" s="270">
        <v>0</v>
      </c>
      <c r="I11" s="270">
        <v>0</v>
      </c>
      <c r="J11" s="270">
        <v>0</v>
      </c>
      <c r="K11" s="270">
        <v>0</v>
      </c>
      <c r="L11" s="270">
        <v>0</v>
      </c>
      <c r="M11" s="270">
        <v>0</v>
      </c>
      <c r="N11" s="270">
        <v>0</v>
      </c>
      <c r="O11" s="270">
        <v>0</v>
      </c>
      <c r="P11" s="530">
        <v>0</v>
      </c>
      <c r="Q11" s="270">
        <f t="shared" si="0"/>
        <v>0</v>
      </c>
    </row>
    <row r="12" spans="1:17" ht="15" thickBot="1" x14ac:dyDescent="0.35">
      <c r="A12" s="393" t="s">
        <v>180</v>
      </c>
      <c r="B12" s="505" t="s">
        <v>179</v>
      </c>
      <c r="C12" s="394">
        <f>'1m Összesítő'!W12-'1m Összesítő'!W13</f>
        <v>290799432</v>
      </c>
      <c r="D12" s="526">
        <f>'1m Összesítő'!X12-'1m Összesítő'!X13</f>
        <v>327926263</v>
      </c>
      <c r="E12" s="270">
        <v>14752701</v>
      </c>
      <c r="F12" s="270">
        <v>16238491</v>
      </c>
      <c r="G12" s="270">
        <v>12929985</v>
      </c>
      <c r="H12" s="270">
        <v>19191292</v>
      </c>
      <c r="I12" s="270">
        <v>14572095</v>
      </c>
      <c r="J12" s="270">
        <v>15423959</v>
      </c>
      <c r="K12" s="270">
        <v>16494239</v>
      </c>
      <c r="L12" s="270">
        <v>15746515</v>
      </c>
      <c r="M12" s="270">
        <v>15714419</v>
      </c>
      <c r="N12" s="270">
        <v>0</v>
      </c>
      <c r="O12" s="270">
        <v>0</v>
      </c>
      <c r="P12" s="530">
        <v>0</v>
      </c>
      <c r="Q12" s="270">
        <f t="shared" si="0"/>
        <v>141063696</v>
      </c>
    </row>
    <row r="13" spans="1:17" ht="15" thickBot="1" x14ac:dyDescent="0.35">
      <c r="A13" s="393" t="s">
        <v>960</v>
      </c>
      <c r="B13" s="505"/>
      <c r="C13" s="394">
        <f>'1m Összesítő'!W13</f>
        <v>68956473</v>
      </c>
      <c r="D13" s="526">
        <f>'1m Összesítő'!X13</f>
        <v>68956473</v>
      </c>
      <c r="E13" s="270">
        <v>279581393</v>
      </c>
      <c r="F13" s="270">
        <v>0</v>
      </c>
      <c r="G13" s="270">
        <v>0</v>
      </c>
      <c r="H13" s="270">
        <v>0</v>
      </c>
      <c r="I13" s="270">
        <v>0</v>
      </c>
      <c r="J13" s="270">
        <v>0</v>
      </c>
      <c r="K13" s="270">
        <v>0</v>
      </c>
      <c r="L13" s="270">
        <v>0</v>
      </c>
      <c r="M13" s="270">
        <v>0</v>
      </c>
      <c r="N13" s="270">
        <v>0</v>
      </c>
      <c r="O13" s="270">
        <v>0</v>
      </c>
      <c r="P13" s="530">
        <v>0</v>
      </c>
      <c r="Q13" s="270">
        <f t="shared" si="0"/>
        <v>279581393</v>
      </c>
    </row>
    <row r="14" spans="1:17" ht="15" thickBot="1" x14ac:dyDescent="0.35">
      <c r="A14" s="395" t="s">
        <v>513</v>
      </c>
      <c r="B14" s="506"/>
      <c r="C14" s="396">
        <f>SUM(C5:C13)</f>
        <v>1282088036</v>
      </c>
      <c r="D14" s="527">
        <f>SUM(D5:D13)</f>
        <v>1451873592</v>
      </c>
      <c r="E14" s="527">
        <f>SUM(E5:E13)</f>
        <v>330278529</v>
      </c>
      <c r="F14" s="527">
        <f t="shared" ref="F14:P14" si="1">SUM(F5:F13)</f>
        <v>42487400</v>
      </c>
      <c r="G14" s="527">
        <f t="shared" si="1"/>
        <v>63450844</v>
      </c>
      <c r="H14" s="527">
        <f t="shared" si="1"/>
        <v>44452800</v>
      </c>
      <c r="I14" s="527">
        <f t="shared" si="1"/>
        <v>52183619</v>
      </c>
      <c r="J14" s="527">
        <f t="shared" si="1"/>
        <v>67156492</v>
      </c>
      <c r="K14" s="527">
        <f t="shared" si="1"/>
        <v>108638650</v>
      </c>
      <c r="L14" s="527">
        <f t="shared" si="1"/>
        <v>51551921</v>
      </c>
      <c r="M14" s="527">
        <f t="shared" si="1"/>
        <v>69295209</v>
      </c>
      <c r="N14" s="527">
        <f t="shared" si="1"/>
        <v>0</v>
      </c>
      <c r="O14" s="527">
        <f t="shared" si="1"/>
        <v>0</v>
      </c>
      <c r="P14" s="527">
        <f t="shared" si="1"/>
        <v>0</v>
      </c>
      <c r="Q14" s="527">
        <f t="shared" si="0"/>
        <v>829495464</v>
      </c>
    </row>
    <row r="15" spans="1:17" x14ac:dyDescent="0.3">
      <c r="A15" s="397" t="s">
        <v>840</v>
      </c>
      <c r="B15" s="397"/>
      <c r="C15" s="398">
        <f>SUM(C5:C11)</f>
        <v>922332131</v>
      </c>
      <c r="D15" s="398">
        <f>SUM(D5:D11)</f>
        <v>1054990856</v>
      </c>
      <c r="E15" s="398">
        <f>SUM(E5:E11)</f>
        <v>35944435</v>
      </c>
      <c r="F15" s="398">
        <f t="shared" ref="F15:P15" si="2">SUM(F5:F11)</f>
        <v>26248909</v>
      </c>
      <c r="G15" s="398">
        <f t="shared" si="2"/>
        <v>50520859</v>
      </c>
      <c r="H15" s="398">
        <f t="shared" si="2"/>
        <v>25261508</v>
      </c>
      <c r="I15" s="398">
        <f t="shared" si="2"/>
        <v>37611524</v>
      </c>
      <c r="J15" s="398">
        <f t="shared" si="2"/>
        <v>51732533</v>
      </c>
      <c r="K15" s="398">
        <f t="shared" si="2"/>
        <v>92144411</v>
      </c>
      <c r="L15" s="398">
        <f t="shared" si="2"/>
        <v>35805406</v>
      </c>
      <c r="M15" s="398">
        <f t="shared" si="2"/>
        <v>53580790</v>
      </c>
      <c r="N15" s="398">
        <f t="shared" si="2"/>
        <v>0</v>
      </c>
      <c r="O15" s="398">
        <f t="shared" si="2"/>
        <v>0</v>
      </c>
      <c r="P15" s="398">
        <f t="shared" si="2"/>
        <v>0</v>
      </c>
      <c r="Q15" s="398">
        <f t="shared" ref="Q15" si="3">SUM(Q5:Q14)</f>
        <v>1658990928</v>
      </c>
    </row>
    <row r="18" spans="1:17" ht="15" thickBot="1" x14ac:dyDescent="0.35"/>
    <row r="19" spans="1:17" ht="28.2" thickBot="1" x14ac:dyDescent="0.35">
      <c r="A19" s="391" t="s">
        <v>834</v>
      </c>
      <c r="B19" s="392"/>
      <c r="C19" s="392" t="s">
        <v>821</v>
      </c>
      <c r="D19" s="392" t="s">
        <v>505</v>
      </c>
      <c r="E19" s="529" t="s">
        <v>822</v>
      </c>
      <c r="F19" s="529" t="s">
        <v>823</v>
      </c>
      <c r="G19" s="529" t="s">
        <v>824</v>
      </c>
      <c r="H19" s="529" t="s">
        <v>825</v>
      </c>
      <c r="I19" s="529" t="s">
        <v>826</v>
      </c>
      <c r="J19" s="529" t="s">
        <v>827</v>
      </c>
      <c r="K19" s="529" t="s">
        <v>828</v>
      </c>
      <c r="L19" s="529" t="s">
        <v>829</v>
      </c>
      <c r="M19" s="529" t="s">
        <v>830</v>
      </c>
      <c r="N19" s="529" t="s">
        <v>831</v>
      </c>
      <c r="O19" s="529" t="s">
        <v>832</v>
      </c>
      <c r="P19" s="529" t="s">
        <v>833</v>
      </c>
      <c r="Q19" s="529" t="s">
        <v>1518</v>
      </c>
    </row>
    <row r="20" spans="1:17" ht="15" thickBot="1" x14ac:dyDescent="0.35">
      <c r="A20" s="393" t="s">
        <v>242</v>
      </c>
      <c r="B20" s="505" t="s">
        <v>241</v>
      </c>
      <c r="C20" s="394">
        <f>'1m Összesítő'!W28</f>
        <v>315867575</v>
      </c>
      <c r="D20" s="526">
        <f>'1m Összesítő'!X28</f>
        <v>347212143</v>
      </c>
      <c r="E20" s="270">
        <v>17220516</v>
      </c>
      <c r="F20" s="270">
        <v>17267603</v>
      </c>
      <c r="G20" s="270">
        <v>16327662</v>
      </c>
      <c r="H20" s="270">
        <v>20697258</v>
      </c>
      <c r="I20" s="270">
        <v>17922856</v>
      </c>
      <c r="J20" s="270">
        <v>19011904</v>
      </c>
      <c r="K20" s="270">
        <v>17170510</v>
      </c>
      <c r="L20" s="270">
        <v>20112188</v>
      </c>
      <c r="M20" s="270">
        <v>18631938</v>
      </c>
      <c r="N20" s="270">
        <v>0</v>
      </c>
      <c r="O20" s="270">
        <v>0</v>
      </c>
      <c r="P20" s="530">
        <v>0</v>
      </c>
      <c r="Q20" s="270">
        <f>SUM(E20:P20)</f>
        <v>164362435</v>
      </c>
    </row>
    <row r="21" spans="1:17" ht="28.2" thickBot="1" x14ac:dyDescent="0.35">
      <c r="A21" s="393" t="s">
        <v>280</v>
      </c>
      <c r="B21" s="505" t="s">
        <v>279</v>
      </c>
      <c r="C21" s="394">
        <f>'1m Összesítő'!W29</f>
        <v>37915610</v>
      </c>
      <c r="D21" s="526">
        <f>'1m Összesítő'!X29</f>
        <v>42545890</v>
      </c>
      <c r="E21" s="270">
        <v>2678444</v>
      </c>
      <c r="F21" s="270">
        <v>2425877</v>
      </c>
      <c r="G21" s="270">
        <v>2293868</v>
      </c>
      <c r="H21" s="270">
        <v>2476106</v>
      </c>
      <c r="I21" s="270">
        <v>2938369</v>
      </c>
      <c r="J21" s="270">
        <v>2548894</v>
      </c>
      <c r="K21" s="270">
        <v>2612232</v>
      </c>
      <c r="L21" s="270">
        <v>2603892</v>
      </c>
      <c r="M21" s="270">
        <v>2554615</v>
      </c>
      <c r="N21" s="270">
        <v>0</v>
      </c>
      <c r="O21" s="270">
        <v>0</v>
      </c>
      <c r="P21" s="530">
        <v>0</v>
      </c>
      <c r="Q21" s="270">
        <f t="shared" ref="Q21:Q27" si="4">SUM(E21:P21)</f>
        <v>23132297</v>
      </c>
    </row>
    <row r="22" spans="1:17" ht="15" thickBot="1" x14ac:dyDescent="0.35">
      <c r="A22" s="393" t="s">
        <v>282</v>
      </c>
      <c r="B22" s="505" t="s">
        <v>281</v>
      </c>
      <c r="C22" s="394">
        <f>'1m Összesítő'!W30</f>
        <v>211848216</v>
      </c>
      <c r="D22" s="526">
        <f>'1m Összesítő'!X30</f>
        <v>244835510</v>
      </c>
      <c r="E22" s="270">
        <v>53559527</v>
      </c>
      <c r="F22" s="270">
        <v>10594495</v>
      </c>
      <c r="G22" s="270">
        <v>6758889</v>
      </c>
      <c r="H22" s="270">
        <v>11049722</v>
      </c>
      <c r="I22" s="270">
        <v>10359308</v>
      </c>
      <c r="J22" s="270">
        <v>15840164</v>
      </c>
      <c r="K22" s="270">
        <v>28399409</v>
      </c>
      <c r="L22" s="270">
        <v>11966839</v>
      </c>
      <c r="M22" s="270">
        <v>16823937</v>
      </c>
      <c r="N22" s="270">
        <v>0</v>
      </c>
      <c r="O22" s="270">
        <v>0</v>
      </c>
      <c r="P22" s="530">
        <v>0</v>
      </c>
      <c r="Q22" s="270">
        <f t="shared" si="4"/>
        <v>165352290</v>
      </c>
    </row>
    <row r="23" spans="1:17" ht="15" thickBot="1" x14ac:dyDescent="0.35">
      <c r="A23" s="393" t="s">
        <v>332</v>
      </c>
      <c r="B23" s="505" t="s">
        <v>331</v>
      </c>
      <c r="C23" s="394">
        <f>'1m Összesítő'!W31</f>
        <v>18118794</v>
      </c>
      <c r="D23" s="526">
        <f>'1m Összesítő'!X31</f>
        <v>18118794</v>
      </c>
      <c r="E23" s="270">
        <v>1269937</v>
      </c>
      <c r="F23" s="270">
        <v>324293</v>
      </c>
      <c r="G23" s="270">
        <v>430801</v>
      </c>
      <c r="H23" s="270">
        <v>1037300</v>
      </c>
      <c r="I23" s="270">
        <v>1235280</v>
      </c>
      <c r="J23" s="270">
        <v>1736317</v>
      </c>
      <c r="K23" s="270">
        <v>308500</v>
      </c>
      <c r="L23" s="270">
        <v>1149078</v>
      </c>
      <c r="M23" s="270">
        <v>708075</v>
      </c>
      <c r="N23" s="270">
        <v>0</v>
      </c>
      <c r="O23" s="270">
        <v>0</v>
      </c>
      <c r="P23" s="530">
        <v>0</v>
      </c>
      <c r="Q23" s="270">
        <f t="shared" si="4"/>
        <v>8199581</v>
      </c>
    </row>
    <row r="24" spans="1:17" ht="15" thickBot="1" x14ac:dyDescent="0.35">
      <c r="A24" s="393" t="s">
        <v>835</v>
      </c>
      <c r="B24" s="505" t="s">
        <v>349</v>
      </c>
      <c r="C24" s="394">
        <f>'1m Összesítő'!W32</f>
        <v>4140000</v>
      </c>
      <c r="D24" s="526">
        <f>'1m Összesítő'!X32</f>
        <v>8492495</v>
      </c>
      <c r="E24" s="270">
        <v>770000</v>
      </c>
      <c r="F24" s="270">
        <v>20000</v>
      </c>
      <c r="G24" s="270">
        <v>-30000</v>
      </c>
      <c r="H24" s="270">
        <v>22254</v>
      </c>
      <c r="I24" s="270">
        <v>20000</v>
      </c>
      <c r="J24" s="270">
        <v>20000</v>
      </c>
      <c r="K24" s="270">
        <v>44000</v>
      </c>
      <c r="L24" s="270">
        <v>770000</v>
      </c>
      <c r="M24" s="270">
        <v>320000</v>
      </c>
      <c r="N24" s="270">
        <v>0</v>
      </c>
      <c r="O24" s="270">
        <v>0</v>
      </c>
      <c r="P24" s="530">
        <v>0</v>
      </c>
      <c r="Q24" s="270">
        <f>SUM(E24:P24)</f>
        <v>1956254</v>
      </c>
    </row>
    <row r="25" spans="1:17" ht="15" thickBot="1" x14ac:dyDescent="0.35">
      <c r="A25" s="393" t="s">
        <v>378</v>
      </c>
      <c r="B25" s="505" t="s">
        <v>377</v>
      </c>
      <c r="C25" s="394">
        <f>'1m Összesítő'!W36</f>
        <v>374629326</v>
      </c>
      <c r="D25" s="526">
        <f>'1m Összesítő'!X36</f>
        <v>377252399</v>
      </c>
      <c r="E25" s="270">
        <v>1498437</v>
      </c>
      <c r="F25" s="270">
        <v>101600</v>
      </c>
      <c r="G25" s="270">
        <v>0</v>
      </c>
      <c r="H25" s="270">
        <v>56875892</v>
      </c>
      <c r="I25" s="270">
        <v>0</v>
      </c>
      <c r="J25" s="270">
        <v>3093574</v>
      </c>
      <c r="K25" s="270">
        <v>11021756</v>
      </c>
      <c r="L25" s="270">
        <v>0</v>
      </c>
      <c r="M25" s="270">
        <v>59042713</v>
      </c>
      <c r="N25" s="270">
        <v>0</v>
      </c>
      <c r="O25" s="270">
        <v>0</v>
      </c>
      <c r="P25" s="530">
        <v>0</v>
      </c>
      <c r="Q25" s="270">
        <f t="shared" si="4"/>
        <v>131633972</v>
      </c>
    </row>
    <row r="26" spans="1:17" ht="15" thickBot="1" x14ac:dyDescent="0.35">
      <c r="A26" s="393" t="s">
        <v>394</v>
      </c>
      <c r="B26" s="505" t="s">
        <v>393</v>
      </c>
      <c r="C26" s="394">
        <f>'1m Összesítő'!W37</f>
        <v>14910519</v>
      </c>
      <c r="D26" s="526">
        <f>'1m Összesítő'!X37</f>
        <v>71580661</v>
      </c>
      <c r="E26" s="270">
        <v>0</v>
      </c>
      <c r="F26" s="270">
        <v>0</v>
      </c>
      <c r="G26" s="270">
        <v>0</v>
      </c>
      <c r="H26" s="270">
        <v>0</v>
      </c>
      <c r="I26" s="270">
        <v>0</v>
      </c>
      <c r="J26" s="270">
        <v>14178984</v>
      </c>
      <c r="K26" s="270">
        <v>0</v>
      </c>
      <c r="L26" s="270">
        <v>14432983</v>
      </c>
      <c r="M26" s="270">
        <v>2515962</v>
      </c>
      <c r="N26" s="270">
        <v>0</v>
      </c>
      <c r="O26" s="270">
        <v>0</v>
      </c>
      <c r="P26" s="530">
        <v>0</v>
      </c>
      <c r="Q26" s="270">
        <f t="shared" si="4"/>
        <v>31127929</v>
      </c>
    </row>
    <row r="27" spans="1:17" ht="15" thickBot="1" x14ac:dyDescent="0.35">
      <c r="A27" s="393" t="s">
        <v>422</v>
      </c>
      <c r="B27" s="505" t="s">
        <v>421</v>
      </c>
      <c r="C27" s="394">
        <f>'1m Összesítő'!W45</f>
        <v>304657996</v>
      </c>
      <c r="D27" s="526">
        <f>'1m Összesítő'!X45</f>
        <v>341784827</v>
      </c>
      <c r="E27" s="270">
        <v>24556685</v>
      </c>
      <c r="F27" s="270">
        <v>16238491</v>
      </c>
      <c r="G27" s="270">
        <v>12929985</v>
      </c>
      <c r="H27" s="270">
        <v>19191292</v>
      </c>
      <c r="I27" s="270">
        <v>14572095</v>
      </c>
      <c r="J27" s="270">
        <v>15423959</v>
      </c>
      <c r="K27" s="270">
        <v>16494239</v>
      </c>
      <c r="L27" s="270">
        <v>15746515</v>
      </c>
      <c r="M27" s="270">
        <v>15714419</v>
      </c>
      <c r="N27" s="270">
        <v>0</v>
      </c>
      <c r="O27" s="270">
        <v>0</v>
      </c>
      <c r="P27" s="530">
        <v>0</v>
      </c>
      <c r="Q27" s="270">
        <f t="shared" si="4"/>
        <v>150867680</v>
      </c>
    </row>
    <row r="28" spans="1:17" ht="15" thickBot="1" x14ac:dyDescent="0.35">
      <c r="A28" s="399" t="s">
        <v>513</v>
      </c>
      <c r="B28" s="507"/>
      <c r="C28" s="400">
        <f>SUM(C20:C27)</f>
        <v>1282088036</v>
      </c>
      <c r="D28" s="528">
        <f>SUM(D20:D27)</f>
        <v>1451822719</v>
      </c>
      <c r="E28" s="528">
        <f>SUM(E20:E27)</f>
        <v>101553546</v>
      </c>
      <c r="F28" s="528">
        <f t="shared" ref="F28:P28" si="5">SUM(F20:F27)</f>
        <v>46972359</v>
      </c>
      <c r="G28" s="528">
        <f t="shared" si="5"/>
        <v>38711205</v>
      </c>
      <c r="H28" s="528">
        <f t="shared" si="5"/>
        <v>111349824</v>
      </c>
      <c r="I28" s="528">
        <f t="shared" si="5"/>
        <v>47047908</v>
      </c>
      <c r="J28" s="528">
        <f>SUM(J20:J27)</f>
        <v>71853796</v>
      </c>
      <c r="K28" s="528">
        <f t="shared" si="5"/>
        <v>76050646</v>
      </c>
      <c r="L28" s="528">
        <f t="shared" si="5"/>
        <v>66781495</v>
      </c>
      <c r="M28" s="528">
        <f>SUM(M20:M27)</f>
        <v>116311659</v>
      </c>
      <c r="N28" s="528">
        <f t="shared" si="5"/>
        <v>0</v>
      </c>
      <c r="O28" s="528">
        <f t="shared" si="5"/>
        <v>0</v>
      </c>
      <c r="P28" s="528">
        <f t="shared" si="5"/>
        <v>0</v>
      </c>
      <c r="Q28" s="528">
        <f>SUM(E28:P28)</f>
        <v>676632438</v>
      </c>
    </row>
    <row r="29" spans="1:17" x14ac:dyDescent="0.3">
      <c r="A29" s="397" t="s">
        <v>840</v>
      </c>
      <c r="B29" s="397"/>
      <c r="C29" s="398">
        <f>SUM(C20:C26)</f>
        <v>977430040</v>
      </c>
      <c r="D29" s="398">
        <f>SUM(D20:D26)</f>
        <v>1110037892</v>
      </c>
      <c r="E29" s="398">
        <f>SUM(E20:E26)</f>
        <v>76996861</v>
      </c>
      <c r="F29" s="398">
        <f t="shared" ref="F29:P29" si="6">SUM(F20:F26)</f>
        <v>30733868</v>
      </c>
      <c r="G29" s="398">
        <f t="shared" si="6"/>
        <v>25781220</v>
      </c>
      <c r="H29" s="398">
        <f t="shared" si="6"/>
        <v>92158532</v>
      </c>
      <c r="I29" s="398">
        <f t="shared" si="6"/>
        <v>32475813</v>
      </c>
      <c r="J29" s="398">
        <f t="shared" si="6"/>
        <v>56429837</v>
      </c>
      <c r="K29" s="398">
        <f t="shared" si="6"/>
        <v>59556407</v>
      </c>
      <c r="L29" s="398">
        <f t="shared" si="6"/>
        <v>51034980</v>
      </c>
      <c r="M29" s="398">
        <f t="shared" si="6"/>
        <v>100597240</v>
      </c>
      <c r="N29" s="398">
        <f t="shared" si="6"/>
        <v>0</v>
      </c>
      <c r="O29" s="398">
        <f t="shared" si="6"/>
        <v>0</v>
      </c>
      <c r="P29" s="398">
        <f t="shared" si="6"/>
        <v>0</v>
      </c>
      <c r="Q29" s="398">
        <f t="shared" ref="Q29" si="7">SUM(E29:P29)</f>
        <v>525764758</v>
      </c>
    </row>
  </sheetData>
  <phoneticPr fontId="7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E9"/>
  <sheetViews>
    <sheetView zoomScaleNormal="100" workbookViewId="0">
      <selection activeCell="A9" sqref="A9"/>
    </sheetView>
  </sheetViews>
  <sheetFormatPr defaultRowHeight="14.4" x14ac:dyDescent="0.3"/>
  <cols>
    <col min="1" max="1" width="63.6640625" customWidth="1"/>
    <col min="2" max="5" width="20.6640625" customWidth="1"/>
  </cols>
  <sheetData>
    <row r="1" spans="1:5" ht="48.75" customHeight="1" x14ac:dyDescent="0.3">
      <c r="A1" s="857" t="s">
        <v>516</v>
      </c>
      <c r="B1" s="857"/>
      <c r="C1" s="857"/>
    </row>
    <row r="2" spans="1:5" ht="17.399999999999999" x14ac:dyDescent="0.3">
      <c r="B2" s="49"/>
      <c r="C2" s="50" t="s">
        <v>601</v>
      </c>
      <c r="D2" s="49"/>
    </row>
    <row r="3" spans="1:5" ht="45" customHeight="1" x14ac:dyDescent="0.3">
      <c r="A3" s="856" t="s">
        <v>512</v>
      </c>
      <c r="B3" s="856" t="s">
        <v>1506</v>
      </c>
      <c r="C3" s="856" t="s">
        <v>1507</v>
      </c>
      <c r="D3" s="856" t="s">
        <v>517</v>
      </c>
      <c r="E3" s="856" t="s">
        <v>518</v>
      </c>
    </row>
    <row r="4" spans="1:5" x14ac:dyDescent="0.3">
      <c r="A4" s="858"/>
      <c r="B4" s="856"/>
      <c r="C4" s="856"/>
      <c r="D4" s="856"/>
      <c r="E4" s="856"/>
    </row>
    <row r="5" spans="1:5" ht="93" customHeight="1" x14ac:dyDescent="0.3">
      <c r="A5" s="51" t="s">
        <v>519</v>
      </c>
      <c r="B5" s="52">
        <v>950000</v>
      </c>
      <c r="C5" s="52">
        <v>950000</v>
      </c>
      <c r="D5" s="53">
        <v>1.08E-3</v>
      </c>
      <c r="E5" s="54" t="s">
        <v>520</v>
      </c>
    </row>
    <row r="6" spans="1:5" ht="15" x14ac:dyDescent="0.3">
      <c r="A6" s="55"/>
      <c r="B6" s="56"/>
      <c r="C6" s="56">
        <f>SUM(B6:B6)</f>
        <v>0</v>
      </c>
      <c r="D6" s="57"/>
      <c r="E6" s="58"/>
    </row>
    <row r="7" spans="1:5" ht="48.75" customHeight="1" x14ac:dyDescent="0.3">
      <c r="A7" s="59" t="s">
        <v>521</v>
      </c>
      <c r="B7" s="60">
        <f>SUM(B5:B6)</f>
        <v>950000</v>
      </c>
      <c r="C7" s="60">
        <f>SUM(C5:C6)</f>
        <v>950000</v>
      </c>
      <c r="D7" s="61"/>
      <c r="E7" s="62"/>
    </row>
    <row r="9" spans="1:5" x14ac:dyDescent="0.3">
      <c r="A9" t="s">
        <v>611</v>
      </c>
    </row>
  </sheetData>
  <mergeCells count="6">
    <mergeCell ref="D3:D4"/>
    <mergeCell ref="E3:E4"/>
    <mergeCell ref="A1:C1"/>
    <mergeCell ref="A3:A4"/>
    <mergeCell ref="B3:B4"/>
    <mergeCell ref="C3:C4"/>
  </mergeCells>
  <printOptions horizontalCentered="1"/>
  <pageMargins left="0.23622047244094491" right="0.23622047244094491" top="0.74803149606299213" bottom="0.74803149606299213" header="0.31496062992125984" footer="0.31496062992125984"/>
  <pageSetup paperSize="9" scale="97" orientation="landscape" horizontalDpi="1200" verticalDpi="1200" r:id="rId1"/>
  <headerFooter>
    <oddHeader>&amp;R10. számú melléklet</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L25"/>
  <sheetViews>
    <sheetView zoomScale="64" zoomScaleNormal="64" workbookViewId="0">
      <selection activeCell="H28" sqref="H28"/>
    </sheetView>
  </sheetViews>
  <sheetFormatPr defaultRowHeight="14.4" x14ac:dyDescent="0.3"/>
  <cols>
    <col min="1" max="1" width="10" bestFit="1" customWidth="1"/>
    <col min="2" max="2" width="55.109375" customWidth="1"/>
    <col min="3" max="6" width="29.6640625" customWidth="1"/>
    <col min="7" max="7" width="10.44140625" customWidth="1"/>
    <col min="8" max="8" width="52.33203125" customWidth="1"/>
    <col min="9" max="12" width="29.6640625" customWidth="1"/>
  </cols>
  <sheetData>
    <row r="1" spans="1:12" ht="21" x14ac:dyDescent="0.4">
      <c r="A1" s="841" t="s">
        <v>1529</v>
      </c>
      <c r="B1" s="841"/>
      <c r="C1" s="841"/>
      <c r="D1" s="841"/>
      <c r="E1" s="841"/>
      <c r="F1" s="841"/>
      <c r="G1" s="841"/>
      <c r="H1" s="841"/>
      <c r="I1" s="841"/>
      <c r="J1" s="841"/>
      <c r="K1" s="841"/>
      <c r="L1" s="841"/>
    </row>
    <row r="2" spans="1:12" ht="17.25" customHeight="1" x14ac:dyDescent="0.3">
      <c r="L2" s="50" t="s">
        <v>601</v>
      </c>
    </row>
    <row r="3" spans="1:12" ht="42.75" customHeight="1" x14ac:dyDescent="0.3">
      <c r="A3" s="842" t="s">
        <v>522</v>
      </c>
      <c r="B3" s="843"/>
      <c r="C3" s="843"/>
      <c r="D3" s="843"/>
      <c r="E3" s="843"/>
      <c r="F3" s="844"/>
      <c r="G3" s="845" t="s">
        <v>523</v>
      </c>
      <c r="H3" s="846"/>
      <c r="I3" s="846"/>
      <c r="J3" s="846"/>
      <c r="K3" s="846"/>
      <c r="L3" s="847"/>
    </row>
    <row r="4" spans="1:12" s="64" customFormat="1" ht="97.5" customHeight="1" x14ac:dyDescent="0.3">
      <c r="A4" s="63"/>
      <c r="B4" s="63" t="s">
        <v>674</v>
      </c>
      <c r="C4" s="63" t="s">
        <v>1530</v>
      </c>
      <c r="D4" s="63" t="s">
        <v>1531</v>
      </c>
      <c r="E4" s="63" t="s">
        <v>1532</v>
      </c>
      <c r="F4" s="63" t="s">
        <v>1533</v>
      </c>
      <c r="G4" s="63"/>
      <c r="H4" s="63" t="s">
        <v>674</v>
      </c>
      <c r="I4" s="63" t="s">
        <v>1530</v>
      </c>
      <c r="J4" s="63" t="s">
        <v>1531</v>
      </c>
      <c r="K4" s="63" t="s">
        <v>1532</v>
      </c>
      <c r="L4" s="63" t="s">
        <v>1533</v>
      </c>
    </row>
    <row r="5" spans="1:12" s="65" customFormat="1" ht="36" customHeight="1" x14ac:dyDescent="0.3">
      <c r="A5" s="848" t="s">
        <v>1534</v>
      </c>
      <c r="B5" s="849"/>
      <c r="C5" s="849"/>
      <c r="D5" s="849"/>
      <c r="E5" s="849"/>
      <c r="F5" s="849"/>
      <c r="G5" s="849"/>
      <c r="H5" s="849"/>
      <c r="I5" s="849"/>
      <c r="J5" s="849"/>
      <c r="K5" s="849"/>
      <c r="L5" s="850"/>
    </row>
    <row r="6" spans="1:12" ht="31.5" customHeight="1" x14ac:dyDescent="0.4">
      <c r="A6" s="66" t="s">
        <v>51</v>
      </c>
      <c r="B6" s="66" t="s">
        <v>672</v>
      </c>
      <c r="C6" s="67">
        <f>'1m Összesítő'!G5</f>
        <v>0</v>
      </c>
      <c r="D6" s="67">
        <f>'1m Összesítő'!H5</f>
        <v>0</v>
      </c>
      <c r="E6" s="67">
        <f>'1m Összesítő'!I5</f>
        <v>0</v>
      </c>
      <c r="F6" s="260">
        <v>0</v>
      </c>
      <c r="G6" s="66" t="s">
        <v>241</v>
      </c>
      <c r="H6" s="66" t="s">
        <v>242</v>
      </c>
      <c r="I6" s="67">
        <f>'1m Összesítő'!G28</f>
        <v>57098147</v>
      </c>
      <c r="J6" s="67">
        <f>'1m Összesítő'!H28</f>
        <v>64018921</v>
      </c>
      <c r="K6" s="67">
        <f>'1m Összesítő'!I28</f>
        <v>63888616</v>
      </c>
      <c r="L6" s="703">
        <f t="shared" ref="L6:L16" si="0">K6/J6</f>
        <v>0.99796458612602978</v>
      </c>
    </row>
    <row r="7" spans="1:12" ht="31.5" customHeight="1" x14ac:dyDescent="0.4">
      <c r="A7" s="66" t="s">
        <v>88</v>
      </c>
      <c r="B7" s="66" t="s">
        <v>89</v>
      </c>
      <c r="C7" s="67">
        <f>'1m Összesítő'!G7</f>
        <v>0</v>
      </c>
      <c r="D7" s="67">
        <f>'1m Összesítő'!H7</f>
        <v>0</v>
      </c>
      <c r="E7" s="67">
        <f>'1m Összesítő'!I7</f>
        <v>0</v>
      </c>
      <c r="F7" s="260">
        <v>0</v>
      </c>
      <c r="G7" s="66" t="s">
        <v>279</v>
      </c>
      <c r="H7" s="66" t="s">
        <v>529</v>
      </c>
      <c r="I7" s="67">
        <f>'1m Összesítő'!G29</f>
        <v>7407148</v>
      </c>
      <c r="J7" s="67">
        <f>'1m Összesítő'!H29</f>
        <v>9183396</v>
      </c>
      <c r="K7" s="67">
        <f>'1m Összesítő'!I29</f>
        <v>9183396</v>
      </c>
      <c r="L7" s="703">
        <f t="shared" si="0"/>
        <v>1</v>
      </c>
    </row>
    <row r="8" spans="1:12" ht="31.5" customHeight="1" x14ac:dyDescent="0.4">
      <c r="A8" s="66" t="s">
        <v>129</v>
      </c>
      <c r="B8" s="66" t="s">
        <v>130</v>
      </c>
      <c r="C8" s="67">
        <f>'1m Összesítő'!G8</f>
        <v>5000000</v>
      </c>
      <c r="D8" s="67">
        <f>'1m Összesítő'!H8</f>
        <v>5676815</v>
      </c>
      <c r="E8" s="67">
        <f>'1m Összesítő'!I8</f>
        <v>4205488</v>
      </c>
      <c r="F8" s="700">
        <f t="shared" ref="F8" si="1">E8/D8</f>
        <v>0.74081822289435184</v>
      </c>
      <c r="G8" s="66" t="s">
        <v>281</v>
      </c>
      <c r="H8" s="66" t="s">
        <v>282</v>
      </c>
      <c r="I8" s="67">
        <f>'1m Összesítő'!G30</f>
        <v>7624600</v>
      </c>
      <c r="J8" s="67">
        <f>'1m Összesítő'!H30</f>
        <v>9901415</v>
      </c>
      <c r="K8" s="67">
        <f>'1m Összesítő'!I30</f>
        <v>5893316</v>
      </c>
      <c r="L8" s="703">
        <f t="shared" si="0"/>
        <v>0.59519937301890691</v>
      </c>
    </row>
    <row r="9" spans="1:12" ht="31.5" customHeight="1" x14ac:dyDescent="0.4">
      <c r="A9" s="66" t="s">
        <v>163</v>
      </c>
      <c r="B9" s="66" t="s">
        <v>164</v>
      </c>
      <c r="C9" s="67">
        <f>'1m Összesítő'!G10</f>
        <v>0</v>
      </c>
      <c r="D9" s="67">
        <f>'1m Összesítő'!H10</f>
        <v>0</v>
      </c>
      <c r="E9" s="67">
        <f>'1m Összesítő'!I10</f>
        <v>0</v>
      </c>
      <c r="F9" s="260">
        <v>0</v>
      </c>
      <c r="G9" s="66" t="s">
        <v>331</v>
      </c>
      <c r="H9" s="66" t="s">
        <v>332</v>
      </c>
      <c r="I9" s="67">
        <f>'1m Összesítő'!G31</f>
        <v>0</v>
      </c>
      <c r="J9" s="67">
        <f>'1m Összesítő'!H31</f>
        <v>0</v>
      </c>
      <c r="K9" s="67">
        <f>'1m Összesítő'!I31</f>
        <v>0</v>
      </c>
      <c r="L9" s="262">
        <v>0</v>
      </c>
    </row>
    <row r="10" spans="1:12" ht="31.5" customHeight="1" x14ac:dyDescent="0.4">
      <c r="A10" s="68"/>
      <c r="B10" s="68"/>
      <c r="C10" s="79"/>
      <c r="D10" s="79"/>
      <c r="E10" s="79"/>
      <c r="F10" s="264"/>
      <c r="G10" s="66" t="s">
        <v>349</v>
      </c>
      <c r="H10" s="66" t="s">
        <v>350</v>
      </c>
      <c r="I10" s="67">
        <f>'1m Összesítő'!G32</f>
        <v>0</v>
      </c>
      <c r="J10" s="67">
        <f>'1m Összesítő'!H32</f>
        <v>0</v>
      </c>
      <c r="K10" s="67">
        <f>'1m Összesítő'!I32</f>
        <v>0</v>
      </c>
      <c r="L10" s="262">
        <v>0</v>
      </c>
    </row>
    <row r="11" spans="1:12" ht="31.5" customHeight="1" x14ac:dyDescent="0.4">
      <c r="A11" s="68"/>
      <c r="B11" s="68"/>
      <c r="C11" s="79"/>
      <c r="D11" s="79"/>
      <c r="E11" s="79"/>
      <c r="F11" s="264"/>
      <c r="G11" s="66" t="s">
        <v>373</v>
      </c>
      <c r="H11" s="66" t="s">
        <v>624</v>
      </c>
      <c r="I11" s="67">
        <f>'részletező tábla eredeti ei Bag'!L191</f>
        <v>0</v>
      </c>
      <c r="J11" s="67">
        <f>'részletező tábla módosíto ei '!L191</f>
        <v>0</v>
      </c>
      <c r="K11" s="67">
        <f>'2a cofog szerinti teljesítés'!L193</f>
        <v>0</v>
      </c>
      <c r="L11" s="262">
        <v>0</v>
      </c>
    </row>
    <row r="12" spans="1:12" ht="31.5" customHeight="1" x14ac:dyDescent="0.4">
      <c r="A12" s="66" t="s">
        <v>179</v>
      </c>
      <c r="B12" s="66" t="s">
        <v>180</v>
      </c>
      <c r="C12" s="67">
        <f>'1m Összesítő'!G12</f>
        <v>67983595</v>
      </c>
      <c r="D12" s="67">
        <f>'1m Összesítő'!H12</f>
        <v>78280617</v>
      </c>
      <c r="E12" s="67">
        <f>'1m Összesítő'!I12</f>
        <v>76694272</v>
      </c>
      <c r="F12" s="700">
        <f t="shared" ref="F12:F14" si="2">E12/D12</f>
        <v>0.9797351495070612</v>
      </c>
      <c r="G12" s="66" t="s">
        <v>421</v>
      </c>
      <c r="H12" s="66" t="s">
        <v>422</v>
      </c>
      <c r="I12" s="67">
        <f>'1m Összesítő'!G39</f>
        <v>0</v>
      </c>
      <c r="J12" s="67">
        <f>'1m Összesítő'!H39</f>
        <v>0</v>
      </c>
      <c r="K12" s="67">
        <f>'1m Összesítő'!I39</f>
        <v>0</v>
      </c>
      <c r="L12" s="262">
        <v>0</v>
      </c>
    </row>
    <row r="13" spans="1:12" ht="31.5" customHeight="1" x14ac:dyDescent="0.4">
      <c r="A13" s="66" t="s">
        <v>215</v>
      </c>
      <c r="B13" s="66" t="s">
        <v>530</v>
      </c>
      <c r="C13" s="67">
        <f>'1m Összesítő'!G14</f>
        <v>66516638</v>
      </c>
      <c r="D13" s="67">
        <f>'1m Összesítő'!H14</f>
        <v>76813660</v>
      </c>
      <c r="E13" s="67">
        <f>'1m Összesítő'!I14</f>
        <v>75227315</v>
      </c>
      <c r="F13" s="700">
        <f t="shared" si="2"/>
        <v>0.97934813938041754</v>
      </c>
      <c r="G13" s="66" t="s">
        <v>447</v>
      </c>
      <c r="H13" s="66" t="s">
        <v>530</v>
      </c>
      <c r="I13" s="67">
        <f>'1m Összesítő'!G39</f>
        <v>0</v>
      </c>
      <c r="J13" s="67">
        <f>'1m Összesítő'!H39</f>
        <v>0</v>
      </c>
      <c r="K13" s="67">
        <f>'1m Összesítő'!I39</f>
        <v>0</v>
      </c>
      <c r="L13" s="262">
        <v>0</v>
      </c>
    </row>
    <row r="14" spans="1:12" ht="31.5" customHeight="1" x14ac:dyDescent="0.4">
      <c r="A14" s="66"/>
      <c r="B14" s="70" t="s">
        <v>531</v>
      </c>
      <c r="C14" s="71">
        <f>'1m Összesítő'!G16</f>
        <v>5000000</v>
      </c>
      <c r="D14" s="71">
        <f>'1m Összesítő'!H16</f>
        <v>5676815</v>
      </c>
      <c r="E14" s="71">
        <f>'1m Összesítő'!I16</f>
        <v>4205488</v>
      </c>
      <c r="F14" s="702">
        <f t="shared" si="2"/>
        <v>0.74081822289435184</v>
      </c>
      <c r="G14" s="66"/>
      <c r="H14" s="72" t="s">
        <v>532</v>
      </c>
      <c r="I14" s="73">
        <f>'1m Összesítő'!G41</f>
        <v>72129895</v>
      </c>
      <c r="J14" s="73">
        <f>'1m Összesítő'!H41</f>
        <v>83103732</v>
      </c>
      <c r="K14" s="73">
        <f>'1m Összesítő'!I41</f>
        <v>78965328</v>
      </c>
      <c r="L14" s="704">
        <f t="shared" si="0"/>
        <v>0.95020194760928423</v>
      </c>
    </row>
    <row r="15" spans="1:12" ht="31.5" customHeight="1" x14ac:dyDescent="0.4">
      <c r="A15" s="66"/>
      <c r="B15" s="70" t="s">
        <v>533</v>
      </c>
      <c r="C15" s="71">
        <f>'1m Összesítő'!G20</f>
        <v>67983595</v>
      </c>
      <c r="D15" s="71">
        <f>'1m Összesítő'!H20</f>
        <v>78280617</v>
      </c>
      <c r="E15" s="71">
        <f>'1m Összesítő'!I20</f>
        <v>76694272</v>
      </c>
      <c r="F15" s="702">
        <f>E15/D15</f>
        <v>0.9797351495070612</v>
      </c>
      <c r="G15" s="66"/>
      <c r="H15" s="72" t="s">
        <v>534</v>
      </c>
      <c r="I15" s="73">
        <f>'1m Összesítő'!G45</f>
        <v>0</v>
      </c>
      <c r="J15" s="73">
        <f>'1m Összesítő'!H45</f>
        <v>0</v>
      </c>
      <c r="K15" s="73">
        <f>'1m Összesítő'!I45</f>
        <v>0</v>
      </c>
      <c r="L15" s="263">
        <v>0</v>
      </c>
    </row>
    <row r="16" spans="1:12" ht="45.75" customHeight="1" x14ac:dyDescent="0.4">
      <c r="A16" s="66"/>
      <c r="B16" s="74" t="s">
        <v>535</v>
      </c>
      <c r="C16" s="71">
        <f>(C14+C15)-C13</f>
        <v>6466957</v>
      </c>
      <c r="D16" s="71">
        <f t="shared" ref="D16" si="3">(D14+D15)-D13</f>
        <v>7143772</v>
      </c>
      <c r="E16" s="71">
        <f>(E14+E15)-E13</f>
        <v>5672445</v>
      </c>
      <c r="F16" s="702">
        <f>E16/D16</f>
        <v>0.79404059928004422</v>
      </c>
      <c r="G16" s="66"/>
      <c r="H16" s="75" t="s">
        <v>536</v>
      </c>
      <c r="I16" s="73">
        <f>I14-I13</f>
        <v>72129895</v>
      </c>
      <c r="J16" s="73">
        <f t="shared" ref="J16:K16" si="4">J14-J13</f>
        <v>83103732</v>
      </c>
      <c r="K16" s="73">
        <f t="shared" si="4"/>
        <v>78965328</v>
      </c>
      <c r="L16" s="704">
        <f t="shared" si="0"/>
        <v>0.95020194760928423</v>
      </c>
    </row>
    <row r="17" spans="1:12" ht="18" x14ac:dyDescent="0.35">
      <c r="A17" s="68"/>
      <c r="B17" s="68"/>
      <c r="C17" s="68"/>
      <c r="D17" s="68"/>
      <c r="E17" s="68"/>
      <c r="F17" s="68"/>
      <c r="G17" s="68"/>
      <c r="H17" s="68"/>
      <c r="I17" s="68"/>
      <c r="J17" s="68"/>
      <c r="K17" s="68"/>
      <c r="L17" s="68"/>
    </row>
    <row r="18" spans="1:12" ht="36" customHeight="1" x14ac:dyDescent="0.3">
      <c r="A18" s="848" t="s">
        <v>1535</v>
      </c>
      <c r="B18" s="849"/>
      <c r="C18" s="849"/>
      <c r="D18" s="849"/>
      <c r="E18" s="849"/>
      <c r="F18" s="849"/>
      <c r="G18" s="849"/>
      <c r="H18" s="849"/>
      <c r="I18" s="849"/>
      <c r="J18" s="849"/>
      <c r="K18" s="849"/>
      <c r="L18" s="850"/>
    </row>
    <row r="19" spans="1:12" ht="24.9" customHeight="1" x14ac:dyDescent="0.4">
      <c r="A19" s="66" t="s">
        <v>76</v>
      </c>
      <c r="B19" s="66" t="s">
        <v>77</v>
      </c>
      <c r="C19" s="67">
        <f>'1m Összesítő'!G6</f>
        <v>0</v>
      </c>
      <c r="D19" s="67">
        <f>'1m Összesítő'!H6</f>
        <v>0</v>
      </c>
      <c r="E19" s="67">
        <f>'1m Összesítő'!I6</f>
        <v>0</v>
      </c>
      <c r="F19" s="262">
        <v>0</v>
      </c>
      <c r="G19" s="66" t="s">
        <v>377</v>
      </c>
      <c r="H19" s="66" t="s">
        <v>378</v>
      </c>
      <c r="I19" s="67">
        <f>'1m Összesítő'!G36</f>
        <v>853700</v>
      </c>
      <c r="J19" s="67">
        <f>'1m Összesítő'!H36</f>
        <v>853700</v>
      </c>
      <c r="K19" s="67">
        <f>'1m Összesítő'!I36</f>
        <v>139990</v>
      </c>
      <c r="L19" s="700">
        <f t="shared" ref="L19" si="5">K19/J19</f>
        <v>0.16398032095583928</v>
      </c>
    </row>
    <row r="20" spans="1:12" ht="24.9" customHeight="1" x14ac:dyDescent="0.4">
      <c r="A20" s="66" t="s">
        <v>151</v>
      </c>
      <c r="B20" s="66" t="s">
        <v>152</v>
      </c>
      <c r="C20" s="67">
        <f>'1m Összesítő'!G9</f>
        <v>0</v>
      </c>
      <c r="D20" s="67">
        <f>'1m Összesítő'!H9</f>
        <v>0</v>
      </c>
      <c r="E20" s="67">
        <f>'1m Összesítő'!I9</f>
        <v>0</v>
      </c>
      <c r="F20" s="262">
        <v>0</v>
      </c>
      <c r="G20" s="66" t="s">
        <v>393</v>
      </c>
      <c r="H20" s="66" t="s">
        <v>394</v>
      </c>
      <c r="I20" s="67">
        <f>'1m Összesítő'!G37</f>
        <v>0</v>
      </c>
      <c r="J20" s="67">
        <f>'1m Összesítő'!H37</f>
        <v>0</v>
      </c>
      <c r="K20" s="67">
        <f>'1m Összesítő'!I37</f>
        <v>0</v>
      </c>
      <c r="L20" s="504">
        <v>0</v>
      </c>
    </row>
    <row r="21" spans="1:12" ht="24.9" customHeight="1" x14ac:dyDescent="0.4">
      <c r="A21" s="66" t="s">
        <v>171</v>
      </c>
      <c r="B21" s="66" t="s">
        <v>172</v>
      </c>
      <c r="C21" s="67">
        <f>'1m Összesítő'!G11</f>
        <v>0</v>
      </c>
      <c r="D21" s="67">
        <f>'1m Összesítő'!H11</f>
        <v>0</v>
      </c>
      <c r="E21" s="67">
        <f>'1m Összesítő'!I11</f>
        <v>0</v>
      </c>
      <c r="F21" s="262">
        <v>0</v>
      </c>
      <c r="G21" s="66" t="s">
        <v>403</v>
      </c>
      <c r="H21" s="66" t="s">
        <v>404</v>
      </c>
      <c r="I21" s="67">
        <f>'1m Összesítő'!G38</f>
        <v>0</v>
      </c>
      <c r="J21" s="67">
        <f>'1m Összesítő'!H38</f>
        <v>0</v>
      </c>
      <c r="K21" s="67">
        <f>'1m Összesítő'!I38</f>
        <v>0</v>
      </c>
      <c r="L21" s="262">
        <v>0</v>
      </c>
    </row>
    <row r="22" spans="1:12" ht="24.9" customHeight="1" x14ac:dyDescent="0.4">
      <c r="A22" s="66"/>
      <c r="B22" s="70" t="s">
        <v>538</v>
      </c>
      <c r="C22" s="71">
        <f>'1m Összesítő'!G18</f>
        <v>0</v>
      </c>
      <c r="D22" s="71">
        <f>'1m Összesítő'!H18</f>
        <v>0</v>
      </c>
      <c r="E22" s="71">
        <f>'1m Összesítő'!I18</f>
        <v>0</v>
      </c>
      <c r="F22" s="261">
        <v>0</v>
      </c>
      <c r="G22" s="66"/>
      <c r="H22" s="72" t="s">
        <v>539</v>
      </c>
      <c r="I22" s="73">
        <f>'1m Összesítő'!G43</f>
        <v>853700</v>
      </c>
      <c r="J22" s="73">
        <f>'1m Összesítő'!H43</f>
        <v>853700</v>
      </c>
      <c r="K22" s="73">
        <f>'1m Összesítő'!I43</f>
        <v>139990</v>
      </c>
      <c r="L22" s="708">
        <f t="shared" ref="L22" si="6">K22/J22</f>
        <v>0.16398032095583928</v>
      </c>
    </row>
    <row r="23" spans="1:12" ht="24.9" customHeight="1" x14ac:dyDescent="0.4">
      <c r="A23" s="66" t="s">
        <v>236</v>
      </c>
      <c r="B23" s="76" t="s">
        <v>540</v>
      </c>
      <c r="C23" s="77">
        <f>'1m Összesítő'!G22</f>
        <v>72983595</v>
      </c>
      <c r="D23" s="77">
        <f>'1m Összesítő'!H22</f>
        <v>83957432</v>
      </c>
      <c r="E23" s="77">
        <f>'1m Összesítő'!I22</f>
        <v>80899760</v>
      </c>
      <c r="F23" s="706">
        <f t="shared" ref="F23:F25" si="7">E23/D23</f>
        <v>0.96358068693668475</v>
      </c>
      <c r="G23" s="66" t="s">
        <v>470</v>
      </c>
      <c r="H23" s="80" t="s">
        <v>541</v>
      </c>
      <c r="I23" s="81">
        <f>'1m Összesítő'!G47</f>
        <v>72983595</v>
      </c>
      <c r="J23" s="81">
        <f>'1m Összesítő'!H47</f>
        <v>83957432</v>
      </c>
      <c r="K23" s="81">
        <f>'1m Összesítő'!I47</f>
        <v>79105318</v>
      </c>
      <c r="L23" s="708">
        <f t="shared" ref="L23:L25" si="8">K23/J23</f>
        <v>0.9422074510330426</v>
      </c>
    </row>
    <row r="24" spans="1:12" ht="28.5" customHeight="1" x14ac:dyDescent="0.4">
      <c r="A24" s="66"/>
      <c r="B24" s="76" t="s">
        <v>542</v>
      </c>
      <c r="C24" s="77">
        <f>'1m Összesítő'!G24</f>
        <v>6466957</v>
      </c>
      <c r="D24" s="77">
        <f>'1m Összesítő'!H24</f>
        <v>7143772</v>
      </c>
      <c r="E24" s="77">
        <f>'1m Összesítő'!I24</f>
        <v>5672445</v>
      </c>
      <c r="F24" s="702">
        <f t="shared" si="7"/>
        <v>0.79404059928004422</v>
      </c>
      <c r="G24" s="66"/>
      <c r="H24" s="80" t="s">
        <v>543</v>
      </c>
      <c r="I24" s="81">
        <f>'1m Összesítő'!G49</f>
        <v>72983595</v>
      </c>
      <c r="J24" s="81">
        <f>'1m Összesítő'!H49</f>
        <v>83957432</v>
      </c>
      <c r="K24" s="81">
        <f>'1m Összesítő'!I49</f>
        <v>79105318</v>
      </c>
      <c r="L24" s="708">
        <f t="shared" si="8"/>
        <v>0.9422074510330426</v>
      </c>
    </row>
    <row r="25" spans="1:12" ht="47.25" customHeight="1" x14ac:dyDescent="0.4">
      <c r="A25" s="66"/>
      <c r="B25" s="78" t="s">
        <v>544</v>
      </c>
      <c r="C25" s="77">
        <f>'1m Összesítő'!G26</f>
        <v>5000000</v>
      </c>
      <c r="D25" s="77">
        <f>'1m Összesítő'!H26</f>
        <v>5676815</v>
      </c>
      <c r="E25" s="77">
        <f>'1m Összesítő'!I26</f>
        <v>4205488</v>
      </c>
      <c r="F25" s="702">
        <f t="shared" si="7"/>
        <v>0.74081822289435184</v>
      </c>
      <c r="G25" s="66"/>
      <c r="H25" s="82" t="s">
        <v>545</v>
      </c>
      <c r="I25" s="81">
        <f>'1m Összesítő'!G51</f>
        <v>72983595</v>
      </c>
      <c r="J25" s="81">
        <f>'1m Összesítő'!H51</f>
        <v>83957432</v>
      </c>
      <c r="K25" s="81">
        <f>'1m Összesítő'!I51</f>
        <v>79105318</v>
      </c>
      <c r="L25" s="708">
        <f t="shared" si="8"/>
        <v>0.9422074510330426</v>
      </c>
    </row>
  </sheetData>
  <mergeCells count="5">
    <mergeCell ref="A1:L1"/>
    <mergeCell ref="A3:F3"/>
    <mergeCell ref="G3:L3"/>
    <mergeCell ref="A5:L5"/>
    <mergeCell ref="A18:L18"/>
  </mergeCells>
  <printOptions horizontalCentered="1"/>
  <pageMargins left="0.23622047244094491" right="0.23622047244094491" top="0.74803149606299213" bottom="0.74803149606299213" header="0.31496062992125984" footer="0.31496062992125984"/>
  <pageSetup paperSize="9" scale="39" orientation="landscape" r:id="rId1"/>
  <headerFooter>
    <oddHeader>&amp;R 4. számú melléklet</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80" zoomScaleNormal="80" workbookViewId="0">
      <pane ySplit="3" topLeftCell="A4" activePane="bottomLeft" state="frozen"/>
      <selection activeCell="G33" sqref="G33"/>
      <selection pane="bottomLeft" activeCell="C27" sqref="C27"/>
    </sheetView>
  </sheetViews>
  <sheetFormatPr defaultColWidth="9.109375" defaultRowHeight="13.2" x14ac:dyDescent="0.25"/>
  <cols>
    <col min="1" max="1" width="8.109375" style="656" customWidth="1"/>
    <col min="2" max="2" width="41" style="656" customWidth="1"/>
    <col min="3" max="3" width="30" style="662" customWidth="1"/>
    <col min="4" max="4" width="23.33203125" style="662" customWidth="1"/>
    <col min="5" max="5" width="21.5546875" style="662" customWidth="1"/>
    <col min="6" max="6" width="24" style="662" customWidth="1"/>
    <col min="7" max="7" width="20.6640625" style="662" customWidth="1"/>
    <col min="8" max="8" width="15.6640625" style="662" customWidth="1"/>
    <col min="9" max="9" width="17" style="662" customWidth="1"/>
    <col min="10" max="10" width="15.109375" style="662" customWidth="1"/>
    <col min="11" max="11" width="22.33203125" style="662" customWidth="1"/>
    <col min="12" max="12" width="15.5546875" style="662" customWidth="1"/>
    <col min="13" max="16384" width="9.109375" style="662"/>
  </cols>
  <sheetData>
    <row r="1" spans="1:12" s="657" customFormat="1" ht="15" customHeight="1" x14ac:dyDescent="0.25">
      <c r="A1" s="859" t="s">
        <v>1547</v>
      </c>
      <c r="B1" s="860"/>
      <c r="C1" s="860"/>
      <c r="D1" s="860"/>
      <c r="E1" s="860"/>
      <c r="F1" s="860"/>
      <c r="G1" s="860"/>
      <c r="H1" s="860"/>
      <c r="I1" s="860"/>
      <c r="J1" s="860"/>
      <c r="K1" s="860"/>
      <c r="L1" s="860"/>
    </row>
    <row r="2" spans="1:12" ht="56.25" customHeight="1" x14ac:dyDescent="0.25">
      <c r="A2" s="665" t="s">
        <v>1548</v>
      </c>
      <c r="B2" s="661" t="s">
        <v>512</v>
      </c>
      <c r="C2" s="661" t="s">
        <v>1060</v>
      </c>
      <c r="D2" s="661" t="s">
        <v>246</v>
      </c>
      <c r="E2" s="661" t="s">
        <v>1549</v>
      </c>
      <c r="F2" s="661" t="s">
        <v>252</v>
      </c>
      <c r="G2" s="661" t="s">
        <v>660</v>
      </c>
      <c r="H2" s="661" t="s">
        <v>258</v>
      </c>
      <c r="I2" s="661" t="s">
        <v>661</v>
      </c>
      <c r="J2" s="661" t="s">
        <v>1384</v>
      </c>
      <c r="K2" s="661" t="s">
        <v>270</v>
      </c>
      <c r="L2" s="661" t="s">
        <v>274</v>
      </c>
    </row>
    <row r="3" spans="1:12" ht="15" x14ac:dyDescent="0.25">
      <c r="A3" s="661">
        <v>1</v>
      </c>
      <c r="B3" s="661">
        <v>2</v>
      </c>
      <c r="C3" s="661">
        <v>3</v>
      </c>
      <c r="D3" s="661">
        <v>4</v>
      </c>
      <c r="E3" s="661">
        <v>5</v>
      </c>
      <c r="F3" s="661">
        <v>6</v>
      </c>
      <c r="G3" s="661">
        <v>7</v>
      </c>
      <c r="H3" s="661">
        <v>8</v>
      </c>
      <c r="I3" s="661">
        <v>9</v>
      </c>
      <c r="J3" s="661">
        <v>10</v>
      </c>
      <c r="K3" s="661">
        <v>11</v>
      </c>
      <c r="L3" s="661">
        <v>12</v>
      </c>
    </row>
    <row r="4" spans="1:12" ht="26.4" x14ac:dyDescent="0.25">
      <c r="A4" s="659" t="s">
        <v>698</v>
      </c>
      <c r="B4" s="659" t="s">
        <v>1385</v>
      </c>
      <c r="C4" s="663">
        <v>1</v>
      </c>
      <c r="D4" s="663">
        <v>8840000</v>
      </c>
      <c r="E4" s="663">
        <v>600000</v>
      </c>
      <c r="F4" s="663">
        <v>0</v>
      </c>
      <c r="G4" s="663">
        <v>0</v>
      </c>
      <c r="H4" s="663">
        <v>300000</v>
      </c>
      <c r="I4" s="663">
        <v>316680</v>
      </c>
      <c r="J4" s="663">
        <v>0</v>
      </c>
      <c r="K4" s="663">
        <v>44724</v>
      </c>
      <c r="L4" s="663">
        <v>0</v>
      </c>
    </row>
    <row r="5" spans="1:12" x14ac:dyDescent="0.25">
      <c r="A5" s="659" t="s">
        <v>704</v>
      </c>
      <c r="B5" s="659" t="s">
        <v>1562</v>
      </c>
      <c r="C5" s="663">
        <v>3</v>
      </c>
      <c r="D5" s="663">
        <v>14368296</v>
      </c>
      <c r="E5" s="663">
        <v>0</v>
      </c>
      <c r="F5" s="663">
        <v>0</v>
      </c>
      <c r="G5" s="663">
        <v>0</v>
      </c>
      <c r="H5" s="663">
        <v>900000</v>
      </c>
      <c r="I5" s="663">
        <v>0</v>
      </c>
      <c r="J5" s="663">
        <v>0</v>
      </c>
      <c r="K5" s="663">
        <v>211676</v>
      </c>
      <c r="L5" s="663">
        <v>0</v>
      </c>
    </row>
    <row r="6" spans="1:12" x14ac:dyDescent="0.25">
      <c r="A6" s="659" t="s">
        <v>731</v>
      </c>
      <c r="B6" s="659" t="s">
        <v>1561</v>
      </c>
      <c r="C6" s="663">
        <v>6</v>
      </c>
      <c r="D6" s="663">
        <v>27516164</v>
      </c>
      <c r="E6" s="663">
        <v>680000</v>
      </c>
      <c r="F6" s="663">
        <v>0</v>
      </c>
      <c r="G6" s="663">
        <v>0</v>
      </c>
      <c r="H6" s="663">
        <v>1800000</v>
      </c>
      <c r="I6" s="663">
        <v>565965</v>
      </c>
      <c r="J6" s="663">
        <v>0</v>
      </c>
      <c r="K6" s="663">
        <v>646024</v>
      </c>
      <c r="L6" s="663">
        <v>0</v>
      </c>
    </row>
    <row r="7" spans="1:12" ht="39.6" x14ac:dyDescent="0.25">
      <c r="A7" s="666" t="s">
        <v>710</v>
      </c>
      <c r="B7" s="666" t="s">
        <v>1593</v>
      </c>
      <c r="C7" s="667">
        <v>10</v>
      </c>
      <c r="D7" s="667">
        <v>50724460</v>
      </c>
      <c r="E7" s="667">
        <v>1280000</v>
      </c>
      <c r="F7" s="667">
        <v>0</v>
      </c>
      <c r="G7" s="667">
        <v>0</v>
      </c>
      <c r="H7" s="667">
        <v>3000000</v>
      </c>
      <c r="I7" s="667">
        <v>882645</v>
      </c>
      <c r="J7" s="667">
        <v>0</v>
      </c>
      <c r="K7" s="667">
        <v>902424</v>
      </c>
      <c r="L7" s="667">
        <v>0</v>
      </c>
    </row>
    <row r="8" spans="1:12" x14ac:dyDescent="0.25">
      <c r="A8" s="659" t="s">
        <v>996</v>
      </c>
      <c r="B8" s="659" t="s">
        <v>1560</v>
      </c>
      <c r="C8" s="663">
        <v>1</v>
      </c>
      <c r="D8" s="663">
        <v>8500960</v>
      </c>
      <c r="E8" s="663">
        <v>0</v>
      </c>
      <c r="F8" s="663">
        <v>0</v>
      </c>
      <c r="G8" s="663">
        <v>0</v>
      </c>
      <c r="H8" s="663">
        <v>100000</v>
      </c>
      <c r="I8" s="663">
        <v>0</v>
      </c>
      <c r="J8" s="663">
        <v>0</v>
      </c>
      <c r="K8" s="663">
        <v>0</v>
      </c>
      <c r="L8" s="663">
        <v>0</v>
      </c>
    </row>
    <row r="9" spans="1:12" x14ac:dyDescent="0.25">
      <c r="A9" s="659" t="s">
        <v>997</v>
      </c>
      <c r="B9" s="659" t="s">
        <v>1559</v>
      </c>
      <c r="C9" s="663">
        <v>1</v>
      </c>
      <c r="D9" s="663">
        <v>6532615</v>
      </c>
      <c r="E9" s="663">
        <v>0</v>
      </c>
      <c r="F9" s="663">
        <v>0</v>
      </c>
      <c r="G9" s="663">
        <v>0</v>
      </c>
      <c r="H9" s="663">
        <v>100000</v>
      </c>
      <c r="I9" s="663">
        <v>100230</v>
      </c>
      <c r="J9" s="663">
        <v>0</v>
      </c>
      <c r="K9" s="663">
        <v>3599010</v>
      </c>
      <c r="L9" s="663">
        <v>0</v>
      </c>
    </row>
    <row r="10" spans="1:12" ht="39.6" x14ac:dyDescent="0.25">
      <c r="A10" s="666" t="s">
        <v>1558</v>
      </c>
      <c r="B10" s="666" t="s">
        <v>1594</v>
      </c>
      <c r="C10" s="667">
        <v>2</v>
      </c>
      <c r="D10" s="667">
        <v>15033575</v>
      </c>
      <c r="E10" s="667">
        <v>0</v>
      </c>
      <c r="F10" s="667">
        <v>0</v>
      </c>
      <c r="G10" s="667">
        <v>0</v>
      </c>
      <c r="H10" s="667">
        <v>200000</v>
      </c>
      <c r="I10" s="667">
        <v>100230</v>
      </c>
      <c r="J10" s="667">
        <v>0</v>
      </c>
      <c r="K10" s="667">
        <v>3599010</v>
      </c>
      <c r="L10" s="667">
        <v>0</v>
      </c>
    </row>
    <row r="11" spans="1:12" x14ac:dyDescent="0.25">
      <c r="A11" s="659" t="s">
        <v>1101</v>
      </c>
      <c r="B11" s="659" t="s">
        <v>1550</v>
      </c>
      <c r="C11" s="663">
        <v>6</v>
      </c>
      <c r="D11" s="663">
        <v>21043452</v>
      </c>
      <c r="E11" s="663">
        <v>0</v>
      </c>
      <c r="F11" s="663">
        <v>56059</v>
      </c>
      <c r="G11" s="663">
        <v>978000</v>
      </c>
      <c r="H11" s="663">
        <v>575000</v>
      </c>
      <c r="I11" s="663">
        <v>0</v>
      </c>
      <c r="J11" s="663">
        <v>0</v>
      </c>
      <c r="K11" s="663">
        <v>372738</v>
      </c>
      <c r="L11" s="663">
        <v>0</v>
      </c>
    </row>
    <row r="12" spans="1:12" x14ac:dyDescent="0.25">
      <c r="A12" s="659" t="s">
        <v>1595</v>
      </c>
      <c r="B12" s="659" t="s">
        <v>1551</v>
      </c>
      <c r="C12" s="663">
        <v>10</v>
      </c>
      <c r="D12" s="663">
        <v>41837208</v>
      </c>
      <c r="E12" s="663">
        <v>0</v>
      </c>
      <c r="F12" s="663">
        <v>275347</v>
      </c>
      <c r="G12" s="663">
        <v>0</v>
      </c>
      <c r="H12" s="663">
        <v>991666</v>
      </c>
      <c r="I12" s="663">
        <v>197700</v>
      </c>
      <c r="J12" s="663">
        <v>0</v>
      </c>
      <c r="K12" s="663">
        <v>614493</v>
      </c>
      <c r="L12" s="663">
        <v>0</v>
      </c>
    </row>
    <row r="13" spans="1:12" x14ac:dyDescent="0.25">
      <c r="A13" s="659" t="s">
        <v>1563</v>
      </c>
      <c r="B13" s="659" t="s">
        <v>1596</v>
      </c>
      <c r="C13" s="663">
        <v>7</v>
      </c>
      <c r="D13" s="663">
        <v>27085390</v>
      </c>
      <c r="E13" s="663">
        <v>0</v>
      </c>
      <c r="F13" s="663">
        <v>903848</v>
      </c>
      <c r="G13" s="663">
        <v>0</v>
      </c>
      <c r="H13" s="663">
        <v>558333</v>
      </c>
      <c r="I13" s="663">
        <v>733002</v>
      </c>
      <c r="J13" s="663">
        <v>0</v>
      </c>
      <c r="K13" s="663">
        <v>646135</v>
      </c>
      <c r="L13" s="663">
        <v>0</v>
      </c>
    </row>
    <row r="14" spans="1:12" x14ac:dyDescent="0.25">
      <c r="A14" s="659" t="s">
        <v>1393</v>
      </c>
      <c r="B14" s="659" t="s">
        <v>1390</v>
      </c>
      <c r="C14" s="663">
        <v>1</v>
      </c>
      <c r="D14" s="663">
        <v>312000</v>
      </c>
      <c r="E14" s="663">
        <v>0</v>
      </c>
      <c r="F14" s="663">
        <v>0</v>
      </c>
      <c r="G14" s="663">
        <v>0</v>
      </c>
      <c r="H14" s="663">
        <v>0</v>
      </c>
      <c r="I14" s="663">
        <v>1365</v>
      </c>
      <c r="J14" s="663">
        <v>0</v>
      </c>
      <c r="K14" s="663">
        <v>0</v>
      </c>
      <c r="L14" s="663">
        <v>0</v>
      </c>
    </row>
    <row r="15" spans="1:12" x14ac:dyDescent="0.25">
      <c r="A15" s="659" t="s">
        <v>1374</v>
      </c>
      <c r="B15" s="659" t="s">
        <v>666</v>
      </c>
      <c r="C15" s="663">
        <v>9</v>
      </c>
      <c r="D15" s="663">
        <v>44595475</v>
      </c>
      <c r="E15" s="663">
        <v>0</v>
      </c>
      <c r="F15" s="663">
        <v>118514</v>
      </c>
      <c r="G15" s="663">
        <v>0</v>
      </c>
      <c r="H15" s="663">
        <v>700000</v>
      </c>
      <c r="I15" s="663">
        <v>220098</v>
      </c>
      <c r="J15" s="663">
        <v>0</v>
      </c>
      <c r="K15" s="663">
        <v>644606</v>
      </c>
      <c r="L15" s="663">
        <v>0</v>
      </c>
    </row>
    <row r="16" spans="1:12" x14ac:dyDescent="0.25">
      <c r="A16" s="659" t="s">
        <v>1022</v>
      </c>
      <c r="B16" s="659" t="s">
        <v>910</v>
      </c>
      <c r="C16" s="663">
        <v>3</v>
      </c>
      <c r="D16" s="663">
        <v>16312731</v>
      </c>
      <c r="E16" s="663">
        <v>0</v>
      </c>
      <c r="F16" s="663">
        <v>0</v>
      </c>
      <c r="G16" s="663">
        <v>0</v>
      </c>
      <c r="H16" s="663">
        <v>200000</v>
      </c>
      <c r="I16" s="663">
        <v>81718</v>
      </c>
      <c r="J16" s="663">
        <v>0</v>
      </c>
      <c r="K16" s="663">
        <v>44889</v>
      </c>
      <c r="L16" s="663">
        <v>0</v>
      </c>
    </row>
    <row r="17" spans="1:12" x14ac:dyDescent="0.25">
      <c r="A17" s="659" t="s">
        <v>1377</v>
      </c>
      <c r="B17" s="659" t="s">
        <v>667</v>
      </c>
      <c r="C17" s="663">
        <v>2</v>
      </c>
      <c r="D17" s="663">
        <v>15482135</v>
      </c>
      <c r="E17" s="663">
        <v>0</v>
      </c>
      <c r="F17" s="663">
        <v>0</v>
      </c>
      <c r="G17" s="663">
        <v>0</v>
      </c>
      <c r="H17" s="663">
        <v>200000</v>
      </c>
      <c r="I17" s="663">
        <v>0</v>
      </c>
      <c r="J17" s="663">
        <v>0</v>
      </c>
      <c r="K17" s="663">
        <v>0</v>
      </c>
      <c r="L17" s="663">
        <v>0</v>
      </c>
    </row>
    <row r="18" spans="1:12" ht="26.4" x14ac:dyDescent="0.25">
      <c r="A18" s="666" t="s">
        <v>1597</v>
      </c>
      <c r="B18" s="666" t="s">
        <v>1598</v>
      </c>
      <c r="C18" s="667">
        <v>38</v>
      </c>
      <c r="D18" s="667">
        <v>166668391</v>
      </c>
      <c r="E18" s="667">
        <v>0</v>
      </c>
      <c r="F18" s="667">
        <v>1353768</v>
      </c>
      <c r="G18" s="667">
        <v>978000</v>
      </c>
      <c r="H18" s="667">
        <v>3224999</v>
      </c>
      <c r="I18" s="667">
        <v>1233883</v>
      </c>
      <c r="J18" s="667">
        <v>0</v>
      </c>
      <c r="K18" s="667">
        <v>2322861</v>
      </c>
      <c r="L18" s="667">
        <v>0</v>
      </c>
    </row>
    <row r="19" spans="1:12" ht="158.4" x14ac:dyDescent="0.25">
      <c r="A19" s="659" t="s">
        <v>1556</v>
      </c>
      <c r="B19" s="659" t="s">
        <v>1557</v>
      </c>
      <c r="C19" s="663">
        <v>1</v>
      </c>
      <c r="D19" s="663">
        <v>5345083</v>
      </c>
      <c r="E19" s="663">
        <v>0</v>
      </c>
      <c r="F19" s="663">
        <v>0</v>
      </c>
      <c r="G19" s="663">
        <v>0</v>
      </c>
      <c r="H19" s="663">
        <v>100000</v>
      </c>
      <c r="I19" s="663">
        <v>0</v>
      </c>
      <c r="J19" s="663">
        <v>0</v>
      </c>
      <c r="K19" s="663">
        <v>0</v>
      </c>
      <c r="L19" s="663">
        <v>0</v>
      </c>
    </row>
    <row r="20" spans="1:12" ht="26.4" x14ac:dyDescent="0.25">
      <c r="A20" s="659" t="s">
        <v>1555</v>
      </c>
      <c r="B20" s="659" t="s">
        <v>1599</v>
      </c>
      <c r="C20" s="663">
        <v>1</v>
      </c>
      <c r="D20" s="663">
        <v>3547101</v>
      </c>
      <c r="E20" s="663">
        <v>0</v>
      </c>
      <c r="F20" s="663">
        <v>0</v>
      </c>
      <c r="G20" s="663">
        <v>0</v>
      </c>
      <c r="H20" s="663">
        <v>100000</v>
      </c>
      <c r="I20" s="663">
        <v>0</v>
      </c>
      <c r="J20" s="663">
        <v>0</v>
      </c>
      <c r="K20" s="663">
        <v>0</v>
      </c>
      <c r="L20" s="663">
        <v>0</v>
      </c>
    </row>
    <row r="21" spans="1:12" ht="39.6" x14ac:dyDescent="0.25">
      <c r="A21" s="659" t="s">
        <v>1001</v>
      </c>
      <c r="B21" s="659" t="s">
        <v>1600</v>
      </c>
      <c r="C21" s="663">
        <v>12</v>
      </c>
      <c r="D21" s="663">
        <v>33795696</v>
      </c>
      <c r="E21" s="663">
        <v>104000</v>
      </c>
      <c r="F21" s="663">
        <v>0</v>
      </c>
      <c r="G21" s="663">
        <v>0</v>
      </c>
      <c r="H21" s="663">
        <v>700000</v>
      </c>
      <c r="I21" s="663">
        <v>0</v>
      </c>
      <c r="J21" s="663">
        <v>0</v>
      </c>
      <c r="K21" s="663">
        <v>337843</v>
      </c>
      <c r="L21" s="663">
        <v>0</v>
      </c>
    </row>
    <row r="22" spans="1:12" x14ac:dyDescent="0.25">
      <c r="A22" s="659" t="s">
        <v>1336</v>
      </c>
      <c r="B22" s="659" t="s">
        <v>664</v>
      </c>
      <c r="C22" s="663">
        <v>11</v>
      </c>
      <c r="D22" s="663">
        <v>15385726</v>
      </c>
      <c r="E22" s="663">
        <v>0</v>
      </c>
      <c r="F22" s="663">
        <v>0</v>
      </c>
      <c r="G22" s="663">
        <v>0</v>
      </c>
      <c r="H22" s="663">
        <v>0</v>
      </c>
      <c r="I22" s="663">
        <v>0</v>
      </c>
      <c r="J22" s="663">
        <v>0</v>
      </c>
      <c r="K22" s="663">
        <v>387263</v>
      </c>
      <c r="L22" s="663">
        <v>0</v>
      </c>
    </row>
    <row r="23" spans="1:12" ht="26.4" x14ac:dyDescent="0.25">
      <c r="A23" s="666" t="s">
        <v>1003</v>
      </c>
      <c r="B23" s="666" t="s">
        <v>1601</v>
      </c>
      <c r="C23" s="667">
        <v>25</v>
      </c>
      <c r="D23" s="667">
        <v>58073606</v>
      </c>
      <c r="E23" s="667">
        <v>104000</v>
      </c>
      <c r="F23" s="667">
        <v>0</v>
      </c>
      <c r="G23" s="667">
        <v>0</v>
      </c>
      <c r="H23" s="667">
        <v>900000</v>
      </c>
      <c r="I23" s="667">
        <v>0</v>
      </c>
      <c r="J23" s="667">
        <v>0</v>
      </c>
      <c r="K23" s="667">
        <v>725106</v>
      </c>
      <c r="L23" s="667">
        <v>0</v>
      </c>
    </row>
    <row r="24" spans="1:12" x14ac:dyDescent="0.25">
      <c r="A24" s="659" t="s">
        <v>1602</v>
      </c>
      <c r="B24" s="659" t="s">
        <v>670</v>
      </c>
      <c r="C24" s="663">
        <v>1</v>
      </c>
      <c r="D24" s="663">
        <v>0</v>
      </c>
      <c r="E24" s="663">
        <v>0</v>
      </c>
      <c r="F24" s="663">
        <v>0</v>
      </c>
      <c r="G24" s="663">
        <v>0</v>
      </c>
      <c r="H24" s="663">
        <v>0</v>
      </c>
      <c r="I24" s="663">
        <v>0</v>
      </c>
      <c r="J24" s="663">
        <v>0</v>
      </c>
      <c r="K24" s="663">
        <v>0</v>
      </c>
      <c r="L24" s="663">
        <v>15927576</v>
      </c>
    </row>
    <row r="25" spans="1:12" ht="26.4" x14ac:dyDescent="0.25">
      <c r="A25" s="659" t="s">
        <v>1603</v>
      </c>
      <c r="B25" s="659" t="s">
        <v>1604</v>
      </c>
      <c r="C25" s="663">
        <v>9</v>
      </c>
      <c r="D25" s="663">
        <v>0</v>
      </c>
      <c r="E25" s="663">
        <v>0</v>
      </c>
      <c r="F25" s="663">
        <v>0</v>
      </c>
      <c r="G25" s="663">
        <v>0</v>
      </c>
      <c r="H25" s="663">
        <v>0</v>
      </c>
      <c r="I25" s="663">
        <v>0</v>
      </c>
      <c r="J25" s="663">
        <v>0</v>
      </c>
      <c r="K25" s="663">
        <v>0</v>
      </c>
      <c r="L25" s="663">
        <v>300000</v>
      </c>
    </row>
    <row r="26" spans="1:12" ht="26.4" x14ac:dyDescent="0.25">
      <c r="A26" s="659" t="s">
        <v>1605</v>
      </c>
      <c r="B26" s="659" t="s">
        <v>1606</v>
      </c>
      <c r="C26" s="663">
        <v>1</v>
      </c>
      <c r="D26" s="663">
        <v>0</v>
      </c>
      <c r="E26" s="663">
        <v>0</v>
      </c>
      <c r="F26" s="663">
        <v>0</v>
      </c>
      <c r="G26" s="663">
        <v>0</v>
      </c>
      <c r="H26" s="663">
        <v>0</v>
      </c>
      <c r="I26" s="663">
        <v>0</v>
      </c>
      <c r="J26" s="663">
        <v>0</v>
      </c>
      <c r="K26" s="663">
        <v>0</v>
      </c>
      <c r="L26" s="663">
        <v>0</v>
      </c>
    </row>
    <row r="27" spans="1:12" ht="26.4" x14ac:dyDescent="0.25">
      <c r="A27" s="666" t="s">
        <v>1607</v>
      </c>
      <c r="B27" s="666" t="s">
        <v>1608</v>
      </c>
      <c r="C27" s="667">
        <v>11</v>
      </c>
      <c r="D27" s="667">
        <v>0</v>
      </c>
      <c r="E27" s="667">
        <v>0</v>
      </c>
      <c r="F27" s="667">
        <v>0</v>
      </c>
      <c r="G27" s="667">
        <v>0</v>
      </c>
      <c r="H27" s="667">
        <v>0</v>
      </c>
      <c r="I27" s="667">
        <v>0</v>
      </c>
      <c r="J27" s="667">
        <v>0</v>
      </c>
      <c r="K27" s="667">
        <v>0</v>
      </c>
      <c r="L27" s="667">
        <v>16227576</v>
      </c>
    </row>
    <row r="28" spans="1:12" ht="39.6" x14ac:dyDescent="0.25">
      <c r="A28" s="666" t="s">
        <v>1609</v>
      </c>
      <c r="B28" s="666" t="s">
        <v>1610</v>
      </c>
      <c r="C28" s="667">
        <v>86</v>
      </c>
      <c r="D28" s="667">
        <v>290500032</v>
      </c>
      <c r="E28" s="667">
        <v>1384000</v>
      </c>
      <c r="F28" s="667">
        <v>1353768</v>
      </c>
      <c r="G28" s="667">
        <v>978000</v>
      </c>
      <c r="H28" s="667">
        <v>7324999</v>
      </c>
      <c r="I28" s="667">
        <v>2216758</v>
      </c>
      <c r="J28" s="667">
        <v>0</v>
      </c>
      <c r="K28" s="667">
        <v>7549401</v>
      </c>
      <c r="L28" s="667">
        <v>16227576</v>
      </c>
    </row>
    <row r="29" spans="1:12" ht="26.4" x14ac:dyDescent="0.25">
      <c r="A29" s="659" t="s">
        <v>1611</v>
      </c>
      <c r="B29" s="659" t="s">
        <v>750</v>
      </c>
      <c r="C29" s="663">
        <v>88</v>
      </c>
      <c r="D29" s="663">
        <v>0</v>
      </c>
      <c r="E29" s="663">
        <v>0</v>
      </c>
      <c r="F29" s="663">
        <v>0</v>
      </c>
      <c r="G29" s="663">
        <v>0</v>
      </c>
      <c r="H29" s="663">
        <v>0</v>
      </c>
      <c r="I29" s="663">
        <v>0</v>
      </c>
      <c r="J29" s="663">
        <v>0</v>
      </c>
      <c r="K29" s="663">
        <v>0</v>
      </c>
      <c r="L29" s="663">
        <v>0</v>
      </c>
    </row>
  </sheetData>
  <mergeCells count="1">
    <mergeCell ref="A1:L1"/>
  </mergeCells>
  <pageMargins left="0.70866141732283472" right="0.70866141732283472" top="0.74803149606299213" bottom="0.74803149606299213" header="0.31496062992125984" footer="0.31496062992125984"/>
  <pageSetup paperSize="9" scale="90" orientation="portrait" r:id="rId1"/>
  <headerFooter>
    <oddHeader>&amp;R9a.sz.melléklet</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pane ySplit="3" topLeftCell="A4" activePane="bottomLeft" state="frozen"/>
      <selection activeCell="G33" sqref="G33"/>
      <selection pane="bottomLeft" activeCell="H37" sqref="H37"/>
    </sheetView>
  </sheetViews>
  <sheetFormatPr defaultColWidth="9.109375" defaultRowHeight="13.2" x14ac:dyDescent="0.25"/>
  <cols>
    <col min="1" max="1" width="8.109375" style="655" customWidth="1"/>
    <col min="2" max="2" width="41" style="655" customWidth="1"/>
    <col min="3" max="3" width="23.88671875" style="655" bestFit="1" customWidth="1"/>
    <col min="4" max="4" width="22.6640625" style="655" bestFit="1" customWidth="1"/>
    <col min="5" max="5" width="23.44140625" style="655" bestFit="1" customWidth="1"/>
    <col min="6" max="6" width="26.33203125" style="655" bestFit="1" customWidth="1"/>
    <col min="7" max="7" width="27.88671875" style="655" bestFit="1" customWidth="1"/>
    <col min="8" max="8" width="26.6640625" style="655" bestFit="1" customWidth="1"/>
    <col min="9" max="9" width="27.44140625" style="655" bestFit="1" customWidth="1"/>
    <col min="10" max="10" width="16.88671875" style="655" bestFit="1" customWidth="1"/>
    <col min="11" max="16384" width="9.109375" style="655"/>
  </cols>
  <sheetData>
    <row r="1" spans="1:10" s="669" customFormat="1" x14ac:dyDescent="0.25">
      <c r="A1" s="861" t="s">
        <v>1552</v>
      </c>
      <c r="B1" s="860"/>
      <c r="C1" s="860"/>
      <c r="D1" s="860"/>
      <c r="E1" s="860"/>
      <c r="F1" s="860"/>
      <c r="G1" s="860"/>
      <c r="H1" s="860"/>
      <c r="I1" s="860"/>
      <c r="J1" s="860"/>
    </row>
    <row r="2" spans="1:10" s="670" customFormat="1" ht="26.4" x14ac:dyDescent="0.25">
      <c r="A2" s="668" t="s">
        <v>1548</v>
      </c>
      <c r="B2" s="668" t="s">
        <v>512</v>
      </c>
      <c r="C2" s="668" t="s">
        <v>1072</v>
      </c>
      <c r="D2" s="668" t="s">
        <v>1073</v>
      </c>
      <c r="E2" s="668" t="s">
        <v>1074</v>
      </c>
      <c r="F2" s="668" t="s">
        <v>1075</v>
      </c>
      <c r="G2" s="668" t="s">
        <v>1076</v>
      </c>
      <c r="H2" s="668" t="s">
        <v>1077</v>
      </c>
      <c r="I2" s="668" t="s">
        <v>1078</v>
      </c>
      <c r="J2" s="668" t="s">
        <v>1079</v>
      </c>
    </row>
    <row r="3" spans="1:10" x14ac:dyDescent="0.25">
      <c r="A3" s="668">
        <v>1</v>
      </c>
      <c r="B3" s="668">
        <v>2</v>
      </c>
      <c r="C3" s="668">
        <v>3</v>
      </c>
      <c r="D3" s="668">
        <v>4</v>
      </c>
      <c r="E3" s="668">
        <v>5</v>
      </c>
      <c r="F3" s="668">
        <v>6</v>
      </c>
      <c r="G3" s="668">
        <v>7</v>
      </c>
      <c r="H3" s="668">
        <v>8</v>
      </c>
      <c r="I3" s="668">
        <v>9</v>
      </c>
      <c r="J3" s="668">
        <v>10</v>
      </c>
    </row>
    <row r="4" spans="1:10" x14ac:dyDescent="0.25">
      <c r="A4" s="658" t="s">
        <v>721</v>
      </c>
      <c r="B4" s="658" t="s">
        <v>1080</v>
      </c>
      <c r="C4" s="663">
        <v>0</v>
      </c>
      <c r="D4" s="663">
        <v>5</v>
      </c>
      <c r="E4" s="663">
        <v>5</v>
      </c>
      <c r="F4" s="663">
        <v>0</v>
      </c>
      <c r="G4" s="663">
        <v>2</v>
      </c>
      <c r="H4" s="663">
        <v>3</v>
      </c>
      <c r="I4" s="663">
        <v>5</v>
      </c>
      <c r="J4" s="663">
        <v>10</v>
      </c>
    </row>
    <row r="5" spans="1:10" x14ac:dyDescent="0.25">
      <c r="A5" s="658" t="s">
        <v>695</v>
      </c>
      <c r="B5" s="658" t="s">
        <v>1081</v>
      </c>
      <c r="C5" s="663">
        <v>0</v>
      </c>
      <c r="D5" s="663">
        <v>0</v>
      </c>
      <c r="E5" s="663">
        <v>0</v>
      </c>
      <c r="F5" s="663">
        <v>1</v>
      </c>
      <c r="G5" s="663">
        <v>24</v>
      </c>
      <c r="H5" s="663">
        <v>21</v>
      </c>
      <c r="I5" s="663">
        <v>46</v>
      </c>
      <c r="J5" s="663">
        <v>46</v>
      </c>
    </row>
    <row r="6" spans="1:10" x14ac:dyDescent="0.25">
      <c r="A6" s="660" t="s">
        <v>723</v>
      </c>
      <c r="B6" s="660" t="s">
        <v>1082</v>
      </c>
      <c r="C6" s="664">
        <v>0</v>
      </c>
      <c r="D6" s="664">
        <v>5</v>
      </c>
      <c r="E6" s="664">
        <v>5</v>
      </c>
      <c r="F6" s="664">
        <v>1</v>
      </c>
      <c r="G6" s="664">
        <v>26</v>
      </c>
      <c r="H6" s="664">
        <v>24</v>
      </c>
      <c r="I6" s="664">
        <v>51</v>
      </c>
      <c r="J6" s="664">
        <v>56</v>
      </c>
    </row>
    <row r="7" spans="1:10" s="723" customFormat="1" x14ac:dyDescent="0.25">
      <c r="A7" s="720" t="s">
        <v>731</v>
      </c>
      <c r="B7" s="720" t="s">
        <v>1083</v>
      </c>
      <c r="C7" s="721">
        <v>0</v>
      </c>
      <c r="D7" s="721">
        <v>0</v>
      </c>
      <c r="E7" s="721">
        <v>0</v>
      </c>
      <c r="F7" s="721">
        <v>0</v>
      </c>
      <c r="G7" s="721">
        <v>1</v>
      </c>
      <c r="H7" s="721">
        <v>0</v>
      </c>
      <c r="I7" s="721">
        <v>1</v>
      </c>
      <c r="J7" s="721">
        <v>1</v>
      </c>
    </row>
    <row r="8" spans="1:10" x14ac:dyDescent="0.25">
      <c r="A8" s="658" t="s">
        <v>732</v>
      </c>
      <c r="B8" s="658" t="s">
        <v>1084</v>
      </c>
      <c r="C8" s="663">
        <v>0</v>
      </c>
      <c r="D8" s="663">
        <v>0</v>
      </c>
      <c r="E8" s="663">
        <v>0</v>
      </c>
      <c r="F8" s="663">
        <v>0</v>
      </c>
      <c r="G8" s="663">
        <v>1</v>
      </c>
      <c r="H8" s="663">
        <v>0</v>
      </c>
      <c r="I8" s="663">
        <v>1</v>
      </c>
      <c r="J8" s="663">
        <v>1</v>
      </c>
    </row>
    <row r="9" spans="1:10" x14ac:dyDescent="0.25">
      <c r="A9" s="658" t="s">
        <v>712</v>
      </c>
      <c r="B9" s="658" t="s">
        <v>1085</v>
      </c>
      <c r="C9" s="663">
        <v>0</v>
      </c>
      <c r="D9" s="663">
        <v>0</v>
      </c>
      <c r="E9" s="663">
        <v>0</v>
      </c>
      <c r="F9" s="663">
        <v>14</v>
      </c>
      <c r="G9" s="663">
        <v>15</v>
      </c>
      <c r="H9" s="663">
        <v>0</v>
      </c>
      <c r="I9" s="663">
        <v>29</v>
      </c>
      <c r="J9" s="663">
        <v>29</v>
      </c>
    </row>
    <row r="10" spans="1:10" s="724" customFormat="1" x14ac:dyDescent="0.25">
      <c r="A10" s="719" t="s">
        <v>734</v>
      </c>
      <c r="B10" s="719" t="s">
        <v>1087</v>
      </c>
      <c r="C10" s="722">
        <v>0</v>
      </c>
      <c r="D10" s="722">
        <v>0</v>
      </c>
      <c r="E10" s="722">
        <v>0</v>
      </c>
      <c r="F10" s="722">
        <v>14</v>
      </c>
      <c r="G10" s="722">
        <v>16</v>
      </c>
      <c r="H10" s="722">
        <v>0</v>
      </c>
      <c r="I10" s="722">
        <v>30</v>
      </c>
      <c r="J10" s="722">
        <v>30</v>
      </c>
    </row>
    <row r="11" spans="1:10" s="724" customFormat="1" x14ac:dyDescent="0.25">
      <c r="A11" s="660" t="s">
        <v>735</v>
      </c>
      <c r="B11" s="660" t="s">
        <v>1088</v>
      </c>
      <c r="C11" s="664">
        <v>0</v>
      </c>
      <c r="D11" s="664">
        <v>5</v>
      </c>
      <c r="E11" s="664">
        <v>5</v>
      </c>
      <c r="F11" s="664">
        <v>15</v>
      </c>
      <c r="G11" s="664">
        <v>42</v>
      </c>
      <c r="H11" s="664">
        <v>24</v>
      </c>
      <c r="I11" s="664">
        <v>81</v>
      </c>
      <c r="J11" s="664">
        <v>86</v>
      </c>
    </row>
    <row r="12" spans="1:10" ht="26.4" x14ac:dyDescent="0.25">
      <c r="A12" s="660" t="s">
        <v>716</v>
      </c>
      <c r="B12" s="660" t="s">
        <v>1612</v>
      </c>
      <c r="C12" s="664">
        <v>0</v>
      </c>
      <c r="D12" s="664">
        <v>1</v>
      </c>
      <c r="E12" s="664">
        <v>1</v>
      </c>
      <c r="F12" s="664">
        <v>0</v>
      </c>
      <c r="G12" s="664">
        <v>6</v>
      </c>
      <c r="H12" s="664">
        <v>3</v>
      </c>
      <c r="I12" s="664">
        <v>9</v>
      </c>
      <c r="J12" s="664">
        <v>10</v>
      </c>
    </row>
    <row r="13" spans="1:10" x14ac:dyDescent="0.25">
      <c r="A13" s="660" t="s">
        <v>717</v>
      </c>
      <c r="B13" s="720" t="s">
        <v>1090</v>
      </c>
      <c r="C13" s="664">
        <v>0</v>
      </c>
      <c r="D13" s="721">
        <v>1</v>
      </c>
      <c r="E13" s="721">
        <v>1</v>
      </c>
      <c r="F13" s="721">
        <v>0</v>
      </c>
      <c r="G13" s="721">
        <v>0</v>
      </c>
      <c r="H13" s="721">
        <v>0</v>
      </c>
      <c r="I13" s="721">
        <v>0</v>
      </c>
      <c r="J13" s="721">
        <v>1</v>
      </c>
    </row>
    <row r="14" spans="1:10" x14ac:dyDescent="0.25">
      <c r="A14" s="658" t="s">
        <v>736</v>
      </c>
      <c r="B14" s="658" t="s">
        <v>1091</v>
      </c>
      <c r="C14" s="663">
        <v>0</v>
      </c>
      <c r="D14" s="663">
        <v>0</v>
      </c>
      <c r="E14" s="663">
        <v>0</v>
      </c>
      <c r="F14" s="663">
        <v>0</v>
      </c>
      <c r="G14" s="663">
        <v>6</v>
      </c>
      <c r="H14" s="663">
        <v>3</v>
      </c>
      <c r="I14" s="663">
        <v>9</v>
      </c>
      <c r="J14" s="663">
        <v>9</v>
      </c>
    </row>
    <row r="15" spans="1:10" ht="26.4" x14ac:dyDescent="0.25">
      <c r="A15" s="658" t="s">
        <v>744</v>
      </c>
      <c r="B15" s="719" t="s">
        <v>1613</v>
      </c>
      <c r="C15" s="722">
        <v>0</v>
      </c>
      <c r="D15" s="722">
        <v>0</v>
      </c>
      <c r="E15" s="722">
        <v>0</v>
      </c>
      <c r="F15" s="722">
        <v>0</v>
      </c>
      <c r="G15" s="722">
        <v>2</v>
      </c>
      <c r="H15" s="722">
        <v>0</v>
      </c>
      <c r="I15" s="722">
        <v>2</v>
      </c>
      <c r="J15" s="722">
        <v>2</v>
      </c>
    </row>
    <row r="16" spans="1:10" s="723" customFormat="1" x14ac:dyDescent="0.25">
      <c r="A16" s="720" t="s">
        <v>720</v>
      </c>
      <c r="B16" s="720" t="s">
        <v>1090</v>
      </c>
      <c r="C16" s="721">
        <v>0</v>
      </c>
      <c r="D16" s="721">
        <v>0</v>
      </c>
      <c r="E16" s="721">
        <v>0</v>
      </c>
      <c r="F16" s="721">
        <v>0</v>
      </c>
      <c r="G16" s="721">
        <v>2</v>
      </c>
      <c r="H16" s="721">
        <v>0</v>
      </c>
      <c r="I16" s="721">
        <v>2</v>
      </c>
      <c r="J16" s="721">
        <v>2</v>
      </c>
    </row>
    <row r="17" spans="1:10" s="724" customFormat="1" x14ac:dyDescent="0.25">
      <c r="A17" s="719" t="s">
        <v>773</v>
      </c>
      <c r="B17" s="719" t="s">
        <v>1614</v>
      </c>
      <c r="C17" s="722">
        <v>0</v>
      </c>
      <c r="D17" s="722">
        <v>2</v>
      </c>
      <c r="E17" s="722">
        <v>2</v>
      </c>
      <c r="F17" s="722">
        <v>2</v>
      </c>
      <c r="G17" s="722">
        <v>21</v>
      </c>
      <c r="H17" s="722">
        <v>13</v>
      </c>
      <c r="I17" s="722">
        <v>36</v>
      </c>
      <c r="J17" s="722">
        <v>38</v>
      </c>
    </row>
    <row r="18" spans="1:10" s="723" customFormat="1" x14ac:dyDescent="0.25">
      <c r="A18" s="720" t="s">
        <v>989</v>
      </c>
      <c r="B18" s="720" t="s">
        <v>1090</v>
      </c>
      <c r="C18" s="721">
        <v>0</v>
      </c>
      <c r="D18" s="721">
        <v>2</v>
      </c>
      <c r="E18" s="721">
        <v>2</v>
      </c>
      <c r="F18" s="721">
        <v>1</v>
      </c>
      <c r="G18" s="721">
        <v>9</v>
      </c>
      <c r="H18" s="721">
        <v>1</v>
      </c>
      <c r="I18" s="721">
        <v>11</v>
      </c>
      <c r="J18" s="721">
        <v>13</v>
      </c>
    </row>
    <row r="19" spans="1:10" x14ac:dyDescent="0.25">
      <c r="A19" s="658" t="s">
        <v>991</v>
      </c>
      <c r="B19" s="658" t="s">
        <v>1091</v>
      </c>
      <c r="C19" s="663">
        <v>0</v>
      </c>
      <c r="D19" s="663">
        <v>0</v>
      </c>
      <c r="E19" s="663">
        <v>0</v>
      </c>
      <c r="F19" s="663">
        <v>0</v>
      </c>
      <c r="G19" s="663">
        <v>8</v>
      </c>
      <c r="H19" s="663">
        <v>12</v>
      </c>
      <c r="I19" s="663">
        <v>20</v>
      </c>
      <c r="J19" s="663">
        <v>20</v>
      </c>
    </row>
    <row r="20" spans="1:10" x14ac:dyDescent="0.25">
      <c r="A20" s="658" t="s">
        <v>1615</v>
      </c>
      <c r="B20" s="658" t="s">
        <v>1096</v>
      </c>
      <c r="C20" s="663">
        <v>0</v>
      </c>
      <c r="D20" s="663">
        <v>0</v>
      </c>
      <c r="E20" s="663">
        <v>0</v>
      </c>
      <c r="F20" s="663">
        <v>1</v>
      </c>
      <c r="G20" s="663">
        <v>4</v>
      </c>
      <c r="H20" s="663">
        <v>0</v>
      </c>
      <c r="I20" s="663">
        <v>5</v>
      </c>
      <c r="J20" s="663">
        <v>5</v>
      </c>
    </row>
    <row r="21" spans="1:10" ht="26.4" x14ac:dyDescent="0.25">
      <c r="A21" s="660" t="s">
        <v>1021</v>
      </c>
      <c r="B21" s="660" t="s">
        <v>1616</v>
      </c>
      <c r="C21" s="664">
        <v>0</v>
      </c>
      <c r="D21" s="664">
        <v>1</v>
      </c>
      <c r="E21" s="664">
        <v>1</v>
      </c>
      <c r="F21" s="664">
        <v>13</v>
      </c>
      <c r="G21" s="664">
        <v>10</v>
      </c>
      <c r="H21" s="664">
        <v>1</v>
      </c>
      <c r="I21" s="664">
        <v>24</v>
      </c>
      <c r="J21" s="664">
        <v>25</v>
      </c>
    </row>
    <row r="22" spans="1:10" x14ac:dyDescent="0.25">
      <c r="A22" s="658" t="s">
        <v>1393</v>
      </c>
      <c r="B22" s="658" t="s">
        <v>1090</v>
      </c>
      <c r="C22" s="663">
        <v>0</v>
      </c>
      <c r="D22" s="663">
        <v>1</v>
      </c>
      <c r="E22" s="663">
        <v>1</v>
      </c>
      <c r="F22" s="663">
        <v>0</v>
      </c>
      <c r="G22" s="663">
        <v>0</v>
      </c>
      <c r="H22" s="663">
        <v>0</v>
      </c>
      <c r="I22" s="663">
        <v>0</v>
      </c>
      <c r="J22" s="663">
        <v>1</v>
      </c>
    </row>
    <row r="23" spans="1:10" x14ac:dyDescent="0.25">
      <c r="A23" s="658" t="s">
        <v>1374</v>
      </c>
      <c r="B23" s="658" t="s">
        <v>1091</v>
      </c>
      <c r="C23" s="663">
        <v>0</v>
      </c>
      <c r="D23" s="663">
        <v>0</v>
      </c>
      <c r="E23" s="663">
        <v>0</v>
      </c>
      <c r="F23" s="663">
        <v>2</v>
      </c>
      <c r="G23" s="663">
        <v>6</v>
      </c>
      <c r="H23" s="663">
        <v>1</v>
      </c>
      <c r="I23" s="663">
        <v>9</v>
      </c>
      <c r="J23" s="663">
        <v>9</v>
      </c>
    </row>
    <row r="24" spans="1:10" s="723" customFormat="1" x14ac:dyDescent="0.25">
      <c r="A24" s="720" t="s">
        <v>1022</v>
      </c>
      <c r="B24" s="720" t="s">
        <v>1096</v>
      </c>
      <c r="C24" s="721">
        <v>0</v>
      </c>
      <c r="D24" s="721">
        <v>0</v>
      </c>
      <c r="E24" s="721">
        <v>0</v>
      </c>
      <c r="F24" s="721">
        <v>11</v>
      </c>
      <c r="G24" s="721">
        <v>4</v>
      </c>
      <c r="H24" s="721">
        <v>0</v>
      </c>
      <c r="I24" s="721">
        <v>15</v>
      </c>
      <c r="J24" s="721">
        <v>15</v>
      </c>
    </row>
    <row r="25" spans="1:10" s="724" customFormat="1" x14ac:dyDescent="0.25">
      <c r="A25" s="719" t="s">
        <v>1564</v>
      </c>
      <c r="B25" s="719" t="s">
        <v>1617</v>
      </c>
      <c r="C25" s="722">
        <v>0</v>
      </c>
      <c r="D25" s="722">
        <v>0</v>
      </c>
      <c r="E25" s="722">
        <v>0</v>
      </c>
      <c r="F25" s="722">
        <v>11</v>
      </c>
      <c r="G25" s="722">
        <v>0</v>
      </c>
      <c r="H25" s="722">
        <v>0</v>
      </c>
      <c r="I25" s="722">
        <v>11</v>
      </c>
      <c r="J25" s="722">
        <v>11</v>
      </c>
    </row>
    <row r="26" spans="1:10" s="723" customFormat="1" x14ac:dyDescent="0.25">
      <c r="A26" s="720" t="s">
        <v>1597</v>
      </c>
      <c r="B26" s="720" t="s">
        <v>1096</v>
      </c>
      <c r="C26" s="721">
        <v>0</v>
      </c>
      <c r="D26" s="721">
        <v>0</v>
      </c>
      <c r="E26" s="721">
        <v>0</v>
      </c>
      <c r="F26" s="721">
        <v>11</v>
      </c>
      <c r="G26" s="721">
        <v>0</v>
      </c>
      <c r="H26" s="721">
        <v>0</v>
      </c>
      <c r="I26" s="721">
        <v>11</v>
      </c>
      <c r="J26" s="721">
        <v>11</v>
      </c>
    </row>
    <row r="27" spans="1:10" s="724" customFormat="1" x14ac:dyDescent="0.25">
      <c r="A27" s="719" t="s">
        <v>1565</v>
      </c>
      <c r="B27" s="719" t="s">
        <v>1618</v>
      </c>
      <c r="C27" s="722">
        <v>0</v>
      </c>
      <c r="D27" s="722">
        <v>1</v>
      </c>
      <c r="E27" s="722">
        <v>1</v>
      </c>
      <c r="F27" s="722">
        <v>0</v>
      </c>
      <c r="G27" s="722">
        <v>3</v>
      </c>
      <c r="H27" s="722">
        <v>7</v>
      </c>
      <c r="I27" s="722">
        <v>10</v>
      </c>
      <c r="J27" s="722">
        <v>11</v>
      </c>
    </row>
    <row r="28" spans="1:10" s="723" customFormat="1" x14ac:dyDescent="0.25">
      <c r="A28" s="720" t="s">
        <v>1062</v>
      </c>
      <c r="B28" s="720" t="s">
        <v>1090</v>
      </c>
      <c r="C28" s="721">
        <v>0</v>
      </c>
      <c r="D28" s="721">
        <v>1</v>
      </c>
      <c r="E28" s="721">
        <v>1</v>
      </c>
      <c r="F28" s="721">
        <v>0</v>
      </c>
      <c r="G28" s="721">
        <v>2</v>
      </c>
      <c r="H28" s="721">
        <v>3</v>
      </c>
      <c r="I28" s="721">
        <v>5</v>
      </c>
      <c r="J28" s="721">
        <v>6</v>
      </c>
    </row>
    <row r="29" spans="1:10" x14ac:dyDescent="0.25">
      <c r="A29" s="658" t="s">
        <v>1619</v>
      </c>
      <c r="B29" s="658" t="s">
        <v>1091</v>
      </c>
      <c r="C29" s="663">
        <v>0</v>
      </c>
      <c r="D29" s="663">
        <v>0</v>
      </c>
      <c r="E29" s="663">
        <v>0</v>
      </c>
      <c r="F29" s="663">
        <v>0</v>
      </c>
      <c r="G29" s="663">
        <v>1</v>
      </c>
      <c r="H29" s="663">
        <v>4</v>
      </c>
      <c r="I29" s="663">
        <v>5</v>
      </c>
      <c r="J29" s="663">
        <v>5</v>
      </c>
    </row>
  </sheetData>
  <mergeCells count="1">
    <mergeCell ref="A1:J1"/>
  </mergeCells>
  <pageMargins left="0.70866141732283472" right="0.70866141732283472" top="0.74803149606299213" bottom="0.74803149606299213" header="0.31496062992125984" footer="0.31496062992125984"/>
  <pageSetup paperSize="9" orientation="landscape" r:id="rId1"/>
  <headerFooter>
    <oddHeader>&amp;R9b.sz.melléklet</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L22"/>
  <sheetViews>
    <sheetView zoomScaleNormal="100" workbookViewId="0">
      <selection activeCell="M14" sqref="M14"/>
    </sheetView>
  </sheetViews>
  <sheetFormatPr defaultRowHeight="14.4" x14ac:dyDescent="0.3"/>
  <cols>
    <col min="1" max="1" width="15" customWidth="1"/>
    <col min="2" max="2" width="24.6640625" customWidth="1"/>
    <col min="3" max="3" width="19.88671875" customWidth="1"/>
    <col min="4" max="4" width="25.88671875" customWidth="1"/>
    <col min="5" max="5" width="24.6640625" customWidth="1"/>
    <col min="6" max="6" width="24.44140625" customWidth="1"/>
    <col min="7" max="7" width="20.44140625" customWidth="1"/>
    <col min="8" max="8" width="18.6640625" customWidth="1"/>
    <col min="9" max="9" width="16.109375" bestFit="1" customWidth="1"/>
    <col min="10" max="12" width="18.6640625" hidden="1" customWidth="1"/>
  </cols>
  <sheetData>
    <row r="1" spans="1:9" ht="21" x14ac:dyDescent="0.4">
      <c r="A1" s="841" t="s">
        <v>1586</v>
      </c>
      <c r="B1" s="841"/>
      <c r="C1" s="841"/>
      <c r="D1" s="841"/>
      <c r="E1" s="841"/>
      <c r="F1" s="841"/>
      <c r="G1" s="841"/>
      <c r="H1" s="79"/>
      <c r="I1" s="79"/>
    </row>
    <row r="3" spans="1:9" ht="45" x14ac:dyDescent="0.3">
      <c r="A3" s="623"/>
      <c r="B3" s="623" t="s">
        <v>512</v>
      </c>
      <c r="C3" s="623" t="s">
        <v>594</v>
      </c>
      <c r="D3" s="623" t="s">
        <v>639</v>
      </c>
      <c r="E3" s="623" t="s">
        <v>665</v>
      </c>
      <c r="F3" s="623" t="s">
        <v>514</v>
      </c>
      <c r="G3" s="623" t="s">
        <v>638</v>
      </c>
      <c r="H3" s="623" t="s">
        <v>1536</v>
      </c>
    </row>
    <row r="4" spans="1:9" ht="26.4" x14ac:dyDescent="0.3">
      <c r="A4" s="619" t="s">
        <v>721</v>
      </c>
      <c r="B4" s="620" t="s">
        <v>911</v>
      </c>
      <c r="C4" s="624">
        <f>SUM(D4:H4)</f>
        <v>1050254310</v>
      </c>
      <c r="D4" s="624">
        <v>2836831</v>
      </c>
      <c r="E4" s="624">
        <v>1204222</v>
      </c>
      <c r="F4" s="624">
        <v>344314</v>
      </c>
      <c r="G4" s="624">
        <v>1041663455</v>
      </c>
      <c r="H4" s="624">
        <v>4205488</v>
      </c>
    </row>
    <row r="5" spans="1:9" ht="26.4" x14ac:dyDescent="0.3">
      <c r="A5" s="619" t="s">
        <v>695</v>
      </c>
      <c r="B5" s="620" t="s">
        <v>912</v>
      </c>
      <c r="C5" s="624">
        <f>SUM(D5:H5)</f>
        <v>679245543</v>
      </c>
      <c r="D5" s="624">
        <v>25626054</v>
      </c>
      <c r="E5" s="624">
        <v>139853244</v>
      </c>
      <c r="F5" s="624">
        <v>79983885</v>
      </c>
      <c r="G5" s="624">
        <v>354677042</v>
      </c>
      <c r="H5" s="624">
        <v>79105318</v>
      </c>
    </row>
    <row r="6" spans="1:9" ht="39.6" x14ac:dyDescent="0.3">
      <c r="A6" s="625" t="s">
        <v>723</v>
      </c>
      <c r="B6" s="626" t="s">
        <v>913</v>
      </c>
      <c r="C6" s="627">
        <f>C4-C5</f>
        <v>371008767</v>
      </c>
      <c r="D6" s="627">
        <f t="shared" ref="D6:H6" si="0">D4-D5</f>
        <v>-22789223</v>
      </c>
      <c r="E6" s="627">
        <f t="shared" si="0"/>
        <v>-138649022</v>
      </c>
      <c r="F6" s="627">
        <f t="shared" si="0"/>
        <v>-79639571</v>
      </c>
      <c r="G6" s="627">
        <f t="shared" si="0"/>
        <v>686986413</v>
      </c>
      <c r="H6" s="627">
        <f t="shared" si="0"/>
        <v>-74899830</v>
      </c>
    </row>
    <row r="7" spans="1:9" ht="26.4" x14ac:dyDescent="0.3">
      <c r="A7" s="619" t="s">
        <v>697</v>
      </c>
      <c r="B7" s="620" t="s">
        <v>914</v>
      </c>
      <c r="C7" s="624">
        <f>SUM(D7:H7)</f>
        <v>401189462</v>
      </c>
      <c r="D7" s="624">
        <v>24288979</v>
      </c>
      <c r="E7" s="624">
        <v>140169093</v>
      </c>
      <c r="F7" s="624">
        <v>81217525</v>
      </c>
      <c r="G7" s="624">
        <v>78819593</v>
      </c>
      <c r="H7" s="624">
        <v>76694272</v>
      </c>
    </row>
    <row r="8" spans="1:9" ht="26.4" x14ac:dyDescent="0.3">
      <c r="A8" s="619" t="s">
        <v>725</v>
      </c>
      <c r="B8" s="620" t="s">
        <v>915</v>
      </c>
      <c r="C8" s="624">
        <f>SUM(D8:H8)</f>
        <v>330568645</v>
      </c>
      <c r="D8" s="624">
        <v>0</v>
      </c>
      <c r="E8" s="624">
        <v>0</v>
      </c>
      <c r="F8" s="624">
        <v>0</v>
      </c>
      <c r="G8" s="624">
        <v>330568645</v>
      </c>
      <c r="H8" s="624">
        <v>0</v>
      </c>
    </row>
    <row r="9" spans="1:9" ht="39.6" x14ac:dyDescent="0.3">
      <c r="A9" s="625" t="s">
        <v>727</v>
      </c>
      <c r="B9" s="626" t="s">
        <v>916</v>
      </c>
      <c r="C9" s="627">
        <f>C7-C8</f>
        <v>70620817</v>
      </c>
      <c r="D9" s="627">
        <f t="shared" ref="D9:H9" si="1">D7-D8</f>
        <v>24288979</v>
      </c>
      <c r="E9" s="627">
        <f t="shared" si="1"/>
        <v>140169093</v>
      </c>
      <c r="F9" s="627">
        <f t="shared" si="1"/>
        <v>81217525</v>
      </c>
      <c r="G9" s="627">
        <f t="shared" si="1"/>
        <v>-251749052</v>
      </c>
      <c r="H9" s="627">
        <f t="shared" si="1"/>
        <v>76694272</v>
      </c>
    </row>
    <row r="10" spans="1:9" ht="26.4" x14ac:dyDescent="0.3">
      <c r="A10" s="628" t="s">
        <v>729</v>
      </c>
      <c r="B10" s="629" t="s">
        <v>917</v>
      </c>
      <c r="C10" s="630">
        <f>C6+C9</f>
        <v>441629584</v>
      </c>
      <c r="D10" s="630">
        <f t="shared" ref="D10:H10" si="2">D6+D9</f>
        <v>1499756</v>
      </c>
      <c r="E10" s="630">
        <f t="shared" si="2"/>
        <v>1520071</v>
      </c>
      <c r="F10" s="630">
        <f t="shared" si="2"/>
        <v>1577954</v>
      </c>
      <c r="G10" s="630">
        <f t="shared" si="2"/>
        <v>435237361</v>
      </c>
      <c r="H10" s="630">
        <f t="shared" si="2"/>
        <v>1794442</v>
      </c>
    </row>
    <row r="11" spans="1:9" ht="39.6" x14ac:dyDescent="0.3">
      <c r="A11" s="619" t="s">
        <v>698</v>
      </c>
      <c r="B11" s="620" t="s">
        <v>920</v>
      </c>
      <c r="C11" s="624">
        <f>SUM(D11:G11)</f>
        <v>0</v>
      </c>
      <c r="D11" s="624">
        <v>0</v>
      </c>
      <c r="E11" s="624">
        <v>0</v>
      </c>
      <c r="F11" s="624">
        <v>0</v>
      </c>
      <c r="G11" s="624">
        <v>0</v>
      </c>
      <c r="H11" s="624">
        <v>0</v>
      </c>
    </row>
    <row r="12" spans="1:9" ht="39.6" x14ac:dyDescent="0.3">
      <c r="A12" s="619" t="s">
        <v>700</v>
      </c>
      <c r="B12" s="620" t="s">
        <v>921</v>
      </c>
      <c r="C12" s="624">
        <f>SUM(D12:G12)</f>
        <v>0</v>
      </c>
      <c r="D12" s="624">
        <v>0</v>
      </c>
      <c r="E12" s="624">
        <v>0</v>
      </c>
      <c r="F12" s="624">
        <v>0</v>
      </c>
      <c r="G12" s="624">
        <v>0</v>
      </c>
      <c r="H12" s="624">
        <v>0</v>
      </c>
    </row>
    <row r="13" spans="1:9" ht="39.6" x14ac:dyDescent="0.3">
      <c r="A13" s="625" t="s">
        <v>730</v>
      </c>
      <c r="B13" s="626" t="s">
        <v>922</v>
      </c>
      <c r="C13" s="627">
        <f>C11-C12</f>
        <v>0</v>
      </c>
      <c r="D13" s="627">
        <f t="shared" ref="D13:H13" si="3">D11-D12</f>
        <v>0</v>
      </c>
      <c r="E13" s="627">
        <f t="shared" si="3"/>
        <v>0</v>
      </c>
      <c r="F13" s="627">
        <f t="shared" si="3"/>
        <v>0</v>
      </c>
      <c r="G13" s="627">
        <f t="shared" si="3"/>
        <v>0</v>
      </c>
      <c r="H13" s="627">
        <f t="shared" si="3"/>
        <v>0</v>
      </c>
    </row>
    <row r="14" spans="1:9" ht="39.6" x14ac:dyDescent="0.3">
      <c r="A14" s="619" t="s">
        <v>702</v>
      </c>
      <c r="B14" s="620" t="s">
        <v>923</v>
      </c>
      <c r="C14" s="624">
        <f>SUM(D14:G14)</f>
        <v>0</v>
      </c>
      <c r="D14" s="624">
        <v>0</v>
      </c>
      <c r="E14" s="624">
        <v>0</v>
      </c>
      <c r="F14" s="624">
        <v>0</v>
      </c>
      <c r="G14" s="624">
        <v>0</v>
      </c>
      <c r="H14" s="624">
        <v>0</v>
      </c>
    </row>
    <row r="15" spans="1:9" ht="39.6" x14ac:dyDescent="0.3">
      <c r="A15" s="619" t="s">
        <v>703</v>
      </c>
      <c r="B15" s="620" t="s">
        <v>924</v>
      </c>
      <c r="C15" s="624">
        <f>SUM(D15:G15)</f>
        <v>0</v>
      </c>
      <c r="D15" s="624">
        <v>0</v>
      </c>
      <c r="E15" s="624">
        <v>0</v>
      </c>
      <c r="F15" s="624">
        <v>0</v>
      </c>
      <c r="G15" s="624">
        <v>0</v>
      </c>
      <c r="H15" s="624">
        <v>0</v>
      </c>
    </row>
    <row r="16" spans="1:9" ht="52.8" x14ac:dyDescent="0.3">
      <c r="A16" s="625" t="s">
        <v>704</v>
      </c>
      <c r="B16" s="626" t="s">
        <v>925</v>
      </c>
      <c r="C16" s="627">
        <f>C14-C15</f>
        <v>0</v>
      </c>
      <c r="D16" s="627">
        <f t="shared" ref="D16:H16" si="4">D14-D15</f>
        <v>0</v>
      </c>
      <c r="E16" s="627">
        <f t="shared" si="4"/>
        <v>0</v>
      </c>
      <c r="F16" s="627">
        <f t="shared" si="4"/>
        <v>0</v>
      </c>
      <c r="G16" s="627">
        <f t="shared" si="4"/>
        <v>0</v>
      </c>
      <c r="H16" s="627">
        <f t="shared" si="4"/>
        <v>0</v>
      </c>
    </row>
    <row r="17" spans="1:8" ht="39.6" x14ac:dyDescent="0.3">
      <c r="A17" s="628" t="s">
        <v>731</v>
      </c>
      <c r="B17" s="629" t="s">
        <v>926</v>
      </c>
      <c r="C17" s="630">
        <f>C13+C16</f>
        <v>0</v>
      </c>
      <c r="D17" s="630">
        <f t="shared" ref="D17:H17" si="5">D13+D16</f>
        <v>0</v>
      </c>
      <c r="E17" s="630">
        <f t="shared" si="5"/>
        <v>0</v>
      </c>
      <c r="F17" s="630">
        <f t="shared" si="5"/>
        <v>0</v>
      </c>
      <c r="G17" s="630">
        <f t="shared" si="5"/>
        <v>0</v>
      </c>
      <c r="H17" s="630">
        <f t="shared" si="5"/>
        <v>0</v>
      </c>
    </row>
    <row r="18" spans="1:8" ht="26.4" x14ac:dyDescent="0.3">
      <c r="A18" s="631" t="s">
        <v>732</v>
      </c>
      <c r="B18" s="632" t="s">
        <v>918</v>
      </c>
      <c r="C18" s="633">
        <f>C10+C17</f>
        <v>441629584</v>
      </c>
      <c r="D18" s="633">
        <f t="shared" ref="D18:H18" si="6">D10+D17</f>
        <v>1499756</v>
      </c>
      <c r="E18" s="633">
        <f t="shared" si="6"/>
        <v>1520071</v>
      </c>
      <c r="F18" s="633">
        <f t="shared" si="6"/>
        <v>1577954</v>
      </c>
      <c r="G18" s="633">
        <f t="shared" si="6"/>
        <v>435237361</v>
      </c>
      <c r="H18" s="633">
        <f t="shared" si="6"/>
        <v>1794442</v>
      </c>
    </row>
    <row r="19" spans="1:8" ht="39.6" x14ac:dyDescent="0.3">
      <c r="A19" s="621" t="s">
        <v>705</v>
      </c>
      <c r="B19" s="622" t="s">
        <v>927</v>
      </c>
      <c r="C19" s="634">
        <v>0</v>
      </c>
      <c r="D19" s="634">
        <v>0</v>
      </c>
      <c r="E19" s="634">
        <v>0</v>
      </c>
      <c r="F19" s="634">
        <v>0</v>
      </c>
      <c r="G19" s="634">
        <v>0</v>
      </c>
      <c r="H19" s="634">
        <v>0</v>
      </c>
    </row>
    <row r="20" spans="1:8" ht="39.6" x14ac:dyDescent="0.3">
      <c r="A20" s="631" t="s">
        <v>706</v>
      </c>
      <c r="B20" s="632" t="s">
        <v>919</v>
      </c>
      <c r="C20" s="633">
        <f>C10-C19</f>
        <v>441629584</v>
      </c>
      <c r="D20" s="633">
        <f t="shared" ref="D20:H20" si="7">D10-D19</f>
        <v>1499756</v>
      </c>
      <c r="E20" s="633">
        <f t="shared" si="7"/>
        <v>1520071</v>
      </c>
      <c r="F20" s="633">
        <f t="shared" si="7"/>
        <v>1577954</v>
      </c>
      <c r="G20" s="633">
        <f t="shared" si="7"/>
        <v>435237361</v>
      </c>
      <c r="H20" s="633">
        <f t="shared" si="7"/>
        <v>1794442</v>
      </c>
    </row>
    <row r="21" spans="1:8" ht="52.8" x14ac:dyDescent="0.3">
      <c r="A21" s="621" t="s">
        <v>707</v>
      </c>
      <c r="B21" s="622" t="s">
        <v>928</v>
      </c>
      <c r="C21" s="634">
        <f>SUM(D21:G21)</f>
        <v>0</v>
      </c>
      <c r="D21" s="634">
        <v>0</v>
      </c>
      <c r="E21" s="634">
        <v>0</v>
      </c>
      <c r="F21" s="634">
        <v>0</v>
      </c>
      <c r="G21" s="634">
        <v>0</v>
      </c>
      <c r="H21" s="634">
        <v>0</v>
      </c>
    </row>
    <row r="22" spans="1:8" ht="52.8" x14ac:dyDescent="0.3">
      <c r="A22" s="621" t="s">
        <v>708</v>
      </c>
      <c r="B22" s="622" t="s">
        <v>929</v>
      </c>
      <c r="C22" s="634">
        <f>SUM(D22:G22)</f>
        <v>0</v>
      </c>
      <c r="D22" s="634">
        <v>0</v>
      </c>
      <c r="E22" s="634">
        <v>0</v>
      </c>
      <c r="F22" s="634">
        <v>0</v>
      </c>
      <c r="G22" s="634">
        <v>0</v>
      </c>
      <c r="H22" s="634">
        <v>0</v>
      </c>
    </row>
  </sheetData>
  <mergeCells count="1">
    <mergeCell ref="A1:G1"/>
  </mergeCells>
  <printOptions horizontalCentered="1"/>
  <pageMargins left="0.23622047244094491" right="0.23622047244094491" top="0.74803149606299213" bottom="0.74803149606299213" header="0.31496062992125984" footer="0.31496062992125984"/>
  <pageSetup paperSize="9" scale="61" orientation="landscape" horizontalDpi="1200" verticalDpi="1200" r:id="rId1"/>
  <headerFooter>
    <oddHeader>&amp;R 10. számú melléklet</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D39"/>
  <sheetViews>
    <sheetView topLeftCell="A13" zoomScaleNormal="100" zoomScalePageLayoutView="98" workbookViewId="0">
      <selection activeCell="L14" sqref="L13:L14"/>
    </sheetView>
  </sheetViews>
  <sheetFormatPr defaultColWidth="9.109375" defaultRowHeight="13.2" x14ac:dyDescent="0.25"/>
  <cols>
    <col min="1" max="1" width="60.44140625" style="91" customWidth="1"/>
    <col min="2" max="3" width="19.6640625" style="91" customWidth="1"/>
    <col min="4" max="4" width="22" style="91" customWidth="1"/>
    <col min="5" max="16384" width="9.109375" style="91"/>
  </cols>
  <sheetData>
    <row r="1" spans="1:4" ht="17.399999999999999" x14ac:dyDescent="0.3">
      <c r="A1" s="862" t="s">
        <v>1629</v>
      </c>
      <c r="B1" s="862"/>
      <c r="C1" s="862"/>
      <c r="D1" s="862"/>
    </row>
    <row r="3" spans="1:4" x14ac:dyDescent="0.25">
      <c r="D3" s="91" t="s">
        <v>601</v>
      </c>
    </row>
    <row r="4" spans="1:4" ht="60" x14ac:dyDescent="0.25">
      <c r="A4" s="92" t="s">
        <v>841</v>
      </c>
      <c r="B4" s="92" t="s">
        <v>1575</v>
      </c>
      <c r="C4" s="92" t="s">
        <v>650</v>
      </c>
      <c r="D4" s="92" t="s">
        <v>804</v>
      </c>
    </row>
    <row r="5" spans="1:4" s="94" customFormat="1" ht="31.2" x14ac:dyDescent="0.25">
      <c r="A5" s="265" t="s">
        <v>564</v>
      </c>
      <c r="B5" s="266">
        <f>SUM(B6:B9)</f>
        <v>2701889745</v>
      </c>
      <c r="C5" s="266">
        <f>SUM(C6:C9)</f>
        <v>0</v>
      </c>
      <c r="D5" s="266">
        <f>SUM(D6:D9)</f>
        <v>2675548050</v>
      </c>
    </row>
    <row r="6" spans="1:4" ht="24.9" customHeight="1" x14ac:dyDescent="0.25">
      <c r="A6" s="95" t="s">
        <v>565</v>
      </c>
      <c r="B6" s="96">
        <f>'11a Művház vagyonmérleg'!B6+'11c Ovi vagyonmérleg'!B6+'11d Hivatal vagyonmérleg'!B6+'11e Önkorm vagyonmérleg'!B6+'11bBölcsi vagyonmérleg'!B6</f>
        <v>0</v>
      </c>
      <c r="C6" s="96">
        <f>'11a Művház vagyonmérleg'!C6+'11c Ovi vagyonmérleg'!C6+'11d Hivatal vagyonmérleg'!C6+'11e Önkorm vagyonmérleg'!C6+'11bBölcsi vagyonmérleg'!C6</f>
        <v>0</v>
      </c>
      <c r="D6" s="96">
        <f>'11a Művház vagyonmérleg'!D6+'11c Ovi vagyonmérleg'!D6+'11d Hivatal vagyonmérleg'!D6+'11e Önkorm vagyonmérleg'!D6+'11bBölcsi vagyonmérleg'!D6</f>
        <v>0</v>
      </c>
    </row>
    <row r="7" spans="1:4" ht="24.9" customHeight="1" x14ac:dyDescent="0.25">
      <c r="A7" s="95" t="s">
        <v>566</v>
      </c>
      <c r="B7" s="96">
        <f>'11a Művház vagyonmérleg'!B7+'11c Ovi vagyonmérleg'!B7+'11d Hivatal vagyonmérleg'!B7+'11e Önkorm vagyonmérleg'!B7+'11bBölcsi vagyonmérleg'!B7</f>
        <v>2700939745</v>
      </c>
      <c r="C7" s="96">
        <f>'11a Művház vagyonmérleg'!C7+'11c Ovi vagyonmérleg'!C7+'11d Hivatal vagyonmérleg'!C7+'11e Önkorm vagyonmérleg'!C7+'11bBölcsi vagyonmérleg'!C7</f>
        <v>0</v>
      </c>
      <c r="D7" s="96">
        <f>'11a Művház vagyonmérleg'!D7+'11c Ovi vagyonmérleg'!D7+'11d Hivatal vagyonmérleg'!D7+'11e Önkorm vagyonmérleg'!D7+'11bBölcsi vagyonmérleg'!D7</f>
        <v>2674598050</v>
      </c>
    </row>
    <row r="8" spans="1:4" ht="24.9" customHeight="1" x14ac:dyDescent="0.25">
      <c r="A8" s="95" t="s">
        <v>567</v>
      </c>
      <c r="B8" s="96">
        <f>'11a Művház vagyonmérleg'!B8+'11c Ovi vagyonmérleg'!B8+'11d Hivatal vagyonmérleg'!B8+'11e Önkorm vagyonmérleg'!B8+'11bBölcsi vagyonmérleg'!B8</f>
        <v>950000</v>
      </c>
      <c r="C8" s="96">
        <f>'11a Művház vagyonmérleg'!C8+'11c Ovi vagyonmérleg'!C8+'11d Hivatal vagyonmérleg'!C8+'11e Önkorm vagyonmérleg'!C8+'11bBölcsi vagyonmérleg'!C8</f>
        <v>0</v>
      </c>
      <c r="D8" s="96">
        <f>'11a Művház vagyonmérleg'!D8+'11c Ovi vagyonmérleg'!D8+'11d Hivatal vagyonmérleg'!D8+'11e Önkorm vagyonmérleg'!D8+'11bBölcsi vagyonmérleg'!D8</f>
        <v>950000</v>
      </c>
    </row>
    <row r="9" spans="1:4" ht="24.9" customHeight="1" x14ac:dyDescent="0.25">
      <c r="A9" s="95" t="s">
        <v>568</v>
      </c>
      <c r="B9" s="96">
        <f>'11a Művház vagyonmérleg'!B9+'11c Ovi vagyonmérleg'!B9+'11d Hivatal vagyonmérleg'!B9+'11e Önkorm vagyonmérleg'!B9+'11bBölcsi vagyonmérleg'!B9</f>
        <v>0</v>
      </c>
      <c r="C9" s="96">
        <f>'11a Művház vagyonmérleg'!C9+'11c Ovi vagyonmérleg'!C9+'11d Hivatal vagyonmérleg'!C9+'11e Önkorm vagyonmérleg'!C9+'11bBölcsi vagyonmérleg'!C9</f>
        <v>0</v>
      </c>
      <c r="D9" s="96">
        <f>'11a Művház vagyonmérleg'!D9+'11c Ovi vagyonmérleg'!D9+'11d Hivatal vagyonmérleg'!D9+'11e Önkorm vagyonmérleg'!D9+'11bBölcsi vagyonmérleg'!D9</f>
        <v>0</v>
      </c>
    </row>
    <row r="10" spans="1:4" s="94" customFormat="1" ht="31.2" x14ac:dyDescent="0.25">
      <c r="A10" s="265" t="s">
        <v>569</v>
      </c>
      <c r="B10" s="266">
        <f>SUM(B11:B12)</f>
        <v>0</v>
      </c>
      <c r="C10" s="266">
        <f>SUM(C11:C12)</f>
        <v>0</v>
      </c>
      <c r="D10" s="266">
        <f>SUM(D11:D12)</f>
        <v>0</v>
      </c>
    </row>
    <row r="11" spans="1:4" ht="24.9" customHeight="1" x14ac:dyDescent="0.25">
      <c r="A11" s="95" t="s">
        <v>570</v>
      </c>
      <c r="B11" s="96">
        <f>'11a Művház vagyonmérleg'!B11+'11c Ovi vagyonmérleg'!B11+'11d Hivatal vagyonmérleg'!B11+'11e Önkorm vagyonmérleg'!B11+'11bBölcsi vagyonmérleg'!B11</f>
        <v>0</v>
      </c>
      <c r="C11" s="96">
        <f>'11a Művház vagyonmérleg'!C11+'11c Ovi vagyonmérleg'!C11+'11d Hivatal vagyonmérleg'!C11+'11e Önkorm vagyonmérleg'!C11+'11bBölcsi vagyonmérleg'!C11</f>
        <v>0</v>
      </c>
      <c r="D11" s="96">
        <f>'11a Művház vagyonmérleg'!D11+'11c Ovi vagyonmérleg'!D11+'11d Hivatal vagyonmérleg'!D11+'11e Önkorm vagyonmérleg'!D11+'11bBölcsi vagyonmérleg'!D11</f>
        <v>0</v>
      </c>
    </row>
    <row r="12" spans="1:4" ht="24.9" customHeight="1" x14ac:dyDescent="0.25">
      <c r="A12" s="95" t="s">
        <v>571</v>
      </c>
      <c r="B12" s="96">
        <f>'11a Művház vagyonmérleg'!B12+'11c Ovi vagyonmérleg'!B12+'11d Hivatal vagyonmérleg'!B12+'11e Önkorm vagyonmérleg'!B12+'11bBölcsi vagyonmérleg'!B12</f>
        <v>0</v>
      </c>
      <c r="C12" s="96">
        <f>'11a Művház vagyonmérleg'!C12+'11c Ovi vagyonmérleg'!C12+'11d Hivatal vagyonmérleg'!C12+'11e Önkorm vagyonmérleg'!C12+'11bBölcsi vagyonmérleg'!C12</f>
        <v>0</v>
      </c>
      <c r="D12" s="96">
        <f>'11a Művház vagyonmérleg'!D12+'11c Ovi vagyonmérleg'!D12+'11d Hivatal vagyonmérleg'!D12+'11e Önkorm vagyonmérleg'!D12+'11bBölcsi vagyonmérleg'!D12</f>
        <v>0</v>
      </c>
    </row>
    <row r="13" spans="1:4" ht="24.9" customHeight="1" x14ac:dyDescent="0.25">
      <c r="A13" s="265" t="s">
        <v>572</v>
      </c>
      <c r="B13" s="266">
        <f>SUM(B14:B15)</f>
        <v>67940179</v>
      </c>
      <c r="C13" s="266">
        <f>SUM(C14:C15)</f>
        <v>0</v>
      </c>
      <c r="D13" s="266">
        <f>SUM(D14:D15)</f>
        <v>440577191</v>
      </c>
    </row>
    <row r="14" spans="1:4" ht="24.9" customHeight="1" x14ac:dyDescent="0.25">
      <c r="A14" s="95" t="s">
        <v>573</v>
      </c>
      <c r="B14" s="96">
        <f>'11a Művház vagyonmérleg'!B14+'11c Ovi vagyonmérleg'!B14+'11d Hivatal vagyonmérleg'!B14+'11e Önkorm vagyonmérleg'!B14+'11bBölcsi vagyonmérleg'!B14</f>
        <v>0</v>
      </c>
      <c r="C14" s="96">
        <f>'11a Művház vagyonmérleg'!C14+'11c Ovi vagyonmérleg'!C14+'11d Hivatal vagyonmérleg'!C14+'11e Önkorm vagyonmérleg'!C14+'11bBölcsi vagyonmérleg'!C14</f>
        <v>0</v>
      </c>
      <c r="D14" s="96">
        <f>'11a Művház vagyonmérleg'!D14+'11c Ovi vagyonmérleg'!D14+'11d Hivatal vagyonmérleg'!D14+'11e Önkorm vagyonmérleg'!D14+'11bBölcsi vagyonmérleg'!D14</f>
        <v>0</v>
      </c>
    </row>
    <row r="15" spans="1:4" ht="24.9" customHeight="1" x14ac:dyDescent="0.25">
      <c r="A15" s="95" t="s">
        <v>574</v>
      </c>
      <c r="B15" s="96">
        <f>'11a Művház vagyonmérleg'!B15+'11c Ovi vagyonmérleg'!B15+'11d Hivatal vagyonmérleg'!B15+'11e Önkorm vagyonmérleg'!B15+'11bBölcsi vagyonmérleg'!B15</f>
        <v>67940179</v>
      </c>
      <c r="C15" s="96">
        <f>'11a Művház vagyonmérleg'!C15+'11c Ovi vagyonmérleg'!C15+'11d Hivatal vagyonmérleg'!C15+'11e Önkorm vagyonmérleg'!C15+'11bBölcsi vagyonmérleg'!C15</f>
        <v>0</v>
      </c>
      <c r="D15" s="96">
        <f>'11a Művház vagyonmérleg'!D15+'11c Ovi vagyonmérleg'!D15+'11d Hivatal vagyonmérleg'!D15+'11e Önkorm vagyonmérleg'!D15+'11bBölcsi vagyonmérleg'!D15</f>
        <v>440577191</v>
      </c>
    </row>
    <row r="16" spans="1:4" ht="24.9" customHeight="1" x14ac:dyDescent="0.25">
      <c r="A16" s="265" t="s">
        <v>575</v>
      </c>
      <c r="B16" s="266">
        <f>SUM(B17:B19)</f>
        <v>63583785</v>
      </c>
      <c r="C16" s="266">
        <f>SUM(C17:C19)</f>
        <v>0</v>
      </c>
      <c r="D16" s="266">
        <f>SUM(D17:D19)</f>
        <v>56722145</v>
      </c>
    </row>
    <row r="17" spans="1:4" ht="24.9" customHeight="1" x14ac:dyDescent="0.25">
      <c r="A17" s="95" t="s">
        <v>576</v>
      </c>
      <c r="B17" s="96">
        <f>'11a Művház vagyonmérleg'!B17+'11c Ovi vagyonmérleg'!B17+'11d Hivatal vagyonmérleg'!B17+'11e Önkorm vagyonmérleg'!B17+'11bBölcsi vagyonmérleg'!B17</f>
        <v>8957989</v>
      </c>
      <c r="C17" s="96">
        <f>'11a Művház vagyonmérleg'!C17+'11c Ovi vagyonmérleg'!C17+'11d Hivatal vagyonmérleg'!C17+'11e Önkorm vagyonmérleg'!C17+'11bBölcsi vagyonmérleg'!C17</f>
        <v>0</v>
      </c>
      <c r="D17" s="96">
        <f>'11a Művház vagyonmérleg'!D17+'11c Ovi vagyonmérleg'!D17+'11d Hivatal vagyonmérleg'!D17+'11e Önkorm vagyonmérleg'!D17+'11bBölcsi vagyonmérleg'!D17</f>
        <v>17230728</v>
      </c>
    </row>
    <row r="18" spans="1:4" ht="24.9" customHeight="1" x14ac:dyDescent="0.25">
      <c r="A18" s="95" t="s">
        <v>577</v>
      </c>
      <c r="B18" s="96">
        <f>'11a Művház vagyonmérleg'!B18+'11c Ovi vagyonmérleg'!B18+'11d Hivatal vagyonmérleg'!B18+'11e Önkorm vagyonmérleg'!B18+'11bBölcsi vagyonmérleg'!B18</f>
        <v>53603002</v>
      </c>
      <c r="C18" s="96">
        <f>'11a Művház vagyonmérleg'!C18+'11c Ovi vagyonmérleg'!C18+'11d Hivatal vagyonmérleg'!C18+'11e Önkorm vagyonmérleg'!C18+'11bBölcsi vagyonmérleg'!C18</f>
        <v>0</v>
      </c>
      <c r="D18" s="96">
        <f>'11a Művház vagyonmérleg'!D18+'11c Ovi vagyonmérleg'!D18+'11d Hivatal vagyonmérleg'!D18+'11e Önkorm vagyonmérleg'!D18+'11bBölcsi vagyonmérleg'!D18</f>
        <v>38495024</v>
      </c>
    </row>
    <row r="19" spans="1:4" ht="24.9" customHeight="1" x14ac:dyDescent="0.25">
      <c r="A19" s="95" t="s">
        <v>578</v>
      </c>
      <c r="B19" s="96">
        <f>'11a Művház vagyonmérleg'!B19+'11c Ovi vagyonmérleg'!B19+'11d Hivatal vagyonmérleg'!B19+'11e Önkorm vagyonmérleg'!B19+'11bBölcsi vagyonmérleg'!B19</f>
        <v>1022794</v>
      </c>
      <c r="C19" s="96">
        <f>'11a Művház vagyonmérleg'!C19+'11c Ovi vagyonmérleg'!C19+'11d Hivatal vagyonmérleg'!C19+'11e Önkorm vagyonmérleg'!C19+'11bBölcsi vagyonmérleg'!C19</f>
        <v>0</v>
      </c>
      <c r="D19" s="96">
        <f>'11a Művház vagyonmérleg'!D19+'11c Ovi vagyonmérleg'!D19+'11d Hivatal vagyonmérleg'!D19+'11e Önkorm vagyonmérleg'!D19+'11bBölcsi vagyonmérleg'!D19</f>
        <v>996393</v>
      </c>
    </row>
    <row r="20" spans="1:4" ht="31.2" x14ac:dyDescent="0.25">
      <c r="A20" s="265" t="s">
        <v>579</v>
      </c>
      <c r="B20" s="268">
        <f>'11a Művház vagyonmérleg'!B20+'11c Ovi vagyonmérleg'!B20+'11d Hivatal vagyonmérleg'!B20+'11e Önkorm vagyonmérleg'!B20+'11bBölcsi vagyonmérleg'!B20</f>
        <v>-523627</v>
      </c>
      <c r="C20" s="268">
        <f>'11a Művház vagyonmérleg'!C20+'11c Ovi vagyonmérleg'!C20+'11d Hivatal vagyonmérleg'!C20+'11e Önkorm vagyonmérleg'!C20+'11bBölcsi vagyonmérleg'!C20</f>
        <v>0</v>
      </c>
      <c r="D20" s="268">
        <f>'11a Művház vagyonmérleg'!D20+'11c Ovi vagyonmérleg'!D20+'11d Hivatal vagyonmérleg'!D20+'11e Önkorm vagyonmérleg'!D20+'11bBölcsi vagyonmérleg'!D20</f>
        <v>-36409</v>
      </c>
    </row>
    <row r="21" spans="1:4" ht="24.9" customHeight="1" x14ac:dyDescent="0.25">
      <c r="A21" s="265" t="s">
        <v>580</v>
      </c>
      <c r="B21" s="268">
        <f>'11a Művház vagyonmérleg'!B21+'11c Ovi vagyonmérleg'!B21+'11d Hivatal vagyonmérleg'!B21+'11e Önkorm vagyonmérleg'!B21+'11bBölcsi vagyonmérleg'!B21</f>
        <v>0</v>
      </c>
      <c r="C21" s="268">
        <f>'11a Művház vagyonmérleg'!C21+'11c Ovi vagyonmérleg'!C21+'11d Hivatal vagyonmérleg'!C21+'11e Önkorm vagyonmérleg'!C21+'11bBölcsi vagyonmérleg'!C21</f>
        <v>0</v>
      </c>
      <c r="D21" s="268">
        <f>'11a Művház vagyonmérleg'!D21+'11c Ovi vagyonmérleg'!D21+'11d Hivatal vagyonmérleg'!D21+'11e Önkorm vagyonmérleg'!D21+'11bBölcsi vagyonmérleg'!D21</f>
        <v>0</v>
      </c>
    </row>
    <row r="22" spans="1:4" s="94" customFormat="1" ht="24.9" customHeight="1" x14ac:dyDescent="0.25">
      <c r="A22" s="98" t="s">
        <v>581</v>
      </c>
      <c r="B22" s="99">
        <f>B5+B10+B13+B16+B20+B21</f>
        <v>2832890082</v>
      </c>
      <c r="C22" s="99">
        <f>C5+C10+C13+C16+C20+C21</f>
        <v>0</v>
      </c>
      <c r="D22" s="99">
        <f>D5+D10+D13+D16+D20+D21</f>
        <v>3172810977</v>
      </c>
    </row>
    <row r="23" spans="1:4" ht="24.9" customHeight="1" x14ac:dyDescent="0.25">
      <c r="A23" s="265" t="s">
        <v>582</v>
      </c>
      <c r="B23" s="266">
        <f>SUM(B24:B29)</f>
        <v>2269846590</v>
      </c>
      <c r="C23" s="266">
        <f>SUM(C24:C29)</f>
        <v>0</v>
      </c>
      <c r="D23" s="266">
        <f>SUM(D24:D29)</f>
        <v>2203846251</v>
      </c>
    </row>
    <row r="24" spans="1:4" ht="24.9" customHeight="1" x14ac:dyDescent="0.25">
      <c r="A24" s="95" t="s">
        <v>583</v>
      </c>
      <c r="B24" s="96">
        <f>'11a Művház vagyonmérleg'!B24+'11c Ovi vagyonmérleg'!B24+'11d Hivatal vagyonmérleg'!B24+'11e Önkorm vagyonmérleg'!B24+'11bBölcsi vagyonmérleg'!B24</f>
        <v>3649306201</v>
      </c>
      <c r="C24" s="96">
        <f>'11a Művház vagyonmérleg'!C24+'11c Ovi vagyonmérleg'!C24+'11d Hivatal vagyonmérleg'!C24+'11e Önkorm vagyonmérleg'!C24+'11bBölcsi vagyonmérleg'!C24</f>
        <v>0</v>
      </c>
      <c r="D24" s="96">
        <f>'11a Művház vagyonmérleg'!D24+'11c Ovi vagyonmérleg'!D24+'11d Hivatal vagyonmérleg'!D24+'11e Önkorm vagyonmérleg'!D24+'11bBölcsi vagyonmérleg'!D24</f>
        <v>3649306201</v>
      </c>
    </row>
    <row r="25" spans="1:4" ht="24.9" customHeight="1" x14ac:dyDescent="0.25">
      <c r="A25" s="95" t="s">
        <v>584</v>
      </c>
      <c r="B25" s="96">
        <f>'11a Művház vagyonmérleg'!B25+'11c Ovi vagyonmérleg'!B25+'11d Hivatal vagyonmérleg'!B25+'11e Önkorm vagyonmérleg'!B25+'11bBölcsi vagyonmérleg'!B25</f>
        <v>-139206235</v>
      </c>
      <c r="C25" s="96">
        <f>'11a Művház vagyonmérleg'!C25+'11c Ovi vagyonmérleg'!C25+'11d Hivatal vagyonmérleg'!C25+'11e Önkorm vagyonmérleg'!C25+'11bBölcsi vagyonmérleg'!C25</f>
        <v>0</v>
      </c>
      <c r="D25" s="96">
        <f>'11a Művház vagyonmérleg'!D25+'11c Ovi vagyonmérleg'!D25+'11d Hivatal vagyonmérleg'!D25+'11e Önkorm vagyonmérleg'!D25+'11bBölcsi vagyonmérleg'!D25</f>
        <v>-139206235</v>
      </c>
    </row>
    <row r="26" spans="1:4" s="94" customFormat="1" ht="24.9" customHeight="1" x14ac:dyDescent="0.25">
      <c r="A26" s="95" t="s">
        <v>585</v>
      </c>
      <c r="B26" s="96">
        <f>'11a Művház vagyonmérleg'!B26+'11c Ovi vagyonmérleg'!B26+'11d Hivatal vagyonmérleg'!B26+'11e Önkorm vagyonmérleg'!B26+'11bBölcsi vagyonmérleg'!B26</f>
        <v>18728135</v>
      </c>
      <c r="C26" s="96">
        <f>'11a Művház vagyonmérleg'!C26+'11c Ovi vagyonmérleg'!C26+'11d Hivatal vagyonmérleg'!C26+'11e Önkorm vagyonmérleg'!C26+'11bBölcsi vagyonmérleg'!C26</f>
        <v>0</v>
      </c>
      <c r="D26" s="96">
        <f>'11a Művház vagyonmérleg'!D26+'11c Ovi vagyonmérleg'!D26+'11d Hivatal vagyonmérleg'!D26+'11e Önkorm vagyonmérleg'!D26+'11bBölcsi vagyonmérleg'!D26</f>
        <v>18728135</v>
      </c>
    </row>
    <row r="27" spans="1:4" ht="24.9" customHeight="1" x14ac:dyDescent="0.25">
      <c r="A27" s="95" t="s">
        <v>586</v>
      </c>
      <c r="B27" s="96">
        <f>'11a Művház vagyonmérleg'!B27+'11c Ovi vagyonmérleg'!B27+'11d Hivatal vagyonmérleg'!B27+'11e Önkorm vagyonmérleg'!B27+'11bBölcsi vagyonmérleg'!B27</f>
        <v>-1172094064</v>
      </c>
      <c r="C27" s="96">
        <f>'11a Művház vagyonmérleg'!C27+'11c Ovi vagyonmérleg'!C27+'11d Hivatal vagyonmérleg'!C27+'11e Önkorm vagyonmérleg'!C27+'11bBölcsi vagyonmérleg'!C27</f>
        <v>0</v>
      </c>
      <c r="D27" s="96">
        <f>'11a Művház vagyonmérleg'!D27+'11c Ovi vagyonmérleg'!D27+'11d Hivatal vagyonmérleg'!D27+'11e Önkorm vagyonmérleg'!D27+'11bBölcsi vagyonmérleg'!D27</f>
        <v>-1258981511</v>
      </c>
    </row>
    <row r="28" spans="1:4" ht="24.9" customHeight="1" x14ac:dyDescent="0.25">
      <c r="A28" s="95" t="s">
        <v>587</v>
      </c>
      <c r="B28" s="96">
        <f>'11a Művház vagyonmérleg'!B28+'11c Ovi vagyonmérleg'!B28+'11d Hivatal vagyonmérleg'!B28+'11e Önkorm vagyonmérleg'!B28+'11bBölcsi vagyonmérleg'!B28</f>
        <v>0</v>
      </c>
      <c r="C28" s="96">
        <f>'11a Művház vagyonmérleg'!C28+'11c Ovi vagyonmérleg'!C28+'11d Hivatal vagyonmérleg'!C28+'11e Önkorm vagyonmérleg'!C28+'11bBölcsi vagyonmérleg'!C28</f>
        <v>0</v>
      </c>
      <c r="D28" s="96">
        <f>'11a Művház vagyonmérleg'!D28+'11c Ovi vagyonmérleg'!D28+'11d Hivatal vagyonmérleg'!D28+'11e Önkorm vagyonmérleg'!D28+'11bBölcsi vagyonmérleg'!D28</f>
        <v>0</v>
      </c>
    </row>
    <row r="29" spans="1:4" s="94" customFormat="1" ht="24.9" customHeight="1" x14ac:dyDescent="0.25">
      <c r="A29" s="95" t="s">
        <v>588</v>
      </c>
      <c r="B29" s="96">
        <f>'11a Művház vagyonmérleg'!B29+'11c Ovi vagyonmérleg'!B29+'11d Hivatal vagyonmérleg'!B29+'11e Önkorm vagyonmérleg'!B29+'11bBölcsi vagyonmérleg'!B29</f>
        <v>-86887447</v>
      </c>
      <c r="C29" s="96">
        <f>'11a Művház vagyonmérleg'!C29+'11c Ovi vagyonmérleg'!C29+'11d Hivatal vagyonmérleg'!C29+'11e Önkorm vagyonmérleg'!C29+'11bBölcsi vagyonmérleg'!C29</f>
        <v>0</v>
      </c>
      <c r="D29" s="96">
        <f>'11a Művház vagyonmérleg'!D29+'11c Ovi vagyonmérleg'!D29+'11d Hivatal vagyonmérleg'!D29+'11e Önkorm vagyonmérleg'!D29+'11bBölcsi vagyonmérleg'!D29</f>
        <v>-66000339</v>
      </c>
    </row>
    <row r="30" spans="1:4" ht="24.9" customHeight="1" x14ac:dyDescent="0.25">
      <c r="A30" s="265" t="s">
        <v>589</v>
      </c>
      <c r="B30" s="266">
        <f>SUM(B31:B33)</f>
        <v>21688879</v>
      </c>
      <c r="C30" s="266">
        <f>SUM(C31:C33)</f>
        <v>0</v>
      </c>
      <c r="D30" s="266">
        <f>SUM(D31:D33)</f>
        <v>19867671</v>
      </c>
    </row>
    <row r="31" spans="1:4" ht="24.9" customHeight="1" x14ac:dyDescent="0.25">
      <c r="A31" s="95" t="s">
        <v>590</v>
      </c>
      <c r="B31" s="96">
        <f>'11a Művház vagyonmérleg'!B31+'11c Ovi vagyonmérleg'!B31+'11d Hivatal vagyonmérleg'!B31+'11e Önkorm vagyonmérleg'!B31+'11bBölcsi vagyonmérleg'!B31</f>
        <v>0</v>
      </c>
      <c r="C31" s="96">
        <f>'11a Művház vagyonmérleg'!C31+'11c Ovi vagyonmérleg'!C31+'11d Hivatal vagyonmérleg'!C31+'11e Önkorm vagyonmérleg'!C31+'11bBölcsi vagyonmérleg'!C31</f>
        <v>0</v>
      </c>
      <c r="D31" s="96">
        <f>'11a Művház vagyonmérleg'!D31+'11c Ovi vagyonmérleg'!D31+'11d Hivatal vagyonmérleg'!D31+'11e Önkorm vagyonmérleg'!D31+'11bBölcsi vagyonmérleg'!D31</f>
        <v>0</v>
      </c>
    </row>
    <row r="32" spans="1:4" ht="30" x14ac:dyDescent="0.25">
      <c r="A32" s="95" t="s">
        <v>591</v>
      </c>
      <c r="B32" s="96">
        <f>'11a Művház vagyonmérleg'!B32+'11c Ovi vagyonmérleg'!B32+'11d Hivatal vagyonmérleg'!B32+'11e Önkorm vagyonmérleg'!B32+'11bBölcsi vagyonmérleg'!B32</f>
        <v>21682379</v>
      </c>
      <c r="C32" s="96">
        <f>'11a Művház vagyonmérleg'!C32+'11c Ovi vagyonmérleg'!C32+'11d Hivatal vagyonmérleg'!C32+'11e Önkorm vagyonmérleg'!C32+'11bBölcsi vagyonmérleg'!C32</f>
        <v>0</v>
      </c>
      <c r="D32" s="96">
        <f>'11a Művház vagyonmérleg'!D32+'11c Ovi vagyonmérleg'!D32+'11d Hivatal vagyonmérleg'!D32+'11e Önkorm vagyonmérleg'!D32+'11bBölcsi vagyonmérleg'!D32</f>
        <v>19867671</v>
      </c>
    </row>
    <row r="33" spans="1:4" ht="24.9" customHeight="1" x14ac:dyDescent="0.25">
      <c r="A33" s="95" t="s">
        <v>592</v>
      </c>
      <c r="B33" s="96">
        <f>'11a Művház vagyonmérleg'!B33+'11c Ovi vagyonmérleg'!B33+'11d Hivatal vagyonmérleg'!B33+'11e Önkorm vagyonmérleg'!B33+'11bBölcsi vagyonmérleg'!B33</f>
        <v>6500</v>
      </c>
      <c r="C33" s="96">
        <f>'11a Művház vagyonmérleg'!C33+'11c Ovi vagyonmérleg'!C33+'11d Hivatal vagyonmérleg'!C33+'11e Önkorm vagyonmérleg'!C33+'11bBölcsi vagyonmérleg'!C33</f>
        <v>0</v>
      </c>
      <c r="D33" s="96">
        <f>'11a Művház vagyonmérleg'!D33+'11c Ovi vagyonmérleg'!D33+'11d Hivatal vagyonmérleg'!D33+'11e Önkorm vagyonmérleg'!D33+'11bBölcsi vagyonmérleg'!D33</f>
        <v>0</v>
      </c>
    </row>
    <row r="34" spans="1:4" ht="31.2" x14ac:dyDescent="0.25">
      <c r="A34" s="265" t="s">
        <v>629</v>
      </c>
      <c r="B34" s="268">
        <f>'11a Művház vagyonmérleg'!B34+'11c Ovi vagyonmérleg'!B34+'11d Hivatal vagyonmérleg'!B34+'11e Önkorm vagyonmérleg'!B34</f>
        <v>0</v>
      </c>
      <c r="C34" s="268">
        <f>'11a Művház vagyonmérleg'!C34+'11c Ovi vagyonmérleg'!C34+'11d Hivatal vagyonmérleg'!C34+'11e Önkorm vagyonmérleg'!C34</f>
        <v>0</v>
      </c>
      <c r="D34" s="268">
        <f>'11a Művház vagyonmérleg'!D34+'11c Ovi vagyonmérleg'!D34+'11d Hivatal vagyonmérleg'!D34+'11e Önkorm vagyonmérleg'!D34</f>
        <v>0</v>
      </c>
    </row>
    <row r="35" spans="1:4" ht="24.9" customHeight="1" x14ac:dyDescent="0.25">
      <c r="A35" s="265" t="s">
        <v>630</v>
      </c>
      <c r="B35" s="266">
        <f>SUM(B36:B38)</f>
        <v>541354613</v>
      </c>
      <c r="C35" s="266">
        <f>SUM(C36:C38)</f>
        <v>0</v>
      </c>
      <c r="D35" s="266">
        <f>SUM(D36:D38)</f>
        <v>949097055</v>
      </c>
    </row>
    <row r="36" spans="1:4" ht="30" x14ac:dyDescent="0.25">
      <c r="A36" s="95" t="s">
        <v>633</v>
      </c>
      <c r="B36" s="96">
        <f>'11a Művház vagyonmérleg'!B36+'11c Ovi vagyonmérleg'!B36+'11d Hivatal vagyonmérleg'!B36+'11e Önkorm vagyonmérleg'!B36+'11bBölcsi vagyonmérleg'!B36</f>
        <v>344352</v>
      </c>
      <c r="C36" s="96">
        <f>'11a Művház vagyonmérleg'!C36+'11c Ovi vagyonmérleg'!C36+'11d Hivatal vagyonmérleg'!C36+'11e Önkorm vagyonmérleg'!C36+'11bBölcsi vagyonmérleg'!C36</f>
        <v>0</v>
      </c>
      <c r="D36" s="96">
        <f>'11a Művház vagyonmérleg'!D36+'11c Ovi vagyonmérleg'!D36+'11d Hivatal vagyonmérleg'!D36+'11e Önkorm vagyonmérleg'!D36+'11bBölcsi vagyonmérleg'!D36</f>
        <v>0</v>
      </c>
    </row>
    <row r="37" spans="1:4" ht="24.9" customHeight="1" x14ac:dyDescent="0.25">
      <c r="A37" s="95" t="s">
        <v>631</v>
      </c>
      <c r="B37" s="96">
        <f>'11a Művház vagyonmérleg'!B37+'11c Ovi vagyonmérleg'!B37+'11d Hivatal vagyonmérleg'!B37+'11e Önkorm vagyonmérleg'!B37+'11bBölcsi vagyonmérleg'!B37</f>
        <v>26356094</v>
      </c>
      <c r="C37" s="96">
        <f>'11a Művház vagyonmérleg'!C37+'11c Ovi vagyonmérleg'!C37+'11d Hivatal vagyonmérleg'!C37+'11e Önkorm vagyonmérleg'!C37+'11bBölcsi vagyonmérleg'!C37</f>
        <v>0</v>
      </c>
      <c r="D37" s="96">
        <f>'11a Művház vagyonmérleg'!D37+'11c Ovi vagyonmérleg'!D37+'11d Hivatal vagyonmérleg'!D37+'11e Önkorm vagyonmérleg'!D37+'11bBölcsi vagyonmérleg'!D37</f>
        <v>34382949</v>
      </c>
    </row>
    <row r="38" spans="1:4" ht="17.399999999999999" x14ac:dyDescent="0.25">
      <c r="A38" s="95" t="s">
        <v>632</v>
      </c>
      <c r="B38" s="96">
        <f>'11a Művház vagyonmérleg'!B38+'11c Ovi vagyonmérleg'!B38+'11d Hivatal vagyonmérleg'!B38+'11e Önkorm vagyonmérleg'!B38+'11bBölcsi vagyonmérleg'!B38</f>
        <v>514654167</v>
      </c>
      <c r="C38" s="96">
        <f>'11a Művház vagyonmérleg'!C38+'11c Ovi vagyonmérleg'!C38+'11d Hivatal vagyonmérleg'!C38+'11e Önkorm vagyonmérleg'!C38+'11bBölcsi vagyonmérleg'!C38</f>
        <v>0</v>
      </c>
      <c r="D38" s="96">
        <f>'11a Művház vagyonmérleg'!D38+'11c Ovi vagyonmérleg'!D38+'11d Hivatal vagyonmérleg'!D38+'11e Önkorm vagyonmérleg'!D38+'11bBölcsi vagyonmérleg'!D38</f>
        <v>914714106</v>
      </c>
    </row>
    <row r="39" spans="1:4" ht="17.399999999999999" x14ac:dyDescent="0.25">
      <c r="A39" s="98" t="s">
        <v>593</v>
      </c>
      <c r="B39" s="99">
        <f>B23+B30+B34+B35</f>
        <v>2832890082</v>
      </c>
      <c r="C39" s="99">
        <f>C23+C30+C34+C35</f>
        <v>0</v>
      </c>
      <c r="D39" s="99">
        <f>D23+D30+D34+D35</f>
        <v>3172810977</v>
      </c>
    </row>
  </sheetData>
  <mergeCells count="1">
    <mergeCell ref="A1:D1"/>
  </mergeCells>
  <printOptions horizontalCentered="1"/>
  <pageMargins left="0.23622047244094491" right="0.23622047244094491" top="0.74803149606299213" bottom="0.74803149606299213" header="0.31496062992125984" footer="0.31496062992125984"/>
  <pageSetup scale="68" orientation="portrait" verticalDpi="300" r:id="rId1"/>
  <headerFooter alignWithMargins="0">
    <oddHeader>&amp;R11sz. számú melléklet</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39"/>
  <sheetViews>
    <sheetView topLeftCell="A7" zoomScaleNormal="100" workbookViewId="0">
      <selection activeCell="K14" sqref="K14"/>
    </sheetView>
  </sheetViews>
  <sheetFormatPr defaultColWidth="9.109375" defaultRowHeight="13.2" x14ac:dyDescent="0.25"/>
  <cols>
    <col min="1" max="1" width="60.44140625" style="91" customWidth="1"/>
    <col min="2" max="2" width="17.33203125" style="91" customWidth="1"/>
    <col min="3" max="3" width="16" style="91" customWidth="1"/>
    <col min="4" max="4" width="14.44140625" style="91" customWidth="1"/>
    <col min="5" max="16384" width="9.109375" style="91"/>
  </cols>
  <sheetData>
    <row r="1" spans="1:4" ht="17.399999999999999" x14ac:dyDescent="0.3">
      <c r="A1" s="862" t="s">
        <v>1574</v>
      </c>
      <c r="B1" s="862"/>
      <c r="C1" s="862"/>
      <c r="D1" s="862"/>
    </row>
    <row r="3" spans="1:4" x14ac:dyDescent="0.25">
      <c r="D3" s="91" t="s">
        <v>601</v>
      </c>
    </row>
    <row r="4" spans="1:4" ht="60" x14ac:dyDescent="0.25">
      <c r="A4" s="92" t="s">
        <v>841</v>
      </c>
      <c r="B4" s="92" t="s">
        <v>1575</v>
      </c>
      <c r="C4" s="92" t="s">
        <v>650</v>
      </c>
      <c r="D4" s="92" t="s">
        <v>804</v>
      </c>
    </row>
    <row r="5" spans="1:4" s="94" customFormat="1" ht="31.2" x14ac:dyDescent="0.25">
      <c r="A5" s="265" t="s">
        <v>564</v>
      </c>
      <c r="B5" s="266">
        <f>SUM(B6:B9)</f>
        <v>627617</v>
      </c>
      <c r="C5" s="266">
        <f>SUM(C6:C9)</f>
        <v>0</v>
      </c>
      <c r="D5" s="266">
        <f>SUM(D6:D9)</f>
        <v>1485153</v>
      </c>
    </row>
    <row r="6" spans="1:4" ht="24.9" customHeight="1" x14ac:dyDescent="0.25">
      <c r="A6" s="95" t="s">
        <v>565</v>
      </c>
      <c r="B6" s="96">
        <v>0</v>
      </c>
      <c r="C6" s="96">
        <v>0</v>
      </c>
      <c r="D6" s="96">
        <f>B6+C6</f>
        <v>0</v>
      </c>
    </row>
    <row r="7" spans="1:4" ht="24.9" customHeight="1" x14ac:dyDescent="0.25">
      <c r="A7" s="95" t="s">
        <v>566</v>
      </c>
      <c r="B7" s="96">
        <v>627617</v>
      </c>
      <c r="C7" s="96">
        <v>0</v>
      </c>
      <c r="D7" s="96">
        <v>1485153</v>
      </c>
    </row>
    <row r="8" spans="1:4" ht="24.9" customHeight="1" x14ac:dyDescent="0.25">
      <c r="A8" s="95" t="s">
        <v>567</v>
      </c>
      <c r="B8" s="96">
        <v>0</v>
      </c>
      <c r="C8" s="96">
        <v>0</v>
      </c>
      <c r="D8" s="96">
        <f t="shared" ref="D8:D18" si="0">B8+C8</f>
        <v>0</v>
      </c>
    </row>
    <row r="9" spans="1:4" ht="17.399999999999999" x14ac:dyDescent="0.25">
      <c r="A9" s="95" t="s">
        <v>568</v>
      </c>
      <c r="B9" s="96">
        <v>0</v>
      </c>
      <c r="C9" s="96">
        <v>0</v>
      </c>
      <c r="D9" s="96">
        <f t="shared" si="0"/>
        <v>0</v>
      </c>
    </row>
    <row r="10" spans="1:4" s="94" customFormat="1" ht="31.2" x14ac:dyDescent="0.25">
      <c r="A10" s="265" t="s">
        <v>569</v>
      </c>
      <c r="B10" s="266">
        <f>SUM(B11:B12)</f>
        <v>0</v>
      </c>
      <c r="C10" s="266">
        <f>SUM(C11:C12)</f>
        <v>0</v>
      </c>
      <c r="D10" s="266">
        <f>SUM(D11:D12)</f>
        <v>0</v>
      </c>
    </row>
    <row r="11" spans="1:4" ht="24.9" customHeight="1" x14ac:dyDescent="0.25">
      <c r="A11" s="95" t="s">
        <v>570</v>
      </c>
      <c r="B11" s="96">
        <v>0</v>
      </c>
      <c r="C11" s="96">
        <v>0</v>
      </c>
      <c r="D11" s="96">
        <f t="shared" si="0"/>
        <v>0</v>
      </c>
    </row>
    <row r="12" spans="1:4" ht="24.9" customHeight="1" x14ac:dyDescent="0.25">
      <c r="A12" s="95" t="s">
        <v>571</v>
      </c>
      <c r="B12" s="96">
        <v>0</v>
      </c>
      <c r="C12" s="96">
        <v>0</v>
      </c>
      <c r="D12" s="96">
        <f t="shared" si="0"/>
        <v>0</v>
      </c>
    </row>
    <row r="13" spans="1:4" ht="24.9" customHeight="1" x14ac:dyDescent="0.25">
      <c r="A13" s="265" t="s">
        <v>572</v>
      </c>
      <c r="B13" s="266">
        <f>SUM(B14:B15)</f>
        <v>1481488</v>
      </c>
      <c r="C13" s="266">
        <f>SUM(C14:C15)</f>
        <v>0</v>
      </c>
      <c r="D13" s="266">
        <f>SUM(D14:D15)</f>
        <v>1499756</v>
      </c>
    </row>
    <row r="14" spans="1:4" ht="24.9" customHeight="1" x14ac:dyDescent="0.25">
      <c r="A14" s="95" t="s">
        <v>573</v>
      </c>
      <c r="B14" s="96">
        <v>0</v>
      </c>
      <c r="C14" s="96"/>
      <c r="D14" s="96">
        <v>0</v>
      </c>
    </row>
    <row r="15" spans="1:4" ht="24.9" customHeight="1" x14ac:dyDescent="0.25">
      <c r="A15" s="95" t="s">
        <v>574</v>
      </c>
      <c r="B15" s="96">
        <v>1481488</v>
      </c>
      <c r="C15" s="96"/>
      <c r="D15" s="96">
        <v>1499756</v>
      </c>
    </row>
    <row r="16" spans="1:4" ht="24.9" customHeight="1" x14ac:dyDescent="0.25">
      <c r="A16" s="265" t="s">
        <v>575</v>
      </c>
      <c r="B16" s="266">
        <f>SUM(B17:B19)</f>
        <v>0</v>
      </c>
      <c r="C16" s="266">
        <f>SUM(C17:C19)</f>
        <v>0</v>
      </c>
      <c r="D16" s="266">
        <f>SUM(D17:D19)</f>
        <v>0</v>
      </c>
    </row>
    <row r="17" spans="1:4" ht="24.9" customHeight="1" x14ac:dyDescent="0.25">
      <c r="A17" s="95" t="s">
        <v>576</v>
      </c>
      <c r="B17" s="96">
        <v>0</v>
      </c>
      <c r="C17" s="96"/>
      <c r="D17" s="96">
        <v>0</v>
      </c>
    </row>
    <row r="18" spans="1:4" ht="24.9" customHeight="1" x14ac:dyDescent="0.25">
      <c r="A18" s="95" t="s">
        <v>577</v>
      </c>
      <c r="B18" s="96">
        <v>0</v>
      </c>
      <c r="C18" s="96"/>
      <c r="D18" s="96">
        <f t="shared" si="0"/>
        <v>0</v>
      </c>
    </row>
    <row r="19" spans="1:4" ht="24.9" customHeight="1" x14ac:dyDescent="0.25">
      <c r="A19" s="97" t="s">
        <v>578</v>
      </c>
      <c r="B19" s="96">
        <v>0</v>
      </c>
      <c r="C19" s="96"/>
      <c r="D19" s="96">
        <v>0</v>
      </c>
    </row>
    <row r="20" spans="1:4" ht="31.2" x14ac:dyDescent="0.25">
      <c r="A20" s="267" t="s">
        <v>579</v>
      </c>
      <c r="B20" s="266">
        <v>-195337</v>
      </c>
      <c r="C20" s="266"/>
      <c r="D20" s="266">
        <v>-297305</v>
      </c>
    </row>
    <row r="21" spans="1:4" ht="24.9" customHeight="1" x14ac:dyDescent="0.25">
      <c r="A21" s="267" t="s">
        <v>580</v>
      </c>
      <c r="B21" s="266">
        <v>0</v>
      </c>
      <c r="C21" s="266">
        <v>0</v>
      </c>
      <c r="D21" s="266">
        <f>B21+C21</f>
        <v>0</v>
      </c>
    </row>
    <row r="22" spans="1:4" s="94" customFormat="1" ht="24.9" customHeight="1" x14ac:dyDescent="0.25">
      <c r="A22" s="98" t="s">
        <v>581</v>
      </c>
      <c r="B22" s="99">
        <f>B5+B10+B13+B16+B20+B21</f>
        <v>1913768</v>
      </c>
      <c r="C22" s="99">
        <f>C5+C10+C13+C16+C20+C21</f>
        <v>0</v>
      </c>
      <c r="D22" s="99">
        <f>D5+D10+D13+D16+D20+D21</f>
        <v>2687604</v>
      </c>
    </row>
    <row r="23" spans="1:4" ht="24.9" customHeight="1" x14ac:dyDescent="0.25">
      <c r="A23" s="265" t="s">
        <v>582</v>
      </c>
      <c r="B23" s="266">
        <v>256637</v>
      </c>
      <c r="C23" s="266">
        <f t="shared" ref="C23" si="1">SUM(C24:C29)</f>
        <v>0</v>
      </c>
      <c r="D23" s="266">
        <v>1232013</v>
      </c>
    </row>
    <row r="24" spans="1:4" ht="24.9" customHeight="1" x14ac:dyDescent="0.25">
      <c r="A24" s="95" t="s">
        <v>583</v>
      </c>
      <c r="B24" s="96">
        <v>0</v>
      </c>
      <c r="C24" s="96">
        <v>0</v>
      </c>
      <c r="D24" s="96">
        <f t="shared" ref="D24:D28" si="2">B24+C24</f>
        <v>0</v>
      </c>
    </row>
    <row r="25" spans="1:4" ht="24.9" customHeight="1" x14ac:dyDescent="0.25">
      <c r="A25" s="95" t="s">
        <v>584</v>
      </c>
      <c r="B25" s="96">
        <v>0</v>
      </c>
      <c r="C25" s="96">
        <v>0</v>
      </c>
      <c r="D25" s="96">
        <f t="shared" si="2"/>
        <v>0</v>
      </c>
    </row>
    <row r="26" spans="1:4" s="94" customFormat="1" ht="24.9" customHeight="1" x14ac:dyDescent="0.25">
      <c r="A26" s="95" t="s">
        <v>585</v>
      </c>
      <c r="B26" s="96">
        <v>107304</v>
      </c>
      <c r="C26" s="96">
        <v>0</v>
      </c>
      <c r="D26" s="96">
        <v>107304</v>
      </c>
    </row>
    <row r="27" spans="1:4" ht="24.9" customHeight="1" x14ac:dyDescent="0.25">
      <c r="A27" s="95" t="s">
        <v>586</v>
      </c>
      <c r="B27" s="96">
        <v>1058044</v>
      </c>
      <c r="C27" s="96"/>
      <c r="D27" s="96">
        <v>149334</v>
      </c>
    </row>
    <row r="28" spans="1:4" ht="24.9" customHeight="1" x14ac:dyDescent="0.25">
      <c r="A28" s="95" t="s">
        <v>587</v>
      </c>
      <c r="B28" s="96">
        <v>0</v>
      </c>
      <c r="C28" s="96"/>
      <c r="D28" s="96">
        <f t="shared" si="2"/>
        <v>0</v>
      </c>
    </row>
    <row r="29" spans="1:4" s="94" customFormat="1" ht="24.9" customHeight="1" x14ac:dyDescent="0.25">
      <c r="A29" s="95" t="s">
        <v>588</v>
      </c>
      <c r="B29" s="96">
        <v>-908710</v>
      </c>
      <c r="C29" s="96"/>
      <c r="D29" s="96">
        <v>975375</v>
      </c>
    </row>
    <row r="30" spans="1:4" ht="24.9" customHeight="1" x14ac:dyDescent="0.25">
      <c r="A30" s="265" t="s">
        <v>589</v>
      </c>
      <c r="B30" s="266">
        <f>SUM(B31:B33)</f>
        <v>401472</v>
      </c>
      <c r="C30" s="266">
        <f>SUM(C31:C33)</f>
        <v>0</v>
      </c>
      <c r="D30" s="266">
        <f>SUM(D31:D33)</f>
        <v>143827</v>
      </c>
    </row>
    <row r="31" spans="1:4" ht="24.9" customHeight="1" x14ac:dyDescent="0.25">
      <c r="A31" s="95" t="s">
        <v>590</v>
      </c>
      <c r="B31" s="96">
        <v>0</v>
      </c>
      <c r="C31" s="96">
        <v>0</v>
      </c>
      <c r="D31" s="96">
        <v>0</v>
      </c>
    </row>
    <row r="32" spans="1:4" ht="30" x14ac:dyDescent="0.25">
      <c r="A32" s="95" t="s">
        <v>591</v>
      </c>
      <c r="B32" s="96">
        <v>401472</v>
      </c>
      <c r="C32" s="96">
        <v>0</v>
      </c>
      <c r="D32" s="96">
        <v>143827</v>
      </c>
    </row>
    <row r="33" spans="1:4" ht="24.9" customHeight="1" x14ac:dyDescent="0.25">
      <c r="A33" s="97" t="s">
        <v>592</v>
      </c>
      <c r="B33" s="96">
        <v>0</v>
      </c>
      <c r="C33" s="96">
        <v>0</v>
      </c>
      <c r="D33" s="96">
        <f t="shared" ref="D33" si="3">B33+C33</f>
        <v>0</v>
      </c>
    </row>
    <row r="34" spans="1:4" ht="31.2" x14ac:dyDescent="0.25">
      <c r="A34" s="267" t="s">
        <v>629</v>
      </c>
      <c r="B34" s="268">
        <v>0</v>
      </c>
      <c r="C34" s="268">
        <v>0</v>
      </c>
      <c r="D34" s="268">
        <v>0</v>
      </c>
    </row>
    <row r="35" spans="1:4" ht="24.9" customHeight="1" x14ac:dyDescent="0.25">
      <c r="A35" s="267" t="s">
        <v>630</v>
      </c>
      <c r="B35" s="266">
        <f>SUM(B36:B38)</f>
        <v>1255658</v>
      </c>
      <c r="C35" s="266">
        <f>SUM(C36:C38)</f>
        <v>0</v>
      </c>
      <c r="D35" s="266">
        <f>SUM(D36:D38)</f>
        <v>1311764</v>
      </c>
    </row>
    <row r="36" spans="1:4" ht="30" x14ac:dyDescent="0.25">
      <c r="A36" s="97" t="s">
        <v>633</v>
      </c>
      <c r="B36" s="93">
        <v>0</v>
      </c>
      <c r="C36" s="93">
        <v>0</v>
      </c>
      <c r="D36" s="96">
        <f t="shared" ref="D36:D38" si="4">B36+C36</f>
        <v>0</v>
      </c>
    </row>
    <row r="37" spans="1:4" ht="24.9" customHeight="1" x14ac:dyDescent="0.25">
      <c r="A37" s="97" t="s">
        <v>631</v>
      </c>
      <c r="B37" s="96">
        <v>1255658</v>
      </c>
      <c r="C37" s="96"/>
      <c r="D37" s="96">
        <v>1311764</v>
      </c>
    </row>
    <row r="38" spans="1:4" ht="24.9" customHeight="1" x14ac:dyDescent="0.25">
      <c r="A38" s="97" t="s">
        <v>632</v>
      </c>
      <c r="B38" s="96">
        <v>0</v>
      </c>
      <c r="C38" s="96">
        <v>0</v>
      </c>
      <c r="D38" s="96">
        <f t="shared" si="4"/>
        <v>0</v>
      </c>
    </row>
    <row r="39" spans="1:4" ht="24.9" customHeight="1" x14ac:dyDescent="0.25">
      <c r="A39" s="98" t="s">
        <v>593</v>
      </c>
      <c r="B39" s="99">
        <f>B23+B30+B34+B35</f>
        <v>1913767</v>
      </c>
      <c r="C39" s="99">
        <f>C23+C30+C34+C35</f>
        <v>0</v>
      </c>
      <c r="D39" s="99">
        <f>D23+D30+D34+D35</f>
        <v>2687604</v>
      </c>
    </row>
  </sheetData>
  <mergeCells count="1">
    <mergeCell ref="A1:D1"/>
  </mergeCells>
  <printOptions horizontalCentered="1"/>
  <pageMargins left="0.23622047244094491" right="0.23622047244094491" top="0.74803149606299213" bottom="0.74803149606299213" header="0.31496062992125984" footer="0.31496062992125984"/>
  <pageSetup scale="67" orientation="portrait" verticalDpi="300" r:id="rId1"/>
  <headerFooter alignWithMargins="0">
    <oddHeader>&amp;R 11a. számú melléklet</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D39"/>
  <sheetViews>
    <sheetView topLeftCell="A16" zoomScaleNormal="100" workbookViewId="0">
      <selection activeCell="D38" sqref="D38"/>
    </sheetView>
  </sheetViews>
  <sheetFormatPr defaultColWidth="9.109375" defaultRowHeight="13.2" x14ac:dyDescent="0.25"/>
  <cols>
    <col min="1" max="1" width="60.44140625" style="91" customWidth="1"/>
    <col min="2" max="2" width="17.33203125" style="91" customWidth="1"/>
    <col min="3" max="3" width="16" style="91" customWidth="1"/>
    <col min="4" max="4" width="14.44140625" style="91" customWidth="1"/>
    <col min="5" max="16384" width="9.109375" style="91"/>
  </cols>
  <sheetData>
    <row r="1" spans="1:4" ht="17.399999999999999" x14ac:dyDescent="0.3">
      <c r="A1" s="862" t="s">
        <v>1583</v>
      </c>
      <c r="B1" s="862"/>
      <c r="C1" s="862"/>
      <c r="D1" s="862"/>
    </row>
    <row r="3" spans="1:4" x14ac:dyDescent="0.25">
      <c r="D3" s="91" t="s">
        <v>601</v>
      </c>
    </row>
    <row r="4" spans="1:4" ht="60" x14ac:dyDescent="0.25">
      <c r="A4" s="92" t="s">
        <v>841</v>
      </c>
      <c r="B4" s="92" t="s">
        <v>1575</v>
      </c>
      <c r="C4" s="92" t="s">
        <v>650</v>
      </c>
      <c r="D4" s="92" t="s">
        <v>804</v>
      </c>
    </row>
    <row r="5" spans="1:4" s="94" customFormat="1" ht="31.2" x14ac:dyDescent="0.25">
      <c r="A5" s="265" t="s">
        <v>564</v>
      </c>
      <c r="B5" s="266">
        <f>SUM(B6:B9)</f>
        <v>0</v>
      </c>
      <c r="C5" s="266">
        <f>SUM(C6:C9)</f>
        <v>0</v>
      </c>
      <c r="D5" s="266">
        <f>SUM(D6:D9)</f>
        <v>0</v>
      </c>
    </row>
    <row r="6" spans="1:4" ht="24.9" customHeight="1" x14ac:dyDescent="0.25">
      <c r="A6" s="95" t="s">
        <v>565</v>
      </c>
      <c r="B6" s="96">
        <v>0</v>
      </c>
      <c r="C6" s="96">
        <v>0</v>
      </c>
      <c r="D6" s="96">
        <f>B6+C6</f>
        <v>0</v>
      </c>
    </row>
    <row r="7" spans="1:4" ht="24.9" customHeight="1" x14ac:dyDescent="0.25">
      <c r="A7" s="95" t="s">
        <v>566</v>
      </c>
      <c r="B7" s="96">
        <v>0</v>
      </c>
      <c r="C7" s="96">
        <v>0</v>
      </c>
      <c r="D7" s="96">
        <v>0</v>
      </c>
    </row>
    <row r="8" spans="1:4" ht="24.9" customHeight="1" x14ac:dyDescent="0.25">
      <c r="A8" s="95" t="s">
        <v>567</v>
      </c>
      <c r="B8" s="96">
        <v>0</v>
      </c>
      <c r="C8" s="96">
        <v>0</v>
      </c>
      <c r="D8" s="96">
        <f t="shared" ref="D8:D12" si="0">B8+C8</f>
        <v>0</v>
      </c>
    </row>
    <row r="9" spans="1:4" ht="17.399999999999999" x14ac:dyDescent="0.25">
      <c r="A9" s="95" t="s">
        <v>568</v>
      </c>
      <c r="B9" s="96">
        <v>0</v>
      </c>
      <c r="C9" s="96">
        <v>0</v>
      </c>
      <c r="D9" s="96">
        <f t="shared" si="0"/>
        <v>0</v>
      </c>
    </row>
    <row r="10" spans="1:4" s="94" customFormat="1" ht="31.2" x14ac:dyDescent="0.25">
      <c r="A10" s="265" t="s">
        <v>569</v>
      </c>
      <c r="B10" s="266">
        <f>SUM(B11:B12)</f>
        <v>0</v>
      </c>
      <c r="C10" s="266">
        <f>SUM(C11:C12)</f>
        <v>0</v>
      </c>
      <c r="D10" s="266">
        <f>SUM(D11:D12)</f>
        <v>0</v>
      </c>
    </row>
    <row r="11" spans="1:4" ht="24.9" customHeight="1" x14ac:dyDescent="0.25">
      <c r="A11" s="95" t="s">
        <v>570</v>
      </c>
      <c r="B11" s="96">
        <v>0</v>
      </c>
      <c r="C11" s="96">
        <v>0</v>
      </c>
      <c r="D11" s="96">
        <f t="shared" si="0"/>
        <v>0</v>
      </c>
    </row>
    <row r="12" spans="1:4" ht="24.9" customHeight="1" x14ac:dyDescent="0.25">
      <c r="A12" s="95" t="s">
        <v>571</v>
      </c>
      <c r="B12" s="96">
        <v>0</v>
      </c>
      <c r="C12" s="96">
        <v>0</v>
      </c>
      <c r="D12" s="96">
        <f t="shared" si="0"/>
        <v>0</v>
      </c>
    </row>
    <row r="13" spans="1:4" ht="24.9" customHeight="1" x14ac:dyDescent="0.25">
      <c r="A13" s="265" t="s">
        <v>572</v>
      </c>
      <c r="B13" s="266">
        <f>SUM(B14:B15)</f>
        <v>1442028</v>
      </c>
      <c r="C13" s="266">
        <f>SUM(C14:C15)</f>
        <v>0</v>
      </c>
      <c r="D13" s="266">
        <f>SUM(D14:D15)</f>
        <v>1434778</v>
      </c>
    </row>
    <row r="14" spans="1:4" ht="24.9" customHeight="1" x14ac:dyDescent="0.25">
      <c r="A14" s="95" t="s">
        <v>573</v>
      </c>
      <c r="B14" s="96">
        <v>0</v>
      </c>
      <c r="C14" s="96"/>
      <c r="D14" s="96">
        <v>0</v>
      </c>
    </row>
    <row r="15" spans="1:4" ht="24.9" customHeight="1" x14ac:dyDescent="0.25">
      <c r="A15" s="95" t="s">
        <v>574</v>
      </c>
      <c r="B15" s="96">
        <v>1442028</v>
      </c>
      <c r="C15" s="96"/>
      <c r="D15" s="96">
        <v>1434778</v>
      </c>
    </row>
    <row r="16" spans="1:4" ht="24.9" customHeight="1" x14ac:dyDescent="0.25">
      <c r="A16" s="265" t="s">
        <v>575</v>
      </c>
      <c r="B16" s="266">
        <f>SUM(B17:B19)</f>
        <v>169329</v>
      </c>
      <c r="C16" s="266">
        <f>SUM(C17:C19)</f>
        <v>0</v>
      </c>
      <c r="D16" s="266">
        <f>SUM(D17:D19)</f>
        <v>402964</v>
      </c>
    </row>
    <row r="17" spans="1:4" ht="24.9" customHeight="1" x14ac:dyDescent="0.25">
      <c r="A17" s="95" t="s">
        <v>576</v>
      </c>
      <c r="B17" s="96">
        <v>144400</v>
      </c>
      <c r="C17" s="96"/>
      <c r="D17" s="96">
        <v>43300</v>
      </c>
    </row>
    <row r="18" spans="1:4" ht="24.9" customHeight="1" x14ac:dyDescent="0.25">
      <c r="A18" s="95" t="s">
        <v>577</v>
      </c>
      <c r="B18" s="96">
        <v>0</v>
      </c>
      <c r="C18" s="96"/>
      <c r="D18" s="96">
        <v>0</v>
      </c>
    </row>
    <row r="19" spans="1:4" ht="24.9" customHeight="1" x14ac:dyDescent="0.25">
      <c r="A19" s="97" t="s">
        <v>578</v>
      </c>
      <c r="B19" s="96">
        <v>24929</v>
      </c>
      <c r="C19" s="96"/>
      <c r="D19" s="96">
        <v>359664</v>
      </c>
    </row>
    <row r="20" spans="1:4" ht="31.2" x14ac:dyDescent="0.25">
      <c r="A20" s="267" t="s">
        <v>579</v>
      </c>
      <c r="B20" s="266">
        <v>0</v>
      </c>
      <c r="C20" s="266"/>
      <c r="D20" s="266">
        <v>0</v>
      </c>
    </row>
    <row r="21" spans="1:4" ht="24.9" customHeight="1" x14ac:dyDescent="0.25">
      <c r="A21" s="267" t="s">
        <v>580</v>
      </c>
      <c r="B21" s="266">
        <v>0</v>
      </c>
      <c r="C21" s="266">
        <v>0</v>
      </c>
      <c r="D21" s="266">
        <f>B21+C21</f>
        <v>0</v>
      </c>
    </row>
    <row r="22" spans="1:4" s="94" customFormat="1" ht="24.9" customHeight="1" x14ac:dyDescent="0.25">
      <c r="A22" s="98" t="s">
        <v>581</v>
      </c>
      <c r="B22" s="99">
        <f>B5+B10+B13+B16+B20+B21</f>
        <v>1611357</v>
      </c>
      <c r="C22" s="99">
        <f>C5+C10+C13+C16+C20+C21</f>
        <v>0</v>
      </c>
      <c r="D22" s="99">
        <f>D5+D10+D13+D16+D20+D21</f>
        <v>1837742</v>
      </c>
    </row>
    <row r="23" spans="1:4" ht="24.9" customHeight="1" x14ac:dyDescent="0.25">
      <c r="A23" s="265" t="s">
        <v>582</v>
      </c>
      <c r="B23" s="266">
        <f t="shared" ref="B23:C23" si="1">SUM(B24:B29)</f>
        <v>-3441334</v>
      </c>
      <c r="C23" s="266">
        <f t="shared" si="1"/>
        <v>0</v>
      </c>
      <c r="D23" s="266">
        <f>SUM(D24:D29)</f>
        <v>-5265700</v>
      </c>
    </row>
    <row r="24" spans="1:4" ht="24.9" customHeight="1" x14ac:dyDescent="0.25">
      <c r="A24" s="95" t="s">
        <v>583</v>
      </c>
      <c r="B24" s="96">
        <v>0</v>
      </c>
      <c r="C24" s="96">
        <v>0</v>
      </c>
      <c r="D24" s="96">
        <f>B24+C24</f>
        <v>0</v>
      </c>
    </row>
    <row r="25" spans="1:4" ht="24.9" customHeight="1" x14ac:dyDescent="0.25">
      <c r="A25" s="95" t="s">
        <v>584</v>
      </c>
      <c r="B25" s="96">
        <v>0</v>
      </c>
      <c r="C25" s="96">
        <v>0</v>
      </c>
      <c r="D25" s="96">
        <f t="shared" ref="D25:D26" si="2">B25+C25</f>
        <v>0</v>
      </c>
    </row>
    <row r="26" spans="1:4" s="94" customFormat="1" ht="24.9" customHeight="1" x14ac:dyDescent="0.25">
      <c r="A26" s="95" t="s">
        <v>585</v>
      </c>
      <c r="B26" s="96">
        <v>0</v>
      </c>
      <c r="C26" s="96">
        <v>0</v>
      </c>
      <c r="D26" s="96">
        <f t="shared" si="2"/>
        <v>0</v>
      </c>
    </row>
    <row r="27" spans="1:4" ht="24.9" customHeight="1" x14ac:dyDescent="0.25">
      <c r="A27" s="95" t="s">
        <v>586</v>
      </c>
      <c r="B27" s="96">
        <v>-1927499</v>
      </c>
      <c r="C27" s="96"/>
      <c r="D27" s="96">
        <v>-3441334</v>
      </c>
    </row>
    <row r="28" spans="1:4" ht="24.9" customHeight="1" x14ac:dyDescent="0.25">
      <c r="A28" s="95" t="s">
        <v>587</v>
      </c>
      <c r="B28" s="96">
        <v>0</v>
      </c>
      <c r="C28" s="96"/>
      <c r="D28" s="96">
        <v>0</v>
      </c>
    </row>
    <row r="29" spans="1:4" s="94" customFormat="1" ht="24.9" customHeight="1" x14ac:dyDescent="0.25">
      <c r="A29" s="95" t="s">
        <v>588</v>
      </c>
      <c r="B29" s="96">
        <v>-1513835</v>
      </c>
      <c r="C29" s="96"/>
      <c r="D29" s="96">
        <v>-1824366</v>
      </c>
    </row>
    <row r="30" spans="1:4" ht="24.9" customHeight="1" x14ac:dyDescent="0.25">
      <c r="A30" s="265" t="s">
        <v>589</v>
      </c>
      <c r="B30" s="266">
        <f>SUM(B31:B33)</f>
        <v>128720</v>
      </c>
      <c r="C30" s="266">
        <f>SUM(C31:C33)</f>
        <v>0</v>
      </c>
      <c r="D30" s="266">
        <f>SUM(D31:D33)</f>
        <v>274625</v>
      </c>
    </row>
    <row r="31" spans="1:4" ht="24.9" customHeight="1" x14ac:dyDescent="0.25">
      <c r="A31" s="95" t="s">
        <v>590</v>
      </c>
      <c r="B31" s="96">
        <v>0</v>
      </c>
      <c r="C31" s="96">
        <v>0</v>
      </c>
      <c r="D31" s="96">
        <v>0</v>
      </c>
    </row>
    <row r="32" spans="1:4" ht="30" x14ac:dyDescent="0.25">
      <c r="A32" s="95" t="s">
        <v>591</v>
      </c>
      <c r="B32" s="96">
        <v>128720</v>
      </c>
      <c r="C32" s="96">
        <v>0</v>
      </c>
      <c r="D32" s="96">
        <v>274625</v>
      </c>
    </row>
    <row r="33" spans="1:4" ht="24.9" customHeight="1" x14ac:dyDescent="0.25">
      <c r="A33" s="97" t="s">
        <v>592</v>
      </c>
      <c r="B33" s="96">
        <v>0</v>
      </c>
      <c r="C33" s="96">
        <v>0</v>
      </c>
      <c r="D33" s="96">
        <f t="shared" ref="D33" si="3">B33+C33</f>
        <v>0</v>
      </c>
    </row>
    <row r="34" spans="1:4" ht="31.2" x14ac:dyDescent="0.25">
      <c r="A34" s="267" t="s">
        <v>629</v>
      </c>
      <c r="B34" s="268">
        <v>0</v>
      </c>
      <c r="C34" s="268">
        <v>0</v>
      </c>
      <c r="D34" s="268">
        <v>0</v>
      </c>
    </row>
    <row r="35" spans="1:4" ht="24.9" customHeight="1" x14ac:dyDescent="0.25">
      <c r="A35" s="267" t="s">
        <v>630</v>
      </c>
      <c r="B35" s="266">
        <f>SUM(B36:B38)</f>
        <v>4923971</v>
      </c>
      <c r="C35" s="266">
        <f>SUM(C36:C38)</f>
        <v>0</v>
      </c>
      <c r="D35" s="266">
        <f>SUM(D36:D38)</f>
        <v>6828817</v>
      </c>
    </row>
    <row r="36" spans="1:4" ht="30" x14ac:dyDescent="0.25">
      <c r="A36" s="97" t="s">
        <v>633</v>
      </c>
      <c r="B36" s="93">
        <v>0</v>
      </c>
      <c r="C36" s="93">
        <v>0</v>
      </c>
      <c r="D36" s="96">
        <f t="shared" ref="D36:D38" si="4">B36+C36</f>
        <v>0</v>
      </c>
    </row>
    <row r="37" spans="1:4" ht="24.9" customHeight="1" x14ac:dyDescent="0.25">
      <c r="A37" s="97" t="s">
        <v>631</v>
      </c>
      <c r="B37" s="96">
        <v>4923971</v>
      </c>
      <c r="C37" s="96"/>
      <c r="D37" s="96">
        <v>6828817</v>
      </c>
    </row>
    <row r="38" spans="1:4" ht="24.9" customHeight="1" x14ac:dyDescent="0.25">
      <c r="A38" s="97" t="s">
        <v>632</v>
      </c>
      <c r="B38" s="96">
        <v>0</v>
      </c>
      <c r="C38" s="96">
        <v>0</v>
      </c>
      <c r="D38" s="96">
        <f t="shared" si="4"/>
        <v>0</v>
      </c>
    </row>
    <row r="39" spans="1:4" ht="24.9" customHeight="1" x14ac:dyDescent="0.25">
      <c r="A39" s="98" t="s">
        <v>593</v>
      </c>
      <c r="B39" s="99">
        <f>B23+B30+B34+B35</f>
        <v>1611357</v>
      </c>
      <c r="C39" s="99">
        <f>C23+C30+C34+C35</f>
        <v>0</v>
      </c>
      <c r="D39" s="99">
        <f>D23+D30+D34+D35</f>
        <v>1837742</v>
      </c>
    </row>
  </sheetData>
  <mergeCells count="1">
    <mergeCell ref="A1:D1"/>
  </mergeCells>
  <printOptions horizontalCentered="1"/>
  <pageMargins left="0.23622047244094491" right="0.23622047244094491" top="0.74803149606299213" bottom="0.74803149606299213" header="0.31496062992125984" footer="0.31496062992125984"/>
  <pageSetup scale="67" orientation="portrait" verticalDpi="300" r:id="rId1"/>
  <headerFooter alignWithMargins="0">
    <oddHeader>&amp;R 11b. számú melléklet</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39"/>
  <sheetViews>
    <sheetView topLeftCell="A10" zoomScaleNormal="100" workbookViewId="0">
      <selection activeCell="D38" sqref="D38"/>
    </sheetView>
  </sheetViews>
  <sheetFormatPr defaultColWidth="9.109375" defaultRowHeight="13.2" x14ac:dyDescent="0.25"/>
  <cols>
    <col min="1" max="1" width="60.44140625" style="91" customWidth="1"/>
    <col min="2" max="2" width="17.33203125" style="91" customWidth="1"/>
    <col min="3" max="3" width="15.109375" style="91" customWidth="1"/>
    <col min="4" max="4" width="16.88671875" style="91" customWidth="1"/>
    <col min="5" max="16384" width="9.109375" style="91"/>
  </cols>
  <sheetData>
    <row r="1" spans="1:4" ht="17.399999999999999" x14ac:dyDescent="0.3">
      <c r="A1" s="862" t="s">
        <v>1585</v>
      </c>
      <c r="B1" s="862"/>
      <c r="C1" s="862"/>
      <c r="D1" s="862"/>
    </row>
    <row r="3" spans="1:4" x14ac:dyDescent="0.25">
      <c r="D3" s="91" t="s">
        <v>601</v>
      </c>
    </row>
    <row r="4" spans="1:4" ht="60" x14ac:dyDescent="0.25">
      <c r="A4" s="92" t="s">
        <v>841</v>
      </c>
      <c r="B4" s="92" t="s">
        <v>1575</v>
      </c>
      <c r="C4" s="92" t="s">
        <v>650</v>
      </c>
      <c r="D4" s="92" t="s">
        <v>804</v>
      </c>
    </row>
    <row r="5" spans="1:4" s="94" customFormat="1" ht="31.2" x14ac:dyDescent="0.25">
      <c r="A5" s="265" t="s">
        <v>564</v>
      </c>
      <c r="B5" s="266">
        <f>SUM(B6:B9)</f>
        <v>210970</v>
      </c>
      <c r="C5" s="266">
        <f>SUM(C6:C9)</f>
        <v>0</v>
      </c>
      <c r="D5" s="266">
        <f>SUM(D6:D9)</f>
        <v>572666</v>
      </c>
    </row>
    <row r="6" spans="1:4" ht="24.9" customHeight="1" x14ac:dyDescent="0.25">
      <c r="A6" s="95" t="s">
        <v>565</v>
      </c>
      <c r="B6" s="96">
        <v>0</v>
      </c>
      <c r="C6" s="96">
        <v>0</v>
      </c>
      <c r="D6" s="96">
        <f>B6+C6</f>
        <v>0</v>
      </c>
    </row>
    <row r="7" spans="1:4" ht="24.9" customHeight="1" x14ac:dyDescent="0.25">
      <c r="A7" s="95" t="s">
        <v>566</v>
      </c>
      <c r="B7" s="96">
        <v>210970</v>
      </c>
      <c r="C7" s="96">
        <v>0</v>
      </c>
      <c r="D7" s="96">
        <v>572666</v>
      </c>
    </row>
    <row r="8" spans="1:4" ht="24.9" customHeight="1" x14ac:dyDescent="0.25">
      <c r="A8" s="95" t="s">
        <v>567</v>
      </c>
      <c r="B8" s="96">
        <v>0</v>
      </c>
      <c r="C8" s="96">
        <v>0</v>
      </c>
      <c r="D8" s="96">
        <f t="shared" ref="D8:D21" si="0">B8+C8</f>
        <v>0</v>
      </c>
    </row>
    <row r="9" spans="1:4" ht="24.9" customHeight="1" x14ac:dyDescent="0.25">
      <c r="A9" s="95" t="s">
        <v>568</v>
      </c>
      <c r="B9" s="96">
        <v>0</v>
      </c>
      <c r="C9" s="96">
        <v>0</v>
      </c>
      <c r="D9" s="96">
        <f t="shared" si="0"/>
        <v>0</v>
      </c>
    </row>
    <row r="10" spans="1:4" s="94" customFormat="1" ht="31.2" x14ac:dyDescent="0.25">
      <c r="A10" s="265" t="s">
        <v>569</v>
      </c>
      <c r="B10" s="266">
        <f>SUM(B11:B12)</f>
        <v>0</v>
      </c>
      <c r="C10" s="266">
        <f>SUM(C11:C12)</f>
        <v>0</v>
      </c>
      <c r="D10" s="266">
        <f>SUM(D11:D12)</f>
        <v>0</v>
      </c>
    </row>
    <row r="11" spans="1:4" ht="24.9" customHeight="1" x14ac:dyDescent="0.25">
      <c r="A11" s="95" t="s">
        <v>570</v>
      </c>
      <c r="B11" s="96">
        <v>0</v>
      </c>
      <c r="C11" s="96">
        <v>0</v>
      </c>
      <c r="D11" s="96">
        <f t="shared" si="0"/>
        <v>0</v>
      </c>
    </row>
    <row r="12" spans="1:4" ht="24.9" customHeight="1" x14ac:dyDescent="0.25">
      <c r="A12" s="95" t="s">
        <v>571</v>
      </c>
      <c r="B12" s="96">
        <v>0</v>
      </c>
      <c r="C12" s="96">
        <v>0</v>
      </c>
      <c r="D12" s="96">
        <f t="shared" si="0"/>
        <v>0</v>
      </c>
    </row>
    <row r="13" spans="1:4" ht="24.9" customHeight="1" x14ac:dyDescent="0.25">
      <c r="A13" s="265" t="s">
        <v>572</v>
      </c>
      <c r="B13" s="266">
        <f>SUM(B14:B15)</f>
        <v>1187782</v>
      </c>
      <c r="C13" s="266">
        <f>SUM(C14:C15)</f>
        <v>0</v>
      </c>
      <c r="D13" s="266">
        <f>SUM(D14:D15)</f>
        <v>1520071</v>
      </c>
    </row>
    <row r="14" spans="1:4" ht="24.9" customHeight="1" x14ac:dyDescent="0.25">
      <c r="A14" s="95" t="s">
        <v>573</v>
      </c>
      <c r="B14" s="96">
        <v>0</v>
      </c>
      <c r="C14" s="96">
        <v>0</v>
      </c>
      <c r="D14" s="96">
        <v>0</v>
      </c>
    </row>
    <row r="15" spans="1:4" ht="24.9" customHeight="1" x14ac:dyDescent="0.25">
      <c r="A15" s="95" t="s">
        <v>574</v>
      </c>
      <c r="B15" s="96">
        <v>1187782</v>
      </c>
      <c r="C15" s="96">
        <v>0</v>
      </c>
      <c r="D15" s="96">
        <v>1520071</v>
      </c>
    </row>
    <row r="16" spans="1:4" ht="24.9" customHeight="1" x14ac:dyDescent="0.25">
      <c r="A16" s="265" t="s">
        <v>575</v>
      </c>
      <c r="B16" s="266">
        <v>0</v>
      </c>
      <c r="C16" s="266">
        <f>SUM(C17:C19)</f>
        <v>0</v>
      </c>
      <c r="D16" s="266">
        <f>SUM(D17:D19)</f>
        <v>0</v>
      </c>
    </row>
    <row r="17" spans="1:4" ht="24.9" customHeight="1" x14ac:dyDescent="0.25">
      <c r="A17" s="95" t="s">
        <v>576</v>
      </c>
      <c r="B17" s="96">
        <v>0</v>
      </c>
      <c r="C17" s="96">
        <v>0</v>
      </c>
      <c r="D17" s="96">
        <v>0</v>
      </c>
    </row>
    <row r="18" spans="1:4" ht="24.9" customHeight="1" x14ac:dyDescent="0.25">
      <c r="A18" s="95" t="s">
        <v>577</v>
      </c>
      <c r="B18" s="96">
        <v>0</v>
      </c>
      <c r="C18" s="96">
        <v>0</v>
      </c>
      <c r="D18" s="96">
        <v>0</v>
      </c>
    </row>
    <row r="19" spans="1:4" ht="24.9" customHeight="1" x14ac:dyDescent="0.25">
      <c r="A19" s="97" t="s">
        <v>578</v>
      </c>
      <c r="B19" s="96">
        <v>0</v>
      </c>
      <c r="C19" s="96">
        <v>0</v>
      </c>
      <c r="D19" s="96">
        <v>0</v>
      </c>
    </row>
    <row r="20" spans="1:4" ht="31.2" x14ac:dyDescent="0.25">
      <c r="A20" s="267" t="s">
        <v>579</v>
      </c>
      <c r="B20" s="266">
        <v>0</v>
      </c>
      <c r="C20" s="266">
        <v>0</v>
      </c>
      <c r="D20" s="266">
        <v>0</v>
      </c>
    </row>
    <row r="21" spans="1:4" ht="24.9" customHeight="1" x14ac:dyDescent="0.25">
      <c r="A21" s="267" t="s">
        <v>580</v>
      </c>
      <c r="B21" s="266">
        <v>0</v>
      </c>
      <c r="C21" s="266">
        <v>0</v>
      </c>
      <c r="D21" s="96">
        <f t="shared" si="0"/>
        <v>0</v>
      </c>
    </row>
    <row r="22" spans="1:4" s="94" customFormat="1" ht="24.9" customHeight="1" x14ac:dyDescent="0.25">
      <c r="A22" s="98" t="s">
        <v>581</v>
      </c>
      <c r="B22" s="99">
        <f>B5+B10+B13+B16+B20+B21</f>
        <v>1398752</v>
      </c>
      <c r="C22" s="99">
        <f>C5+C10+C13+C16+C20+C21</f>
        <v>0</v>
      </c>
      <c r="D22" s="99">
        <f>D5+D10+D13+D16+D20+D21</f>
        <v>2092737</v>
      </c>
    </row>
    <row r="23" spans="1:4" ht="24.9" customHeight="1" x14ac:dyDescent="0.25">
      <c r="A23" s="265" t="s">
        <v>582</v>
      </c>
      <c r="B23" s="266">
        <f>SUM(B24:B29)</f>
        <v>-7261325</v>
      </c>
      <c r="C23" s="266">
        <f>SUM(C24:C29)</f>
        <v>0</v>
      </c>
      <c r="D23" s="266">
        <f>SUM(D24:D29)</f>
        <v>-10338895</v>
      </c>
    </row>
    <row r="24" spans="1:4" ht="24.9" customHeight="1" x14ac:dyDescent="0.25">
      <c r="A24" s="95" t="s">
        <v>583</v>
      </c>
      <c r="B24" s="96">
        <v>0</v>
      </c>
      <c r="C24" s="96">
        <v>0</v>
      </c>
      <c r="D24" s="96">
        <f>B24+C24</f>
        <v>0</v>
      </c>
    </row>
    <row r="25" spans="1:4" ht="24.9" customHeight="1" x14ac:dyDescent="0.25">
      <c r="A25" s="95" t="s">
        <v>584</v>
      </c>
      <c r="B25" s="96">
        <v>0</v>
      </c>
      <c r="C25" s="96">
        <v>0</v>
      </c>
      <c r="D25" s="96">
        <f t="shared" ref="D25:D33" si="1">B25+C25</f>
        <v>0</v>
      </c>
    </row>
    <row r="26" spans="1:4" s="94" customFormat="1" ht="24.9" customHeight="1" x14ac:dyDescent="0.25">
      <c r="A26" s="95" t="s">
        <v>585</v>
      </c>
      <c r="B26" s="96">
        <v>46596</v>
      </c>
      <c r="C26" s="96">
        <v>0</v>
      </c>
      <c r="D26" s="96">
        <v>46596</v>
      </c>
    </row>
    <row r="27" spans="1:4" ht="24.9" customHeight="1" x14ac:dyDescent="0.25">
      <c r="A27" s="95" t="s">
        <v>586</v>
      </c>
      <c r="B27" s="96">
        <v>-5244685</v>
      </c>
      <c r="C27" s="96">
        <v>0</v>
      </c>
      <c r="D27" s="96">
        <v>-7307921</v>
      </c>
    </row>
    <row r="28" spans="1:4" ht="24.9" customHeight="1" x14ac:dyDescent="0.25">
      <c r="A28" s="95" t="s">
        <v>587</v>
      </c>
      <c r="B28" s="96">
        <v>0</v>
      </c>
      <c r="C28" s="96">
        <v>0</v>
      </c>
      <c r="D28" s="96">
        <f t="shared" si="1"/>
        <v>0</v>
      </c>
    </row>
    <row r="29" spans="1:4" s="94" customFormat="1" ht="24.9" customHeight="1" x14ac:dyDescent="0.25">
      <c r="A29" s="95" t="s">
        <v>588</v>
      </c>
      <c r="B29" s="96">
        <v>-2063236</v>
      </c>
      <c r="C29" s="96">
        <v>0</v>
      </c>
      <c r="D29" s="96">
        <v>-3077570</v>
      </c>
    </row>
    <row r="30" spans="1:4" ht="24.9" customHeight="1" x14ac:dyDescent="0.25">
      <c r="A30" s="265" t="s">
        <v>589</v>
      </c>
      <c r="B30" s="266">
        <f>SUM(B31:B33)</f>
        <v>64964</v>
      </c>
      <c r="C30" s="266">
        <v>0</v>
      </c>
      <c r="D30" s="266">
        <f>SUM(D31:D33)</f>
        <v>78495</v>
      </c>
    </row>
    <row r="31" spans="1:4" ht="24.9" customHeight="1" x14ac:dyDescent="0.25">
      <c r="A31" s="95" t="s">
        <v>590</v>
      </c>
      <c r="B31" s="96">
        <v>0</v>
      </c>
      <c r="C31" s="96">
        <v>0</v>
      </c>
      <c r="D31" s="96">
        <v>0</v>
      </c>
    </row>
    <row r="32" spans="1:4" ht="30" x14ac:dyDescent="0.25">
      <c r="A32" s="95" t="s">
        <v>591</v>
      </c>
      <c r="B32" s="96">
        <v>64964</v>
      </c>
      <c r="C32" s="96">
        <v>0</v>
      </c>
      <c r="D32" s="96">
        <v>78495</v>
      </c>
    </row>
    <row r="33" spans="1:4" ht="24.9" customHeight="1" x14ac:dyDescent="0.25">
      <c r="A33" s="97" t="s">
        <v>592</v>
      </c>
      <c r="B33" s="96">
        <v>0</v>
      </c>
      <c r="C33" s="96">
        <v>0</v>
      </c>
      <c r="D33" s="96">
        <f t="shared" si="1"/>
        <v>0</v>
      </c>
    </row>
    <row r="34" spans="1:4" ht="31.2" x14ac:dyDescent="0.25">
      <c r="A34" s="267" t="s">
        <v>629</v>
      </c>
      <c r="B34" s="268">
        <v>0</v>
      </c>
      <c r="C34" s="268">
        <v>0</v>
      </c>
      <c r="D34" s="268">
        <v>0</v>
      </c>
    </row>
    <row r="35" spans="1:4" ht="24.9" customHeight="1" x14ac:dyDescent="0.25">
      <c r="A35" s="267" t="s">
        <v>630</v>
      </c>
      <c r="B35" s="266">
        <f>SUM(B36:B38)</f>
        <v>8595113</v>
      </c>
      <c r="C35" s="266">
        <f>SUM(C36:C38)</f>
        <v>0</v>
      </c>
      <c r="D35" s="266">
        <f>SUM(D36:D38)</f>
        <v>12353137</v>
      </c>
    </row>
    <row r="36" spans="1:4" ht="30" x14ac:dyDescent="0.25">
      <c r="A36" s="97" t="s">
        <v>633</v>
      </c>
      <c r="B36" s="93">
        <v>0</v>
      </c>
      <c r="C36" s="93">
        <v>0</v>
      </c>
      <c r="D36" s="96">
        <f t="shared" ref="D36:D38" si="2">B36+C36</f>
        <v>0</v>
      </c>
    </row>
    <row r="37" spans="1:4" ht="24.9" customHeight="1" x14ac:dyDescent="0.25">
      <c r="A37" s="97" t="s">
        <v>631</v>
      </c>
      <c r="B37" s="96">
        <v>8595113</v>
      </c>
      <c r="C37" s="96">
        <v>0</v>
      </c>
      <c r="D37" s="96">
        <v>12353137</v>
      </c>
    </row>
    <row r="38" spans="1:4" ht="17.399999999999999" x14ac:dyDescent="0.25">
      <c r="A38" s="97" t="s">
        <v>632</v>
      </c>
      <c r="B38" s="96">
        <v>0</v>
      </c>
      <c r="C38" s="96">
        <v>0</v>
      </c>
      <c r="D38" s="96">
        <f t="shared" si="2"/>
        <v>0</v>
      </c>
    </row>
    <row r="39" spans="1:4" ht="17.399999999999999" x14ac:dyDescent="0.25">
      <c r="A39" s="98" t="s">
        <v>593</v>
      </c>
      <c r="B39" s="99">
        <f>B23+B30+B34+B35</f>
        <v>1398752</v>
      </c>
      <c r="C39" s="99">
        <f>C23+C30+C34+C35</f>
        <v>0</v>
      </c>
      <c r="D39" s="99">
        <f>D23+D30+D34+D35</f>
        <v>2092737</v>
      </c>
    </row>
  </sheetData>
  <mergeCells count="1">
    <mergeCell ref="A1:D1"/>
  </mergeCells>
  <printOptions horizontalCentered="1"/>
  <pageMargins left="0.23622047244094491" right="0.23622047244094491" top="0.74803149606299213" bottom="0.74803149606299213" header="0.31496062992125984" footer="0.31496062992125984"/>
  <pageSetup scale="68" orientation="portrait" verticalDpi="300" r:id="rId1"/>
  <headerFooter alignWithMargins="0">
    <oddHeader>&amp;R 11c. számú melléklet</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39"/>
  <sheetViews>
    <sheetView topLeftCell="A13" zoomScaleNormal="100" workbookViewId="0">
      <selection activeCell="D38" sqref="D38"/>
    </sheetView>
  </sheetViews>
  <sheetFormatPr defaultColWidth="9.109375" defaultRowHeight="13.2" x14ac:dyDescent="0.25"/>
  <cols>
    <col min="1" max="1" width="60.44140625" style="91" customWidth="1"/>
    <col min="2" max="2" width="17.33203125" style="91" customWidth="1"/>
    <col min="3" max="3" width="14.88671875" style="91" customWidth="1"/>
    <col min="4" max="4" width="14.44140625" style="91" customWidth="1"/>
    <col min="5" max="16384" width="9.109375" style="91"/>
  </cols>
  <sheetData>
    <row r="1" spans="1:4" ht="17.399999999999999" x14ac:dyDescent="0.3">
      <c r="A1" s="862" t="s">
        <v>1590</v>
      </c>
      <c r="B1" s="862"/>
      <c r="C1" s="862"/>
      <c r="D1" s="862"/>
    </row>
    <row r="3" spans="1:4" x14ac:dyDescent="0.25">
      <c r="D3" s="91" t="s">
        <v>601</v>
      </c>
    </row>
    <row r="4" spans="1:4" ht="60" x14ac:dyDescent="0.25">
      <c r="A4" s="92" t="s">
        <v>841</v>
      </c>
      <c r="B4" s="92" t="s">
        <v>1575</v>
      </c>
      <c r="C4" s="92" t="s">
        <v>650</v>
      </c>
      <c r="D4" s="92" t="s">
        <v>804</v>
      </c>
    </row>
    <row r="5" spans="1:4" s="94" customFormat="1" ht="31.2" x14ac:dyDescent="0.25">
      <c r="A5" s="265" t="s">
        <v>564</v>
      </c>
      <c r="B5" s="266">
        <f>SUM(B6:B9)</f>
        <v>301684</v>
      </c>
      <c r="C5" s="266">
        <f>SUM(C6:C9)</f>
        <v>0</v>
      </c>
      <c r="D5" s="266">
        <f>SUM(D6:D9)</f>
        <v>185686</v>
      </c>
    </row>
    <row r="6" spans="1:4" ht="24.9" customHeight="1" x14ac:dyDescent="0.25">
      <c r="A6" s="95" t="s">
        <v>565</v>
      </c>
      <c r="B6" s="96">
        <v>0</v>
      </c>
      <c r="C6" s="96">
        <v>0</v>
      </c>
      <c r="D6" s="96">
        <f>B6+C6</f>
        <v>0</v>
      </c>
    </row>
    <row r="7" spans="1:4" ht="24.9" customHeight="1" x14ac:dyDescent="0.25">
      <c r="A7" s="95" t="s">
        <v>566</v>
      </c>
      <c r="B7" s="96">
        <v>301684</v>
      </c>
      <c r="C7" s="96">
        <v>0</v>
      </c>
      <c r="D7" s="96">
        <v>185686</v>
      </c>
    </row>
    <row r="8" spans="1:4" ht="24.9" customHeight="1" x14ac:dyDescent="0.25">
      <c r="A8" s="95" t="s">
        <v>567</v>
      </c>
      <c r="B8" s="96">
        <v>0</v>
      </c>
      <c r="C8" s="96">
        <v>0</v>
      </c>
      <c r="D8" s="96">
        <f t="shared" ref="D8:D21" si="0">B8+C8</f>
        <v>0</v>
      </c>
    </row>
    <row r="9" spans="1:4" ht="24.9" customHeight="1" x14ac:dyDescent="0.25">
      <c r="A9" s="95" t="s">
        <v>568</v>
      </c>
      <c r="B9" s="96">
        <v>0</v>
      </c>
      <c r="C9" s="96">
        <v>0</v>
      </c>
      <c r="D9" s="96">
        <f t="shared" si="0"/>
        <v>0</v>
      </c>
    </row>
    <row r="10" spans="1:4" s="94" customFormat="1" ht="31.2" x14ac:dyDescent="0.25">
      <c r="A10" s="265" t="s">
        <v>569</v>
      </c>
      <c r="B10" s="266">
        <f>SUM(B11:B12)</f>
        <v>0</v>
      </c>
      <c r="C10" s="266">
        <f>SUM(C11:C12)</f>
        <v>0</v>
      </c>
      <c r="D10" s="266">
        <f>SUM(D11:D12)</f>
        <v>0</v>
      </c>
    </row>
    <row r="11" spans="1:4" ht="24.9" customHeight="1" x14ac:dyDescent="0.25">
      <c r="A11" s="95" t="s">
        <v>570</v>
      </c>
      <c r="B11" s="96">
        <v>0</v>
      </c>
      <c r="C11" s="96">
        <v>0</v>
      </c>
      <c r="D11" s="96"/>
    </row>
    <row r="12" spans="1:4" ht="24.9" customHeight="1" x14ac:dyDescent="0.25">
      <c r="A12" s="95" t="s">
        <v>571</v>
      </c>
      <c r="B12" s="96">
        <v>0</v>
      </c>
      <c r="C12" s="96">
        <v>0</v>
      </c>
      <c r="D12" s="96">
        <f t="shared" si="0"/>
        <v>0</v>
      </c>
    </row>
    <row r="13" spans="1:4" ht="24.9" customHeight="1" x14ac:dyDescent="0.25">
      <c r="A13" s="265" t="s">
        <v>572</v>
      </c>
      <c r="B13" s="266">
        <f>SUM(B14:B15)</f>
        <v>1523561</v>
      </c>
      <c r="C13" s="266">
        <f>SUM(C14:C15)</f>
        <v>0</v>
      </c>
      <c r="D13" s="266">
        <f>SUM(D14:D15)</f>
        <v>1577954</v>
      </c>
    </row>
    <row r="14" spans="1:4" ht="24.9" customHeight="1" x14ac:dyDescent="0.25">
      <c r="A14" s="95" t="s">
        <v>573</v>
      </c>
      <c r="B14" s="96">
        <v>0</v>
      </c>
      <c r="C14" s="96">
        <v>0</v>
      </c>
      <c r="D14" s="96">
        <v>0</v>
      </c>
    </row>
    <row r="15" spans="1:4" ht="24.9" customHeight="1" x14ac:dyDescent="0.25">
      <c r="A15" s="95" t="s">
        <v>574</v>
      </c>
      <c r="B15" s="96">
        <v>1523561</v>
      </c>
      <c r="C15" s="96">
        <v>0</v>
      </c>
      <c r="D15" s="96">
        <v>1577954</v>
      </c>
    </row>
    <row r="16" spans="1:4" ht="24.9" customHeight="1" x14ac:dyDescent="0.25">
      <c r="A16" s="265" t="s">
        <v>575</v>
      </c>
      <c r="B16" s="266">
        <f>SUM(B17:B19)</f>
        <v>0</v>
      </c>
      <c r="C16" s="266">
        <v>0</v>
      </c>
      <c r="D16" s="266">
        <f>SUM(D17:D19)</f>
        <v>0</v>
      </c>
    </row>
    <row r="17" spans="1:4" ht="24.9" customHeight="1" x14ac:dyDescent="0.25">
      <c r="A17" s="95" t="s">
        <v>576</v>
      </c>
      <c r="B17" s="96">
        <v>0</v>
      </c>
      <c r="C17" s="96">
        <v>0</v>
      </c>
      <c r="D17" s="96">
        <f t="shared" si="0"/>
        <v>0</v>
      </c>
    </row>
    <row r="18" spans="1:4" ht="24.9" customHeight="1" x14ac:dyDescent="0.25">
      <c r="A18" s="95" t="s">
        <v>577</v>
      </c>
      <c r="B18" s="96">
        <v>0</v>
      </c>
      <c r="C18" s="96">
        <v>0</v>
      </c>
      <c r="D18" s="96"/>
    </row>
    <row r="19" spans="1:4" ht="24.9" customHeight="1" x14ac:dyDescent="0.25">
      <c r="A19" s="97" t="s">
        <v>578</v>
      </c>
      <c r="B19" s="96">
        <v>0</v>
      </c>
      <c r="C19" s="96">
        <v>0</v>
      </c>
      <c r="D19" s="96">
        <v>0</v>
      </c>
    </row>
    <row r="20" spans="1:4" ht="31.2" x14ac:dyDescent="0.25">
      <c r="A20" s="267" t="s">
        <v>579</v>
      </c>
      <c r="B20" s="266">
        <v>-54545</v>
      </c>
      <c r="C20" s="266">
        <v>0</v>
      </c>
      <c r="D20" s="266">
        <v>-25057</v>
      </c>
    </row>
    <row r="21" spans="1:4" ht="24.9" customHeight="1" x14ac:dyDescent="0.25">
      <c r="A21" s="267" t="s">
        <v>580</v>
      </c>
      <c r="B21" s="266">
        <v>0</v>
      </c>
      <c r="C21" s="266">
        <v>0</v>
      </c>
      <c r="D21" s="266">
        <f t="shared" si="0"/>
        <v>0</v>
      </c>
    </row>
    <row r="22" spans="1:4" s="94" customFormat="1" ht="24.9" customHeight="1" x14ac:dyDescent="0.25">
      <c r="A22" s="98" t="s">
        <v>581</v>
      </c>
      <c r="B22" s="99">
        <f>B5+B10+B13+B16+B20+B21</f>
        <v>1770700</v>
      </c>
      <c r="C22" s="99">
        <f>C5+C10+C13+C16+C20+C21</f>
        <v>0</v>
      </c>
      <c r="D22" s="99">
        <f>D5+D10+D13+D16+D20+D21</f>
        <v>1738583</v>
      </c>
    </row>
    <row r="23" spans="1:4" ht="24.9" customHeight="1" x14ac:dyDescent="0.25">
      <c r="A23" s="265" t="s">
        <v>582</v>
      </c>
      <c r="B23" s="266">
        <f>SUM(B24:B29)</f>
        <v>-4861682</v>
      </c>
      <c r="C23" s="266">
        <f>SUM(C24:C29)</f>
        <v>0</v>
      </c>
      <c r="D23" s="266">
        <f>SUM(D24:D29)</f>
        <v>-4077289</v>
      </c>
    </row>
    <row r="24" spans="1:4" ht="24.9" customHeight="1" x14ac:dyDescent="0.25">
      <c r="A24" s="95" t="s">
        <v>583</v>
      </c>
      <c r="B24" s="96">
        <v>0</v>
      </c>
      <c r="C24" s="96">
        <v>0</v>
      </c>
      <c r="D24" s="96">
        <f>B24+C24</f>
        <v>0</v>
      </c>
    </row>
    <row r="25" spans="1:4" ht="24.9" customHeight="1" x14ac:dyDescent="0.25">
      <c r="A25" s="95" t="s">
        <v>584</v>
      </c>
      <c r="B25" s="96">
        <v>0</v>
      </c>
      <c r="C25" s="96">
        <v>0</v>
      </c>
      <c r="D25" s="96">
        <f t="shared" ref="D25:D33" si="1">B25+C25</f>
        <v>0</v>
      </c>
    </row>
    <row r="26" spans="1:4" s="94" customFormat="1" ht="24.9" customHeight="1" x14ac:dyDescent="0.25">
      <c r="A26" s="95" t="s">
        <v>585</v>
      </c>
      <c r="B26" s="96">
        <v>79126</v>
      </c>
      <c r="C26" s="96">
        <v>0</v>
      </c>
      <c r="D26" s="96">
        <v>79126</v>
      </c>
    </row>
    <row r="27" spans="1:4" ht="24.9" customHeight="1" x14ac:dyDescent="0.25">
      <c r="A27" s="95" t="s">
        <v>586</v>
      </c>
      <c r="B27" s="96">
        <v>-1510899</v>
      </c>
      <c r="C27" s="96">
        <v>0</v>
      </c>
      <c r="D27" s="96">
        <v>-4940808</v>
      </c>
    </row>
    <row r="28" spans="1:4" ht="24.9" customHeight="1" x14ac:dyDescent="0.25">
      <c r="A28" s="95" t="s">
        <v>587</v>
      </c>
      <c r="B28" s="96">
        <v>0</v>
      </c>
      <c r="C28" s="96">
        <v>0</v>
      </c>
      <c r="D28" s="96">
        <f t="shared" si="1"/>
        <v>0</v>
      </c>
    </row>
    <row r="29" spans="1:4" s="94" customFormat="1" ht="24.9" customHeight="1" x14ac:dyDescent="0.25">
      <c r="A29" s="95" t="s">
        <v>588</v>
      </c>
      <c r="B29" s="96">
        <v>-3429909</v>
      </c>
      <c r="C29" s="96">
        <v>0</v>
      </c>
      <c r="D29" s="96">
        <v>784393</v>
      </c>
    </row>
    <row r="30" spans="1:4" ht="24.9" customHeight="1" x14ac:dyDescent="0.25">
      <c r="A30" s="265" t="s">
        <v>589</v>
      </c>
      <c r="B30" s="266">
        <f>SUM(B31:B33)</f>
        <v>916682</v>
      </c>
      <c r="C30" s="266">
        <f>SUM(C31:C33)</f>
        <v>0</v>
      </c>
      <c r="D30" s="266">
        <f>SUM(D31:D33)</f>
        <v>180560</v>
      </c>
    </row>
    <row r="31" spans="1:4" ht="24.9" customHeight="1" x14ac:dyDescent="0.25">
      <c r="A31" s="95" t="s">
        <v>590</v>
      </c>
      <c r="B31" s="96">
        <v>0</v>
      </c>
      <c r="C31" s="96">
        <v>0</v>
      </c>
      <c r="D31" s="96">
        <v>0</v>
      </c>
    </row>
    <row r="32" spans="1:4" ht="30" x14ac:dyDescent="0.25">
      <c r="A32" s="95" t="s">
        <v>591</v>
      </c>
      <c r="B32" s="96">
        <v>916682</v>
      </c>
      <c r="C32" s="96">
        <v>0</v>
      </c>
      <c r="D32" s="96">
        <v>180560</v>
      </c>
    </row>
    <row r="33" spans="1:4" ht="24.9" customHeight="1" x14ac:dyDescent="0.25">
      <c r="A33" s="97" t="s">
        <v>592</v>
      </c>
      <c r="B33" s="96">
        <v>0</v>
      </c>
      <c r="C33" s="96">
        <v>0</v>
      </c>
      <c r="D33" s="96">
        <f t="shared" si="1"/>
        <v>0</v>
      </c>
    </row>
    <row r="34" spans="1:4" ht="31.2" x14ac:dyDescent="0.25">
      <c r="A34" s="267" t="s">
        <v>629</v>
      </c>
      <c r="B34" s="268">
        <v>0</v>
      </c>
      <c r="C34" s="268">
        <v>0</v>
      </c>
      <c r="D34" s="268">
        <v>0</v>
      </c>
    </row>
    <row r="35" spans="1:4" ht="24.9" customHeight="1" x14ac:dyDescent="0.25">
      <c r="A35" s="267" t="s">
        <v>630</v>
      </c>
      <c r="B35" s="266">
        <f>SUM(B36:B38)</f>
        <v>5715700</v>
      </c>
      <c r="C35" s="266">
        <f>SUM(C36:C38)</f>
        <v>0</v>
      </c>
      <c r="D35" s="266">
        <f>SUM(D36:D38)</f>
        <v>5635312</v>
      </c>
    </row>
    <row r="36" spans="1:4" ht="30" x14ac:dyDescent="0.25">
      <c r="A36" s="97" t="s">
        <v>633</v>
      </c>
      <c r="B36" s="93">
        <v>344352</v>
      </c>
      <c r="C36" s="93">
        <v>0</v>
      </c>
      <c r="D36" s="96">
        <v>0</v>
      </c>
    </row>
    <row r="37" spans="1:4" ht="24.9" customHeight="1" x14ac:dyDescent="0.25">
      <c r="A37" s="97" t="s">
        <v>631</v>
      </c>
      <c r="B37" s="96">
        <v>5371348</v>
      </c>
      <c r="C37" s="96">
        <v>0</v>
      </c>
      <c r="D37" s="96">
        <v>5635312</v>
      </c>
    </row>
    <row r="38" spans="1:4" ht="17.399999999999999" x14ac:dyDescent="0.25">
      <c r="A38" s="97" t="s">
        <v>632</v>
      </c>
      <c r="B38" s="96">
        <v>0</v>
      </c>
      <c r="C38" s="96">
        <v>0</v>
      </c>
      <c r="D38" s="96">
        <f t="shared" ref="D38" si="2">B38+C38</f>
        <v>0</v>
      </c>
    </row>
    <row r="39" spans="1:4" ht="17.399999999999999" x14ac:dyDescent="0.25">
      <c r="A39" s="98" t="s">
        <v>593</v>
      </c>
      <c r="B39" s="99">
        <f>B23+B30+B34+B35</f>
        <v>1770700</v>
      </c>
      <c r="C39" s="99">
        <f>C23+C30+C34+C35</f>
        <v>0</v>
      </c>
      <c r="D39" s="99">
        <f>D23+D30+D34+D35</f>
        <v>1738583</v>
      </c>
    </row>
  </sheetData>
  <mergeCells count="1">
    <mergeCell ref="A1:D1"/>
  </mergeCells>
  <printOptions horizontalCentered="1"/>
  <pageMargins left="0.23622047244094491" right="0.23622047244094491" top="0.74803149606299213" bottom="0.74803149606299213" header="0.31496062992125984" footer="0.31496062992125984"/>
  <pageSetup scale="68" orientation="portrait" verticalDpi="300" r:id="rId1"/>
  <headerFooter alignWithMargins="0">
    <oddHeader>&amp;R 11d. számú melléklet</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55"/>
  <sheetViews>
    <sheetView showGridLines="0" zoomScale="70" zoomScaleNormal="70" workbookViewId="0">
      <pane xSplit="2" ySplit="4" topLeftCell="R35" activePane="bottomRight" state="frozen"/>
      <selection pane="topRight" activeCell="C1" sqref="C1"/>
      <selection pane="bottomLeft" activeCell="A5" sqref="A5"/>
      <selection pane="bottomRight" activeCell="S56" sqref="S56"/>
    </sheetView>
  </sheetViews>
  <sheetFormatPr defaultRowHeight="14.4" x14ac:dyDescent="0.3"/>
  <cols>
    <col min="1" max="1" width="4.5546875" customWidth="1"/>
    <col min="2" max="2" width="62.5546875" customWidth="1"/>
    <col min="3" max="26" width="20.6640625" customWidth="1"/>
  </cols>
  <sheetData>
    <row r="1" spans="1:27" ht="15" thickBot="1" x14ac:dyDescent="0.35"/>
    <row r="2" spans="1:27" ht="18" x14ac:dyDescent="0.35">
      <c r="C2" s="813" t="s">
        <v>484</v>
      </c>
      <c r="D2" s="814"/>
      <c r="E2" s="814"/>
      <c r="F2" s="815"/>
      <c r="G2" s="831" t="s">
        <v>1525</v>
      </c>
      <c r="H2" s="832"/>
      <c r="I2" s="832"/>
      <c r="J2" s="833"/>
      <c r="K2" s="819" t="s">
        <v>485</v>
      </c>
      <c r="L2" s="820"/>
      <c r="M2" s="820"/>
      <c r="N2" s="821"/>
      <c r="O2" s="825" t="s">
        <v>475</v>
      </c>
      <c r="P2" s="826"/>
      <c r="Q2" s="826"/>
      <c r="R2" s="827"/>
      <c r="S2" s="801" t="s">
        <v>487</v>
      </c>
      <c r="T2" s="802"/>
      <c r="U2" s="802"/>
      <c r="V2" s="803"/>
      <c r="W2" s="807" t="s">
        <v>486</v>
      </c>
      <c r="X2" s="808"/>
      <c r="Y2" s="808"/>
      <c r="Z2" s="809"/>
    </row>
    <row r="3" spans="1:27" ht="18" x14ac:dyDescent="0.35">
      <c r="C3" s="816" t="s">
        <v>483</v>
      </c>
      <c r="D3" s="817"/>
      <c r="E3" s="817"/>
      <c r="F3" s="818"/>
      <c r="G3" s="834" t="s">
        <v>483</v>
      </c>
      <c r="H3" s="835"/>
      <c r="I3" s="835"/>
      <c r="J3" s="836"/>
      <c r="K3" s="822" t="s">
        <v>483</v>
      </c>
      <c r="L3" s="823"/>
      <c r="M3" s="823"/>
      <c r="N3" s="824"/>
      <c r="O3" s="828" t="s">
        <v>483</v>
      </c>
      <c r="P3" s="829"/>
      <c r="Q3" s="829"/>
      <c r="R3" s="830"/>
      <c r="S3" s="804" t="s">
        <v>483</v>
      </c>
      <c r="T3" s="805"/>
      <c r="U3" s="805"/>
      <c r="V3" s="806"/>
      <c r="W3" s="810" t="s">
        <v>483</v>
      </c>
      <c r="X3" s="811"/>
      <c r="Y3" s="811"/>
      <c r="Z3" s="812"/>
    </row>
    <row r="4" spans="1:27" ht="48.75" customHeight="1" x14ac:dyDescent="0.3">
      <c r="A4" s="38"/>
      <c r="B4" s="178" t="s">
        <v>503</v>
      </c>
      <c r="C4" s="184" t="s">
        <v>479</v>
      </c>
      <c r="D4" s="39" t="s">
        <v>480</v>
      </c>
      <c r="E4" s="39" t="s">
        <v>481</v>
      </c>
      <c r="F4" s="185" t="s">
        <v>482</v>
      </c>
      <c r="G4" s="184" t="s">
        <v>479</v>
      </c>
      <c r="H4" s="39" t="s">
        <v>480</v>
      </c>
      <c r="I4" s="39" t="s">
        <v>481</v>
      </c>
      <c r="J4" s="185" t="s">
        <v>482</v>
      </c>
      <c r="K4" s="184" t="s">
        <v>479</v>
      </c>
      <c r="L4" s="39" t="s">
        <v>480</v>
      </c>
      <c r="M4" s="39" t="s">
        <v>481</v>
      </c>
      <c r="N4" s="185" t="s">
        <v>482</v>
      </c>
      <c r="O4" s="184" t="s">
        <v>479</v>
      </c>
      <c r="P4" s="39" t="s">
        <v>480</v>
      </c>
      <c r="Q4" s="39" t="s">
        <v>481</v>
      </c>
      <c r="R4" s="185" t="s">
        <v>482</v>
      </c>
      <c r="S4" s="184" t="s">
        <v>479</v>
      </c>
      <c r="T4" s="39" t="s">
        <v>480</v>
      </c>
      <c r="U4" s="39" t="s">
        <v>481</v>
      </c>
      <c r="V4" s="185" t="s">
        <v>482</v>
      </c>
      <c r="W4" s="184" t="s">
        <v>479</v>
      </c>
      <c r="X4" s="39" t="s">
        <v>480</v>
      </c>
      <c r="Y4" s="39" t="s">
        <v>481</v>
      </c>
      <c r="Z4" s="185" t="s">
        <v>482</v>
      </c>
    </row>
    <row r="5" spans="1:27" s="45" customFormat="1" ht="30" customHeight="1" x14ac:dyDescent="0.35">
      <c r="A5" s="42" t="s">
        <v>51</v>
      </c>
      <c r="B5" s="179" t="s">
        <v>52</v>
      </c>
      <c r="C5" s="186">
        <f>'részletező tábla eredeti ei Bag'!H5</f>
        <v>0</v>
      </c>
      <c r="D5" s="144">
        <f>'részletező tábla módosíto ei '!H5</f>
        <v>0</v>
      </c>
      <c r="E5" s="144">
        <f>'2a cofog szerinti teljesítés'!H5</f>
        <v>0</v>
      </c>
      <c r="F5" s="187">
        <v>0</v>
      </c>
      <c r="G5" s="186">
        <f>'részletező tábla eredeti ei Bag'!L5</f>
        <v>0</v>
      </c>
      <c r="H5" s="144">
        <f>'részletező tábla módosíto ei '!L5</f>
        <v>0</v>
      </c>
      <c r="I5" s="144">
        <f>'2a cofog szerinti teljesítés'!L5</f>
        <v>0</v>
      </c>
      <c r="J5" s="187">
        <v>0</v>
      </c>
      <c r="K5" s="186">
        <f>'részletező tábla eredeti ei Bag'!Q5</f>
        <v>0</v>
      </c>
      <c r="L5" s="144">
        <f>'részletező tábla módosíto ei '!Q5</f>
        <v>0</v>
      </c>
      <c r="M5" s="144">
        <f>'2a cofog szerinti teljesítés'!Q5</f>
        <v>0</v>
      </c>
      <c r="N5" s="187">
        <v>0</v>
      </c>
      <c r="O5" s="186">
        <f>'részletező tábla eredeti ei Bag'!U5</f>
        <v>0</v>
      </c>
      <c r="P5" s="144">
        <f>'részletező tábla módosíto ei '!U5</f>
        <v>0</v>
      </c>
      <c r="Q5" s="144">
        <f>'2a cofog szerinti teljesítés'!U5</f>
        <v>0</v>
      </c>
      <c r="R5" s="187">
        <v>0</v>
      </c>
      <c r="S5" s="186">
        <f>'részletező tábla eredeti ei Bag'!AZ5</f>
        <v>401096311</v>
      </c>
      <c r="T5" s="144">
        <f>'részletező tábla módosíto ei '!AZ5</f>
        <v>474377705</v>
      </c>
      <c r="U5" s="672">
        <f>'2a cofog szerinti teljesítés'!BC5</f>
        <v>466825088</v>
      </c>
      <c r="V5" s="187">
        <f>U5/T5</f>
        <v>0.98407889552903838</v>
      </c>
      <c r="W5" s="186">
        <f>S5+O5+K5+C5+G5</f>
        <v>401096311</v>
      </c>
      <c r="X5" s="144">
        <f>T5+P5+L5+D5+H5</f>
        <v>474377705</v>
      </c>
      <c r="Y5" s="672">
        <f>U5+Q5+M5+E5+I5</f>
        <v>466825088</v>
      </c>
      <c r="Z5" s="187">
        <f>Y5/X5</f>
        <v>0.98407889552903838</v>
      </c>
    </row>
    <row r="6" spans="1:27" s="45" customFormat="1" ht="30" customHeight="1" x14ac:dyDescent="0.35">
      <c r="A6" s="42" t="s">
        <v>76</v>
      </c>
      <c r="B6" s="179" t="s">
        <v>77</v>
      </c>
      <c r="C6" s="186">
        <f>'részletező tábla eredeti ei Bag'!H19</f>
        <v>0</v>
      </c>
      <c r="D6" s="144">
        <f>'részletező tábla módosíto ei '!H19</f>
        <v>0</v>
      </c>
      <c r="E6" s="144">
        <f>'2a cofog szerinti teljesítés'!H19</f>
        <v>0</v>
      </c>
      <c r="F6" s="187">
        <v>0</v>
      </c>
      <c r="G6" s="186">
        <f>'részletező tábla eredeti ei Bag'!L19</f>
        <v>0</v>
      </c>
      <c r="H6" s="144">
        <f>'részletező tábla módosíto ei '!L19</f>
        <v>0</v>
      </c>
      <c r="I6" s="144">
        <f>'2a cofog szerinti teljesítés'!L19</f>
        <v>0</v>
      </c>
      <c r="J6" s="187">
        <v>0</v>
      </c>
      <c r="K6" s="186">
        <f>'részletező tábla eredeti ei Bag'!Q19</f>
        <v>0</v>
      </c>
      <c r="L6" s="144">
        <f>'részletező tábla módosíto ei '!Q19</f>
        <v>0</v>
      </c>
      <c r="M6" s="144">
        <f>'2a cofog szerinti teljesítés'!Q19</f>
        <v>0</v>
      </c>
      <c r="N6" s="187">
        <v>0</v>
      </c>
      <c r="O6" s="186">
        <f>'részletező tábla eredeti ei Bag'!U19</f>
        <v>0</v>
      </c>
      <c r="P6" s="144">
        <f>'részletező tábla módosíto ei '!U19</f>
        <v>0</v>
      </c>
      <c r="Q6" s="144">
        <f>'2a cofog szerinti teljesítés'!U6</f>
        <v>0</v>
      </c>
      <c r="R6" s="187">
        <v>0</v>
      </c>
      <c r="S6" s="186">
        <f>'részletező tábla eredeti ei Bag'!AZ19</f>
        <v>398891320</v>
      </c>
      <c r="T6" s="144">
        <f>'részletező tábla módosíto ei '!AZ19</f>
        <v>455220520</v>
      </c>
      <c r="U6" s="672">
        <f>'2a cofog szerinti teljesítés'!BC19</f>
        <v>455220520</v>
      </c>
      <c r="V6" s="187">
        <f>U6/T6</f>
        <v>1</v>
      </c>
      <c r="W6" s="186">
        <f t="shared" ref="W6:W14" si="0">S6+O6+K6+C6+G6</f>
        <v>398891320</v>
      </c>
      <c r="X6" s="144">
        <f t="shared" ref="X6:X14" si="1">T6+P6+L6+D6+H6</f>
        <v>455220520</v>
      </c>
      <c r="Y6" s="672">
        <f t="shared" ref="Y6:Y14" si="2">U6+Q6+M6+E6+I6</f>
        <v>455220520</v>
      </c>
      <c r="Z6" s="187">
        <f t="shared" ref="Z6:Z32" si="3">Y6/X6</f>
        <v>1</v>
      </c>
    </row>
    <row r="7" spans="1:27" s="45" customFormat="1" ht="30" customHeight="1" x14ac:dyDescent="0.35">
      <c r="A7" s="42" t="s">
        <v>88</v>
      </c>
      <c r="B7" s="179" t="s">
        <v>89</v>
      </c>
      <c r="C7" s="186">
        <f>'részletező tábla eredeti ei Bag'!H25</f>
        <v>0</v>
      </c>
      <c r="D7" s="144">
        <f>'részletező tábla módosíto ei '!H25</f>
        <v>0</v>
      </c>
      <c r="E7" s="144">
        <f>'2a cofog szerinti teljesítés'!H25</f>
        <v>0</v>
      </c>
      <c r="F7" s="187">
        <v>0</v>
      </c>
      <c r="G7" s="186">
        <f>'részletező tábla eredeti ei Bag'!L25</f>
        <v>0</v>
      </c>
      <c r="H7" s="144">
        <f>'részletező tábla módosíto ei '!L25</f>
        <v>0</v>
      </c>
      <c r="I7" s="144">
        <f>'2a cofog szerinti teljesítés'!L25</f>
        <v>0</v>
      </c>
      <c r="J7" s="187">
        <v>0</v>
      </c>
      <c r="K7" s="186">
        <f>'részletező tábla eredeti ei Bag'!Q25</f>
        <v>0</v>
      </c>
      <c r="L7" s="144">
        <f>'részletező tábla módosíto ei '!Q25</f>
        <v>0</v>
      </c>
      <c r="M7" s="144">
        <f>'2a cofog szerinti teljesítés'!Q25</f>
        <v>0</v>
      </c>
      <c r="N7" s="187">
        <v>0</v>
      </c>
      <c r="O7" s="186">
        <f>'részletező tábla eredeti ei Bag'!U25</f>
        <v>0</v>
      </c>
      <c r="P7" s="144">
        <f>'részletező tábla módosíto ei '!U25</f>
        <v>0</v>
      </c>
      <c r="Q7" s="144">
        <f>'2a cofog szerinti teljesítés'!U7</f>
        <v>0</v>
      </c>
      <c r="R7" s="187">
        <v>0</v>
      </c>
      <c r="S7" s="186">
        <f>'részletező tábla eredeti ei Bag'!AZ25</f>
        <v>88000000</v>
      </c>
      <c r="T7" s="144">
        <f>'részletező tábla módosíto ei '!AZ25</f>
        <v>88000000</v>
      </c>
      <c r="U7" s="672">
        <f>'2a cofog szerinti teljesítés'!BC25</f>
        <v>92663742</v>
      </c>
      <c r="V7" s="187">
        <f t="shared" ref="V7:V32" si="4">U7/T7</f>
        <v>1.0529970681818182</v>
      </c>
      <c r="W7" s="186">
        <f t="shared" si="0"/>
        <v>88000000</v>
      </c>
      <c r="X7" s="144">
        <f>T7+P7+L7+D7+H7</f>
        <v>88000000</v>
      </c>
      <c r="Y7" s="672">
        <f t="shared" si="2"/>
        <v>92663742</v>
      </c>
      <c r="Z7" s="187">
        <f t="shared" si="3"/>
        <v>1.0529970681818182</v>
      </c>
    </row>
    <row r="8" spans="1:27" s="45" customFormat="1" ht="30" customHeight="1" x14ac:dyDescent="0.35">
      <c r="A8" s="42" t="s">
        <v>129</v>
      </c>
      <c r="B8" s="179" t="s">
        <v>130</v>
      </c>
      <c r="C8" s="186">
        <f>'részletező tábla eredeti ei Bag'!H53</f>
        <v>1832000</v>
      </c>
      <c r="D8" s="144">
        <f>'részletező tábla módosíto ei '!H53</f>
        <v>2247000</v>
      </c>
      <c r="E8" s="672">
        <f>'2a cofog szerinti teljesítés'!H54</f>
        <v>2836831</v>
      </c>
      <c r="F8" s="187">
        <f>E8/D8</f>
        <v>1.2624971072541167</v>
      </c>
      <c r="G8" s="186">
        <f>'részletező tábla eredeti ei Bag'!L53</f>
        <v>5000000</v>
      </c>
      <c r="H8" s="144">
        <f>'részletező tábla módosíto ei '!L53</f>
        <v>5676815</v>
      </c>
      <c r="I8" s="672">
        <f>'2a cofog szerinti teljesítés'!L54</f>
        <v>4205488</v>
      </c>
      <c r="J8" s="187">
        <f t="shared" ref="J8" si="5">I8/H8</f>
        <v>0.74081822289435184</v>
      </c>
      <c r="K8" s="186">
        <f>'részletező tábla eredeti ei Bag'!Q53</f>
        <v>50000</v>
      </c>
      <c r="L8" s="144">
        <f>'részletező tábla módosíto ei '!Q53</f>
        <v>1658717</v>
      </c>
      <c r="M8" s="672">
        <f>'2a cofog szerinti teljesítés'!Q54</f>
        <v>1204222</v>
      </c>
      <c r="N8" s="187">
        <f t="shared" ref="N8" si="6">M8/L8</f>
        <v>0.72599605598785089</v>
      </c>
      <c r="O8" s="186">
        <f>'részletező tábla eredeti ei Bag'!U53</f>
        <v>254000</v>
      </c>
      <c r="P8" s="144">
        <f>'részletező tábla módosíto ei '!U53</f>
        <v>254000</v>
      </c>
      <c r="Q8" s="672">
        <f>'2a cofog szerinti teljesítés'!U54</f>
        <v>344314</v>
      </c>
      <c r="R8" s="187">
        <f t="shared" ref="R8:R32" si="7">Q8/P8</f>
        <v>1.3555669291338583</v>
      </c>
      <c r="S8" s="186">
        <f>'részletező tábla eredeti ei Bag'!AZ53</f>
        <v>26028500</v>
      </c>
      <c r="T8" s="144">
        <f>'részletező tábla módosíto ei '!AZ53</f>
        <v>26376099</v>
      </c>
      <c r="U8" s="672">
        <f>'2a cofog szerinti teljesítés'!BC54</f>
        <v>25774105</v>
      </c>
      <c r="V8" s="187">
        <f t="shared" si="4"/>
        <v>0.97717653395219661</v>
      </c>
      <c r="W8" s="186">
        <f t="shared" si="0"/>
        <v>33164500</v>
      </c>
      <c r="X8" s="144">
        <f t="shared" si="1"/>
        <v>36212631</v>
      </c>
      <c r="Y8" s="672">
        <f t="shared" si="2"/>
        <v>34364960</v>
      </c>
      <c r="Z8" s="187">
        <f t="shared" si="3"/>
        <v>0.94897716766285223</v>
      </c>
    </row>
    <row r="9" spans="1:27" s="45" customFormat="1" ht="30" customHeight="1" x14ac:dyDescent="0.35">
      <c r="A9" s="42" t="s">
        <v>151</v>
      </c>
      <c r="B9" s="179" t="s">
        <v>152</v>
      </c>
      <c r="C9" s="186">
        <f>'részletező tábla eredeti ei Bag'!H65</f>
        <v>0</v>
      </c>
      <c r="D9" s="144">
        <f>'részletező tábla módosíto ei '!H65</f>
        <v>0</v>
      </c>
      <c r="E9" s="144">
        <f>'2a cofog szerinti teljesítés'!H66</f>
        <v>0</v>
      </c>
      <c r="F9" s="187">
        <v>0</v>
      </c>
      <c r="G9" s="186">
        <f>'részletező tábla eredeti ei Bag'!L65</f>
        <v>0</v>
      </c>
      <c r="H9" s="144">
        <f>'részletező tábla módosíto ei '!L65</f>
        <v>0</v>
      </c>
      <c r="I9" s="144">
        <f>'2a cofog szerinti teljesítés'!L66</f>
        <v>0</v>
      </c>
      <c r="J9" s="187">
        <v>0</v>
      </c>
      <c r="K9" s="186">
        <f>'részletező tábla eredeti ei Bag'!Q65</f>
        <v>0</v>
      </c>
      <c r="L9" s="144">
        <f>'részletező tábla módosíto ei '!Q65</f>
        <v>0</v>
      </c>
      <c r="M9" s="144">
        <f>'2a cofog szerinti teljesítés'!Q66</f>
        <v>0</v>
      </c>
      <c r="N9" s="187">
        <v>0</v>
      </c>
      <c r="O9" s="186">
        <f>'részletező tábla eredeti ei Bag'!U65</f>
        <v>0</v>
      </c>
      <c r="P9" s="144">
        <f>'részletező tábla módosíto ei '!U65</f>
        <v>0</v>
      </c>
      <c r="Q9" s="144">
        <f>'2a cofog szerinti teljesítés'!U9</f>
        <v>0</v>
      </c>
      <c r="R9" s="187">
        <v>0</v>
      </c>
      <c r="S9" s="186">
        <f>'részletező tábla eredeti ei Bag'!AZ65</f>
        <v>1180000</v>
      </c>
      <c r="T9" s="144">
        <f>'részletező tábla módosíto ei '!AZ65</f>
        <v>1180000</v>
      </c>
      <c r="U9" s="672">
        <f>'2a cofog szerinti teljesítés'!BC66</f>
        <v>1180000</v>
      </c>
      <c r="V9" s="187">
        <f t="shared" si="4"/>
        <v>1</v>
      </c>
      <c r="W9" s="186">
        <f t="shared" si="0"/>
        <v>1180000</v>
      </c>
      <c r="X9" s="144">
        <f t="shared" si="1"/>
        <v>1180000</v>
      </c>
      <c r="Y9" s="672">
        <f t="shared" si="2"/>
        <v>1180000</v>
      </c>
      <c r="Z9" s="187">
        <f t="shared" si="3"/>
        <v>1</v>
      </c>
    </row>
    <row r="10" spans="1:27" s="45" customFormat="1" ht="30" customHeight="1" x14ac:dyDescent="0.35">
      <c r="A10" s="42" t="s">
        <v>163</v>
      </c>
      <c r="B10" s="179" t="s">
        <v>164</v>
      </c>
      <c r="C10" s="186">
        <f>'részletező tábla eredeti ei Bag'!H71</f>
        <v>0</v>
      </c>
      <c r="D10" s="144">
        <f>'részletező tábla módosíto ei '!H71</f>
        <v>0</v>
      </c>
      <c r="E10" s="144">
        <f>'2a cofog szerinti teljesítés'!H72</f>
        <v>0</v>
      </c>
      <c r="F10" s="187">
        <v>0</v>
      </c>
      <c r="G10" s="186">
        <f>'részletező tábla eredeti ei Bag'!L71</f>
        <v>0</v>
      </c>
      <c r="H10" s="144">
        <f>'részletező tábla módosíto ei '!L71</f>
        <v>0</v>
      </c>
      <c r="I10" s="144">
        <f>'2a cofog szerinti teljesítés'!L72</f>
        <v>0</v>
      </c>
      <c r="J10" s="187">
        <v>0</v>
      </c>
      <c r="K10" s="186">
        <f>'részletező tábla eredeti ei Bag'!Q71</f>
        <v>0</v>
      </c>
      <c r="L10" s="144">
        <f>'részletező tábla módosíto ei '!Q71</f>
        <v>0</v>
      </c>
      <c r="M10" s="144">
        <f>'2a cofog szerinti teljesítés'!Q72</f>
        <v>0</v>
      </c>
      <c r="N10" s="187">
        <v>0</v>
      </c>
      <c r="O10" s="186">
        <f>'részletező tábla eredeti ei Bag'!U71</f>
        <v>0</v>
      </c>
      <c r="P10" s="144">
        <f>'részletező tábla módosíto ei '!U71</f>
        <v>0</v>
      </c>
      <c r="Q10" s="144">
        <f>'2a cofog szerinti teljesítés'!U11</f>
        <v>0</v>
      </c>
      <c r="R10" s="187">
        <v>0</v>
      </c>
      <c r="S10" s="186">
        <f>'részletező tábla eredeti ei Bag'!AZ71</f>
        <v>0</v>
      </c>
      <c r="T10" s="144">
        <f>'részletező tábla módosíto ei '!AZ71</f>
        <v>0</v>
      </c>
      <c r="U10" s="672">
        <f>'2a cofog szerinti teljesítés'!BC72</f>
        <v>0</v>
      </c>
      <c r="V10" s="187">
        <v>0</v>
      </c>
      <c r="W10" s="186">
        <f t="shared" si="0"/>
        <v>0</v>
      </c>
      <c r="X10" s="144">
        <f t="shared" si="1"/>
        <v>0</v>
      </c>
      <c r="Y10" s="672">
        <f t="shared" si="2"/>
        <v>0</v>
      </c>
      <c r="Z10" s="187">
        <v>0</v>
      </c>
    </row>
    <row r="11" spans="1:27" s="45" customFormat="1" ht="30" customHeight="1" x14ac:dyDescent="0.35">
      <c r="A11" s="42" t="s">
        <v>171</v>
      </c>
      <c r="B11" s="179" t="s">
        <v>172</v>
      </c>
      <c r="C11" s="186">
        <f>'részletező tábla eredeti ei Bag'!H75</f>
        <v>0</v>
      </c>
      <c r="D11" s="144">
        <f>'részletező tábla módosíto ei '!H75</f>
        <v>0</v>
      </c>
      <c r="E11" s="144">
        <f>'2a cofog szerinti teljesítés'!H77</f>
        <v>0</v>
      </c>
      <c r="F11" s="187">
        <v>0</v>
      </c>
      <c r="G11" s="186">
        <f>'részletező tábla eredeti ei Bag'!L75</f>
        <v>0</v>
      </c>
      <c r="H11" s="144">
        <f>'részletező tábla módosíto ei '!L75</f>
        <v>0</v>
      </c>
      <c r="I11" s="144">
        <f>'2a cofog szerinti teljesítés'!L77</f>
        <v>0</v>
      </c>
      <c r="J11" s="187">
        <v>0</v>
      </c>
      <c r="K11" s="186">
        <f>'részletező tábla eredeti ei Bag'!Q75</f>
        <v>0</v>
      </c>
      <c r="L11" s="144">
        <f>'részletező tábla módosíto ei '!Q75</f>
        <v>0</v>
      </c>
      <c r="M11" s="144">
        <f>'2a cofog szerinti teljesítés'!Q77</f>
        <v>0</v>
      </c>
      <c r="N11" s="187">
        <v>0</v>
      </c>
      <c r="O11" s="186">
        <f>'részletező tábla eredeti ei Bag'!U75</f>
        <v>0</v>
      </c>
      <c r="P11" s="144">
        <f>'részletező tábla módosíto ei '!U75</f>
        <v>0</v>
      </c>
      <c r="Q11" s="144">
        <f>'2a cofog szerinti teljesítés'!U12</f>
        <v>0</v>
      </c>
      <c r="R11" s="187">
        <v>0</v>
      </c>
      <c r="S11" s="186">
        <f>'részletező tábla eredeti ei Bag'!AZ75</f>
        <v>0</v>
      </c>
      <c r="T11" s="144">
        <f>'részletező tábla módosíto ei '!AZ75</f>
        <v>0</v>
      </c>
      <c r="U11" s="144">
        <f>'2a cofog szerinti teljesítés'!BC77</f>
        <v>0</v>
      </c>
      <c r="V11" s="187">
        <v>0</v>
      </c>
      <c r="W11" s="186">
        <f t="shared" si="0"/>
        <v>0</v>
      </c>
      <c r="X11" s="144">
        <f t="shared" si="1"/>
        <v>0</v>
      </c>
      <c r="Y11" s="144">
        <f t="shared" si="2"/>
        <v>0</v>
      </c>
      <c r="Z11" s="187">
        <v>0</v>
      </c>
    </row>
    <row r="12" spans="1:27" s="45" customFormat="1" ht="30" customHeight="1" x14ac:dyDescent="0.35">
      <c r="A12" s="42" t="s">
        <v>179</v>
      </c>
      <c r="B12" s="179" t="s">
        <v>180</v>
      </c>
      <c r="C12" s="186">
        <f>'részletező tábla eredeti ei Bag'!H79</f>
        <v>24327370</v>
      </c>
      <c r="D12" s="144">
        <f>'részletező tábla módosíto ei '!H80</f>
        <v>25808370</v>
      </c>
      <c r="E12" s="672">
        <f>'2a cofog szerinti teljesítés'!H81</f>
        <v>24288979</v>
      </c>
      <c r="F12" s="187">
        <f t="shared" ref="F12:F36" si="8">E12/D12</f>
        <v>0.94112797514914737</v>
      </c>
      <c r="G12" s="186">
        <f>'részletező tábla eredeti ei Bag'!L79</f>
        <v>67983595</v>
      </c>
      <c r="H12" s="144">
        <f>'részletező tábla módosíto ei '!L80</f>
        <v>78280617</v>
      </c>
      <c r="I12" s="672">
        <f>'2a cofog szerinti teljesítés'!L81</f>
        <v>76694272</v>
      </c>
      <c r="J12" s="187">
        <f t="shared" ref="J12:J14" si="9">I12/H12</f>
        <v>0.9797351495070612</v>
      </c>
      <c r="K12" s="186">
        <f>'részletező tábla eredeti ei Bag'!Q79</f>
        <v>125207357</v>
      </c>
      <c r="L12" s="144">
        <f>'részletező tábla módosíto ei '!Q80</f>
        <v>146891206</v>
      </c>
      <c r="M12" s="672">
        <f>'2a cofog szerinti teljesítés'!Q81</f>
        <v>140169093</v>
      </c>
      <c r="N12" s="187">
        <f t="shared" ref="N12:N30" si="10">M12/L12</f>
        <v>0.95423747150663329</v>
      </c>
      <c r="O12" s="186">
        <f>'részletező tábla eredeti ei Bag'!U79</f>
        <v>78940898</v>
      </c>
      <c r="P12" s="144">
        <f>'részletező tábla módosíto ei '!U80</f>
        <v>82605858</v>
      </c>
      <c r="Q12" s="672">
        <f>'2a cofog szerinti teljesítés'!U81</f>
        <v>81217525</v>
      </c>
      <c r="R12" s="187">
        <f t="shared" si="7"/>
        <v>0.98319328636475156</v>
      </c>
      <c r="S12" s="186">
        <f>'részletező tábla eredeti ei Bag'!AZ79</f>
        <v>63296685</v>
      </c>
      <c r="T12" s="144">
        <f>'részletező tábla módosíto ei '!AZ79</f>
        <v>63296685</v>
      </c>
      <c r="U12" s="672">
        <f>'2a cofog szerinti teljesítés'!BC81</f>
        <v>78819593</v>
      </c>
      <c r="V12" s="187">
        <f t="shared" si="4"/>
        <v>1.2452404576953753</v>
      </c>
      <c r="W12" s="186">
        <f t="shared" si="0"/>
        <v>359755905</v>
      </c>
      <c r="X12" s="144">
        <f>T12+P12+L12+D12+H12</f>
        <v>396882736</v>
      </c>
      <c r="Y12" s="672">
        <f>U12+Q12+M12+E12+I12</f>
        <v>401189462</v>
      </c>
      <c r="Z12" s="187">
        <f t="shared" si="3"/>
        <v>1.010851381552661</v>
      </c>
    </row>
    <row r="13" spans="1:27" s="45" customFormat="1" ht="30" customHeight="1" x14ac:dyDescent="0.35">
      <c r="A13" s="42"/>
      <c r="B13" s="179" t="s">
        <v>476</v>
      </c>
      <c r="C13" s="186">
        <f>'részletező tábla eredeti ei Bag'!H90</f>
        <v>1481488</v>
      </c>
      <c r="D13" s="144">
        <f>'részletező tábla módosíto ei '!H90</f>
        <v>1481488</v>
      </c>
      <c r="E13" s="144">
        <f>'2a cofog szerinti teljesítés'!H92</f>
        <v>1481488</v>
      </c>
      <c r="F13" s="187">
        <f t="shared" si="8"/>
        <v>1</v>
      </c>
      <c r="G13" s="186">
        <f>'részletező tábla eredeti ei Bag'!L90</f>
        <v>1466957</v>
      </c>
      <c r="H13" s="144">
        <f>'részletező tábla módosíto ei '!L90</f>
        <v>1466957</v>
      </c>
      <c r="I13" s="144">
        <f>'2a cofog szerinti teljesítés'!L92</f>
        <v>1466957</v>
      </c>
      <c r="J13" s="187">
        <f t="shared" si="9"/>
        <v>1</v>
      </c>
      <c r="K13" s="186">
        <f>'részletező tábla eredeti ei Bag'!Q90</f>
        <v>1187782</v>
      </c>
      <c r="L13" s="144">
        <f>'részletező tábla módosíto ei '!Q90</f>
        <v>1187782</v>
      </c>
      <c r="M13" s="144">
        <f>'2a cofog szerinti teljesítés'!Q92</f>
        <v>1187782</v>
      </c>
      <c r="N13" s="187">
        <f t="shared" si="10"/>
        <v>1</v>
      </c>
      <c r="O13" s="186">
        <f>'részletező tábla eredeti ei Bag'!U90</f>
        <v>1523561</v>
      </c>
      <c r="P13" s="144">
        <f>'részletező tábla módosíto ei '!U90</f>
        <v>1523561</v>
      </c>
      <c r="Q13" s="144">
        <f>'2a cofog szerinti teljesítés'!U92</f>
        <v>1523561</v>
      </c>
      <c r="R13" s="187">
        <f t="shared" si="7"/>
        <v>1</v>
      </c>
      <c r="S13" s="186">
        <f>'részletező tábla módosíto ei '!AL90</f>
        <v>63296685</v>
      </c>
      <c r="T13" s="144">
        <f>'részletező tábla módosíto ei '!AZ90</f>
        <v>63296685</v>
      </c>
      <c r="U13" s="144">
        <f>'2a cofog szerinti teljesítés'!BC92</f>
        <v>63296685</v>
      </c>
      <c r="V13" s="187">
        <f t="shared" si="4"/>
        <v>1</v>
      </c>
      <c r="W13" s="186">
        <f t="shared" si="0"/>
        <v>68956473</v>
      </c>
      <c r="X13" s="144">
        <f t="shared" si="1"/>
        <v>68956473</v>
      </c>
      <c r="Y13" s="144">
        <f t="shared" si="2"/>
        <v>68956473</v>
      </c>
      <c r="Z13" s="187">
        <f t="shared" si="3"/>
        <v>1</v>
      </c>
    </row>
    <row r="14" spans="1:27" s="45" customFormat="1" ht="30" customHeight="1" x14ac:dyDescent="0.35">
      <c r="A14" s="42"/>
      <c r="B14" s="180" t="s">
        <v>499</v>
      </c>
      <c r="C14" s="186">
        <f>'részletező tábla eredeti ei Bag'!H99</f>
        <v>22845882</v>
      </c>
      <c r="D14" s="144">
        <f>'részletező tábla módosíto ei '!H99</f>
        <v>24326882</v>
      </c>
      <c r="E14" s="144">
        <f>'2a cofog szerinti teljesítés'!H101</f>
        <v>22807491</v>
      </c>
      <c r="F14" s="187">
        <f t="shared" si="8"/>
        <v>0.93754271509188891</v>
      </c>
      <c r="G14" s="186">
        <f>'részletező tábla eredeti ei Bag'!L99</f>
        <v>66516638</v>
      </c>
      <c r="H14" s="144">
        <f>'részletező tábla módosíto ei '!L99</f>
        <v>76813660</v>
      </c>
      <c r="I14" s="144">
        <f>'2a cofog szerinti teljesítés'!L101</f>
        <v>75227315</v>
      </c>
      <c r="J14" s="187">
        <f t="shared" si="9"/>
        <v>0.97934813938041754</v>
      </c>
      <c r="K14" s="186">
        <f>'részletező tábla eredeti ei Bag'!Q99</f>
        <v>124019575</v>
      </c>
      <c r="L14" s="144">
        <f>'részletező tábla módosíto ei '!Q99</f>
        <v>145703424</v>
      </c>
      <c r="M14" s="144">
        <f>'2a cofog szerinti teljesítés'!Q101</f>
        <v>138981311</v>
      </c>
      <c r="N14" s="187">
        <f t="shared" si="10"/>
        <v>0.95386441295984914</v>
      </c>
      <c r="O14" s="186">
        <f>'részletező tábla eredeti ei Bag'!U99</f>
        <v>77417337</v>
      </c>
      <c r="P14" s="144">
        <f>'részletező tábla módosíto ei '!U99</f>
        <v>81082297</v>
      </c>
      <c r="Q14" s="144">
        <f>'2a cofog szerinti teljesítés'!U101</f>
        <v>79693964</v>
      </c>
      <c r="R14" s="187">
        <f t="shared" si="7"/>
        <v>0.98287748310830414</v>
      </c>
      <c r="S14" s="186">
        <f>'részletező tábla eredeti ei Bag'!AZ99</f>
        <v>0</v>
      </c>
      <c r="T14" s="144">
        <f>'részletező tábla módosíto ei '!AZ99</f>
        <v>0</v>
      </c>
      <c r="U14" s="144">
        <f>'2a cofog szerinti teljesítés'!BC101</f>
        <v>0</v>
      </c>
      <c r="V14" s="187">
        <v>0</v>
      </c>
      <c r="W14" s="186">
        <f t="shared" si="0"/>
        <v>290799432</v>
      </c>
      <c r="X14" s="144">
        <f t="shared" si="1"/>
        <v>327926263</v>
      </c>
      <c r="Y14" s="144">
        <f t="shared" si="2"/>
        <v>316710081</v>
      </c>
      <c r="Z14" s="187">
        <f t="shared" si="3"/>
        <v>0.96579663398292681</v>
      </c>
    </row>
    <row r="15" spans="1:27" s="45" customFormat="1" ht="30" customHeight="1" x14ac:dyDescent="0.35">
      <c r="A15" s="43"/>
      <c r="B15" s="41"/>
      <c r="C15" s="188"/>
      <c r="D15" s="189"/>
      <c r="E15" s="189"/>
      <c r="F15" s="190"/>
      <c r="G15" s="188"/>
      <c r="H15" s="189"/>
      <c r="I15" s="189"/>
      <c r="J15" s="190"/>
      <c r="K15" s="188"/>
      <c r="L15" s="189"/>
      <c r="M15" s="189"/>
      <c r="N15" s="190"/>
      <c r="O15" s="186"/>
      <c r="P15" s="189"/>
      <c r="Q15" s="189"/>
      <c r="R15" s="190"/>
      <c r="S15" s="188"/>
      <c r="T15" s="189"/>
      <c r="U15" s="189"/>
      <c r="V15" s="190"/>
      <c r="W15" s="188"/>
      <c r="X15" s="189"/>
      <c r="Y15" s="618"/>
      <c r="Z15" s="190"/>
    </row>
    <row r="16" spans="1:27" s="45" customFormat="1" ht="30" customHeight="1" x14ac:dyDescent="0.35">
      <c r="A16" s="43"/>
      <c r="B16" s="181" t="s">
        <v>490</v>
      </c>
      <c r="C16" s="186">
        <f>'részletező tábla eredeti ei Bag'!H109</f>
        <v>1832000</v>
      </c>
      <c r="D16" s="144">
        <f>'részletező tábla módosíto ei '!H109</f>
        <v>2247000</v>
      </c>
      <c r="E16" s="672">
        <f>'2a cofog szerinti teljesítés'!H111</f>
        <v>2836831</v>
      </c>
      <c r="F16" s="187">
        <f>E16/D16</f>
        <v>1.2624971072541167</v>
      </c>
      <c r="G16" s="186">
        <f>'részletező tábla eredeti ei Bag'!L109</f>
        <v>5000000</v>
      </c>
      <c r="H16" s="144">
        <f>'részletező tábla módosíto ei '!L109</f>
        <v>5676815</v>
      </c>
      <c r="I16" s="672">
        <f>'2a cofog szerinti teljesítés'!L111</f>
        <v>4205488</v>
      </c>
      <c r="J16" s="187">
        <f>I16/H16</f>
        <v>0.74081822289435184</v>
      </c>
      <c r="K16" s="186">
        <f>'részletező tábla eredeti ei Bag'!Q109</f>
        <v>50000</v>
      </c>
      <c r="L16" s="144">
        <f>'részletező tábla módosíto ei '!Q109</f>
        <v>1658717</v>
      </c>
      <c r="M16" s="672">
        <f>'2a cofog szerinti teljesítés'!Q111</f>
        <v>1204222</v>
      </c>
      <c r="N16" s="187">
        <f>M16/L16</f>
        <v>0.72599605598785089</v>
      </c>
      <c r="O16" s="186">
        <f>'részletező tábla eredeti ei Bag'!U109</f>
        <v>254000</v>
      </c>
      <c r="P16" s="144">
        <f>'részletező tábla módosíto ei '!U109</f>
        <v>254000</v>
      </c>
      <c r="Q16" s="672">
        <f>'2a cofog szerinti teljesítés'!U111</f>
        <v>344314</v>
      </c>
      <c r="R16" s="187">
        <f t="shared" si="7"/>
        <v>1.3555669291338583</v>
      </c>
      <c r="S16" s="186">
        <f>'részletező tábla eredeti ei Bag'!AZ109</f>
        <v>515124811</v>
      </c>
      <c r="T16" s="144">
        <f>'részletező tábla módosíto ei '!AZ109</f>
        <v>588753804</v>
      </c>
      <c r="U16" s="672">
        <f>'2a cofog szerinti teljesítés'!BC111</f>
        <v>585262935</v>
      </c>
      <c r="V16" s="187">
        <f t="shared" si="4"/>
        <v>0.99407074913778393</v>
      </c>
      <c r="W16" s="186">
        <f>S16+O16+K16+C16+G16</f>
        <v>522260811</v>
      </c>
      <c r="X16" s="144">
        <f t="shared" ref="X16" si="11">T16+P16+L16+D16+H16</f>
        <v>598590336</v>
      </c>
      <c r="Y16" s="672">
        <f t="shared" ref="Y16" si="12">U16+Q16+M16+E16+I16</f>
        <v>593853790</v>
      </c>
      <c r="Z16" s="187">
        <f t="shared" si="3"/>
        <v>0.99208716593780755</v>
      </c>
      <c r="AA16" s="698"/>
    </row>
    <row r="17" spans="1:27" s="45" customFormat="1" ht="30" customHeight="1" x14ac:dyDescent="0.35">
      <c r="A17" s="43"/>
      <c r="B17" s="46"/>
      <c r="C17" s="188"/>
      <c r="D17" s="189"/>
      <c r="E17" s="189"/>
      <c r="F17" s="190"/>
      <c r="G17" s="188"/>
      <c r="H17" s="189"/>
      <c r="I17" s="189"/>
      <c r="J17" s="190"/>
      <c r="K17" s="188"/>
      <c r="L17" s="189"/>
      <c r="M17" s="189"/>
      <c r="N17" s="190"/>
      <c r="O17" s="186"/>
      <c r="P17" s="189"/>
      <c r="Q17" s="189"/>
      <c r="R17" s="190"/>
      <c r="S17" s="188"/>
      <c r="T17" s="189"/>
      <c r="U17" s="189"/>
      <c r="V17" s="190"/>
      <c r="W17" s="188"/>
      <c r="X17" s="189"/>
      <c r="Y17" s="189"/>
      <c r="Z17" s="190"/>
    </row>
    <row r="18" spans="1:27" s="45" customFormat="1" ht="30" customHeight="1" x14ac:dyDescent="0.35">
      <c r="A18" s="43"/>
      <c r="B18" s="181" t="s">
        <v>491</v>
      </c>
      <c r="C18" s="186">
        <f>'részletező tábla eredeti ei Bag'!H111</f>
        <v>0</v>
      </c>
      <c r="D18" s="144">
        <f>'részletező tábla módosíto ei '!H111</f>
        <v>0</v>
      </c>
      <c r="E18" s="144">
        <f>'2a cofog szerinti teljesítés'!H113</f>
        <v>0</v>
      </c>
      <c r="F18" s="187">
        <v>0</v>
      </c>
      <c r="G18" s="186">
        <f>'részletező tábla eredeti ei Bag'!L111</f>
        <v>0</v>
      </c>
      <c r="H18" s="144">
        <f>'részletező tábla módosíto ei '!L111</f>
        <v>0</v>
      </c>
      <c r="I18" s="144">
        <f>'2a cofog szerinti teljesítés'!L113</f>
        <v>0</v>
      </c>
      <c r="J18" s="187">
        <v>0</v>
      </c>
      <c r="K18" s="186">
        <f>'részletező tábla eredeti ei Bag'!Q111</f>
        <v>0</v>
      </c>
      <c r="L18" s="144">
        <f>'részletező tábla módosíto ei '!Q111</f>
        <v>0</v>
      </c>
      <c r="M18" s="144">
        <f>'2a cofog szerinti teljesítés'!Q113</f>
        <v>0</v>
      </c>
      <c r="N18" s="187">
        <v>0</v>
      </c>
      <c r="O18" s="186">
        <f>'részletező tábla eredeti ei Bag'!U111</f>
        <v>0</v>
      </c>
      <c r="P18" s="144">
        <f>'részletező tábla módosíto ei '!U111</f>
        <v>0</v>
      </c>
      <c r="Q18" s="144">
        <f>'2a cofog szerinti teljesítés'!U113</f>
        <v>0</v>
      </c>
      <c r="R18" s="187">
        <v>0</v>
      </c>
      <c r="S18" s="186">
        <f>'részletező tábla eredeti ei Bag'!AZ111</f>
        <v>400071320</v>
      </c>
      <c r="T18" s="144">
        <f>'részletező tábla módosíto ei '!AZ111</f>
        <v>456400520</v>
      </c>
      <c r="U18" s="672">
        <f>'2a cofog szerinti teljesítés'!BC113</f>
        <v>456400520</v>
      </c>
      <c r="V18" s="187">
        <f t="shared" si="4"/>
        <v>1</v>
      </c>
      <c r="W18" s="186">
        <f>S18+O18+K18+C18+G18</f>
        <v>400071320</v>
      </c>
      <c r="X18" s="144">
        <f t="shared" ref="X18" si="13">T18+P18+L18+D18+H18</f>
        <v>456400520</v>
      </c>
      <c r="Y18" s="672">
        <f t="shared" ref="Y18" si="14">U18+Q18+M18+E18+I18</f>
        <v>456400520</v>
      </c>
      <c r="Z18" s="187">
        <f t="shared" si="3"/>
        <v>1</v>
      </c>
      <c r="AA18" s="698"/>
    </row>
    <row r="19" spans="1:27" s="45" customFormat="1" ht="30" customHeight="1" x14ac:dyDescent="0.35">
      <c r="A19" s="43"/>
      <c r="B19" s="46"/>
      <c r="C19" s="188"/>
      <c r="D19" s="189"/>
      <c r="E19" s="189"/>
      <c r="F19" s="190"/>
      <c r="G19" s="188"/>
      <c r="H19" s="189"/>
      <c r="I19" s="189"/>
      <c r="J19" s="190"/>
      <c r="K19" s="188"/>
      <c r="L19" s="189"/>
      <c r="M19" s="189"/>
      <c r="N19" s="190"/>
      <c r="O19" s="186"/>
      <c r="P19" s="189"/>
      <c r="Q19" s="189"/>
      <c r="R19" s="190"/>
      <c r="S19" s="188"/>
      <c r="T19" s="189"/>
      <c r="U19" s="189"/>
      <c r="V19" s="190"/>
      <c r="W19" s="188"/>
      <c r="X19" s="189"/>
      <c r="Y19" s="189"/>
      <c r="Z19" s="190"/>
    </row>
    <row r="20" spans="1:27" s="45" customFormat="1" ht="30" customHeight="1" x14ac:dyDescent="0.35">
      <c r="A20" s="43"/>
      <c r="B20" s="181" t="s">
        <v>492</v>
      </c>
      <c r="C20" s="186">
        <f>'részletező tábla eredeti ei Bag'!H113</f>
        <v>24327370</v>
      </c>
      <c r="D20" s="144">
        <f>'részletező tábla módosíto ei '!H113</f>
        <v>25808370</v>
      </c>
      <c r="E20" s="672">
        <f>'2a cofog szerinti teljesítés'!H115</f>
        <v>24288979</v>
      </c>
      <c r="F20" s="187">
        <f t="shared" si="8"/>
        <v>0.94112797514914737</v>
      </c>
      <c r="G20" s="186">
        <f>'részletező tábla eredeti ei Bag'!L113</f>
        <v>67983595</v>
      </c>
      <c r="H20" s="144">
        <f>'részletező tábla módosíto ei '!L113</f>
        <v>78280617</v>
      </c>
      <c r="I20" s="144">
        <f>'2a cofog szerinti teljesítés'!L115</f>
        <v>76694272</v>
      </c>
      <c r="J20" s="187">
        <f t="shared" ref="J20" si="15">I20/H20</f>
        <v>0.9797351495070612</v>
      </c>
      <c r="K20" s="186">
        <f>'részletező tábla eredeti ei Bag'!Q113</f>
        <v>125207357</v>
      </c>
      <c r="L20" s="144">
        <f>'részletező tábla módosíto ei '!Q113</f>
        <v>146891206</v>
      </c>
      <c r="M20" s="672">
        <f>'2a cofog szerinti teljesítés'!Q115</f>
        <v>140169093</v>
      </c>
      <c r="N20" s="187">
        <f t="shared" si="10"/>
        <v>0.95423747150663329</v>
      </c>
      <c r="O20" s="186">
        <f>'részletező tábla eredeti ei Bag'!U113</f>
        <v>78940898</v>
      </c>
      <c r="P20" s="144">
        <f>'részletező tábla módosíto ei '!U113</f>
        <v>82605858</v>
      </c>
      <c r="Q20" s="672">
        <f>'2a cofog szerinti teljesítés'!U115</f>
        <v>81217525</v>
      </c>
      <c r="R20" s="187">
        <f t="shared" si="7"/>
        <v>0.98319328636475156</v>
      </c>
      <c r="S20" s="186">
        <f>'részletező tábla eredeti ei Bag'!AZ113</f>
        <v>63296685</v>
      </c>
      <c r="T20" s="144">
        <f>'részletező tábla módosíto ei '!AL113</f>
        <v>63296685</v>
      </c>
      <c r="U20" s="672">
        <f>'2a cofog szerinti teljesítés'!BC115</f>
        <v>78819593</v>
      </c>
      <c r="V20" s="187">
        <f t="shared" si="4"/>
        <v>1.2452404576953753</v>
      </c>
      <c r="W20" s="186">
        <f t="shared" ref="W20" si="16">S20+O20+K20+C20+G20</f>
        <v>359755905</v>
      </c>
      <c r="X20" s="144">
        <f>T20+P20+L20+D20+H20</f>
        <v>396882736</v>
      </c>
      <c r="Y20" s="672">
        <f t="shared" ref="Y20" si="17">U20+Q20+M20+E20+I20</f>
        <v>401189462</v>
      </c>
      <c r="Z20" s="187">
        <f t="shared" si="3"/>
        <v>1.010851381552661</v>
      </c>
      <c r="AA20" s="698"/>
    </row>
    <row r="21" spans="1:27" s="45" customFormat="1" ht="30" customHeight="1" x14ac:dyDescent="0.35">
      <c r="A21" s="43"/>
      <c r="B21" s="41"/>
      <c r="C21" s="188"/>
      <c r="D21" s="189"/>
      <c r="E21" s="189"/>
      <c r="F21" s="190"/>
      <c r="G21" s="188"/>
      <c r="H21" s="189"/>
      <c r="I21" s="189"/>
      <c r="J21" s="190"/>
      <c r="K21" s="188"/>
      <c r="L21" s="189"/>
      <c r="M21" s="189"/>
      <c r="N21" s="190"/>
      <c r="O21" s="186"/>
      <c r="P21" s="189"/>
      <c r="Q21" s="189"/>
      <c r="R21" s="190"/>
      <c r="S21" s="188"/>
      <c r="T21" s="189"/>
      <c r="U21" s="189"/>
      <c r="V21" s="190"/>
      <c r="W21" s="188"/>
      <c r="X21" s="189"/>
      <c r="Y21" s="189"/>
      <c r="Z21" s="190"/>
    </row>
    <row r="22" spans="1:27" s="45" customFormat="1" ht="30" customHeight="1" x14ac:dyDescent="0.35">
      <c r="A22" s="43" t="s">
        <v>236</v>
      </c>
      <c r="B22" s="182" t="s">
        <v>496</v>
      </c>
      <c r="C22" s="191">
        <f>'részletező tábla eredeti ei Bag'!H115</f>
        <v>26159370</v>
      </c>
      <c r="D22" s="171">
        <f>'részletező tábla módosíto ei '!H115</f>
        <v>28055370</v>
      </c>
      <c r="E22" s="672">
        <f>'2a cofog szerinti teljesítés'!H117</f>
        <v>27125810</v>
      </c>
      <c r="F22" s="192">
        <f t="shared" si="8"/>
        <v>0.96686694917942628</v>
      </c>
      <c r="G22" s="191">
        <f>'részletező tábla eredeti ei Bag'!L115</f>
        <v>72983595</v>
      </c>
      <c r="H22" s="171">
        <f>'részletező tábla módosíto ei '!L115</f>
        <v>83957432</v>
      </c>
      <c r="I22" s="672">
        <f>'2a cofog szerinti teljesítés'!L117</f>
        <v>80899760</v>
      </c>
      <c r="J22" s="192">
        <f t="shared" ref="J22:J26" si="18">I22/H22</f>
        <v>0.96358068693668475</v>
      </c>
      <c r="K22" s="191">
        <f>'részletező tábla eredeti ei Bag'!Q115</f>
        <v>125257357</v>
      </c>
      <c r="L22" s="171">
        <f>'részletező tábla módosíto ei '!Q115</f>
        <v>148549923</v>
      </c>
      <c r="M22" s="672">
        <f>'2a cofog szerinti teljesítés'!Q117</f>
        <v>141373315</v>
      </c>
      <c r="N22" s="192">
        <f t="shared" si="10"/>
        <v>0.95168891470916483</v>
      </c>
      <c r="O22" s="191">
        <f>'részletező tábla eredeti ei Bag'!U115</f>
        <v>79194898</v>
      </c>
      <c r="P22" s="171">
        <f>'részletező tábla módosíto ei '!U115</f>
        <v>82859858</v>
      </c>
      <c r="Q22" s="672">
        <f>'2a cofog szerinti teljesítés'!U117</f>
        <v>81561839</v>
      </c>
      <c r="R22" s="192">
        <f t="shared" si="7"/>
        <v>0.98433476678176302</v>
      </c>
      <c r="S22" s="191">
        <f>'részletező tábla eredeti ei Bag'!AZ115</f>
        <v>978492816</v>
      </c>
      <c r="T22" s="171">
        <f>'részletező tábla módosíto ei '!AZ115</f>
        <v>1108451009</v>
      </c>
      <c r="U22" s="672">
        <f>'2a cofog szerinti teljesítés'!BC117</f>
        <v>1120483048</v>
      </c>
      <c r="V22" s="192">
        <f t="shared" si="4"/>
        <v>1.0108548225427254</v>
      </c>
      <c r="W22" s="191">
        <f t="shared" ref="W22" si="19">S22+O22+K22+C22+G22</f>
        <v>1282088036</v>
      </c>
      <c r="X22" s="171">
        <f t="shared" ref="X22" si="20">T22+P22+L22+D22+H22</f>
        <v>1451873592</v>
      </c>
      <c r="Y22" s="672">
        <f t="shared" ref="Y22" si="21">U22+Q22+M22+E22+I22</f>
        <v>1451443772</v>
      </c>
      <c r="Z22" s="192">
        <f t="shared" si="3"/>
        <v>0.99970395494320696</v>
      </c>
    </row>
    <row r="23" spans="1:27" s="45" customFormat="1" ht="30" customHeight="1" x14ac:dyDescent="0.35">
      <c r="A23" s="43"/>
      <c r="B23" s="41"/>
      <c r="C23" s="188"/>
      <c r="D23" s="189"/>
      <c r="E23" s="189"/>
      <c r="F23" s="190"/>
      <c r="G23" s="188"/>
      <c r="H23" s="189"/>
      <c r="I23" s="189"/>
      <c r="J23" s="190"/>
      <c r="K23" s="188"/>
      <c r="L23" s="189"/>
      <c r="M23" s="189"/>
      <c r="N23" s="190"/>
      <c r="O23" s="186"/>
      <c r="P23" s="189"/>
      <c r="Q23" s="618"/>
      <c r="R23" s="190"/>
      <c r="S23" s="188"/>
      <c r="T23" s="189"/>
      <c r="U23" s="189"/>
      <c r="V23" s="190"/>
      <c r="W23" s="188"/>
      <c r="X23" s="189"/>
      <c r="Y23" s="189"/>
      <c r="Z23" s="190"/>
    </row>
    <row r="24" spans="1:27" s="45" customFormat="1" ht="30" customHeight="1" x14ac:dyDescent="0.35">
      <c r="A24" s="44"/>
      <c r="B24" s="182" t="s">
        <v>500</v>
      </c>
      <c r="C24" s="191">
        <f>'részletező tábla eredeti ei Bag'!H117</f>
        <v>3313488</v>
      </c>
      <c r="D24" s="171">
        <f>'részletező tábla módosíto ei '!H117</f>
        <v>3728488</v>
      </c>
      <c r="E24" s="672">
        <f>'2a cofog szerinti teljesítés'!H119</f>
        <v>4318319</v>
      </c>
      <c r="F24" s="192">
        <f t="shared" si="8"/>
        <v>1.1581957619281595</v>
      </c>
      <c r="G24" s="191">
        <f>'részletező tábla eredeti ei Bag'!L117</f>
        <v>6466957</v>
      </c>
      <c r="H24" s="171">
        <f>'részletező tábla módosíto ei '!L117</f>
        <v>7143772</v>
      </c>
      <c r="I24" s="672">
        <f>'2a cofog szerinti teljesítés'!L119</f>
        <v>5672445</v>
      </c>
      <c r="J24" s="192">
        <f t="shared" si="18"/>
        <v>0.79404059928004422</v>
      </c>
      <c r="K24" s="191">
        <f>'részletező tábla eredeti ei Bag'!Q117</f>
        <v>1237782</v>
      </c>
      <c r="L24" s="171">
        <f>'részletező tábla módosíto ei '!Q117</f>
        <v>2846499</v>
      </c>
      <c r="M24" s="672">
        <f>'2a cofog szerinti teljesítés'!Q119</f>
        <v>2392004</v>
      </c>
      <c r="N24" s="192">
        <f t="shared" si="10"/>
        <v>0.84033193055750244</v>
      </c>
      <c r="O24" s="191">
        <f>'részletező tábla eredeti ei Bag'!U117</f>
        <v>1777561</v>
      </c>
      <c r="P24" s="171">
        <f>'részletező tábla módosíto ei '!U117</f>
        <v>1777561</v>
      </c>
      <c r="Q24" s="672">
        <f>'2a cofog szerinti teljesítés'!U119</f>
        <v>1867875</v>
      </c>
      <c r="R24" s="192">
        <f t="shared" si="7"/>
        <v>1.0508078203785973</v>
      </c>
      <c r="S24" s="191">
        <f>'részletező tábla eredeti ei Bag'!AZ117</f>
        <v>978492816</v>
      </c>
      <c r="T24" s="171">
        <f>'részletező tábla módosíto ei '!AZ117</f>
        <v>1108451009</v>
      </c>
      <c r="U24" s="672">
        <f>'2a cofog szerinti teljesítés'!BC119</f>
        <v>1120483048</v>
      </c>
      <c r="V24" s="192">
        <f t="shared" si="4"/>
        <v>1.0108548225427254</v>
      </c>
      <c r="W24" s="191">
        <f t="shared" ref="W24" si="22">S24+O24+K24+C24+G24</f>
        <v>991288604</v>
      </c>
      <c r="X24" s="171">
        <f t="shared" ref="X24" si="23">T24+P24+L24+D24+H24</f>
        <v>1123947329</v>
      </c>
      <c r="Y24" s="672">
        <f t="shared" ref="Y24" si="24">U24+Q24+M24+E24+I24</f>
        <v>1134733691</v>
      </c>
      <c r="Z24" s="192">
        <f t="shared" si="3"/>
        <v>1.0095968571851111</v>
      </c>
    </row>
    <row r="25" spans="1:27" s="45" customFormat="1" ht="30" customHeight="1" x14ac:dyDescent="0.35">
      <c r="A25" s="43"/>
      <c r="B25" s="41"/>
      <c r="C25" s="188"/>
      <c r="D25" s="189"/>
      <c r="E25" s="189"/>
      <c r="F25" s="190"/>
      <c r="G25" s="188"/>
      <c r="H25" s="189"/>
      <c r="I25" s="189"/>
      <c r="J25" s="190"/>
      <c r="K25" s="188"/>
      <c r="L25" s="189"/>
      <c r="M25" s="189"/>
      <c r="N25" s="190"/>
      <c r="O25" s="188"/>
      <c r="P25" s="189"/>
      <c r="Q25" s="189"/>
      <c r="R25" s="190"/>
      <c r="S25" s="188"/>
      <c r="T25" s="189"/>
      <c r="U25" s="189"/>
      <c r="V25" s="190"/>
      <c r="W25" s="188"/>
      <c r="X25" s="189"/>
      <c r="Y25" s="189"/>
      <c r="Z25" s="190"/>
    </row>
    <row r="26" spans="1:27" s="45" customFormat="1" ht="30" customHeight="1" x14ac:dyDescent="0.35">
      <c r="A26" s="43"/>
      <c r="B26" s="183" t="s">
        <v>497</v>
      </c>
      <c r="C26" s="193">
        <f>'részletező tábla eredeti ei Bag'!H119</f>
        <v>1832000</v>
      </c>
      <c r="D26" s="172">
        <f>'részletező tábla módosíto ei '!H119</f>
        <v>2247000</v>
      </c>
      <c r="E26" s="672">
        <f>'2a cofog szerinti teljesítés'!H121</f>
        <v>2836831</v>
      </c>
      <c r="F26" s="194">
        <f>E26/D26</f>
        <v>1.2624971072541167</v>
      </c>
      <c r="G26" s="193">
        <f>'részletező tábla eredeti ei Bag'!L119</f>
        <v>5000000</v>
      </c>
      <c r="H26" s="172">
        <f>'részletező tábla módosíto ei '!L119</f>
        <v>5676815</v>
      </c>
      <c r="I26" s="672">
        <f>'2a cofog szerinti teljesítés'!L121</f>
        <v>4205488</v>
      </c>
      <c r="J26" s="192">
        <f t="shared" si="18"/>
        <v>0.74081822289435184</v>
      </c>
      <c r="K26" s="193">
        <f>'részletező tábla eredeti ei Bag'!Q119</f>
        <v>50000</v>
      </c>
      <c r="L26" s="172">
        <f>'részletező tábla módosíto ei '!Q119</f>
        <v>1658717</v>
      </c>
      <c r="M26" s="672">
        <f>'2a cofog szerinti teljesítés'!Q121</f>
        <v>1204222</v>
      </c>
      <c r="N26" s="194">
        <v>0</v>
      </c>
      <c r="O26" s="193">
        <f>'részletező tábla eredeti ei Bag'!U119</f>
        <v>254000</v>
      </c>
      <c r="P26" s="172">
        <f>'részletező tábla módosíto ei '!U119</f>
        <v>254000</v>
      </c>
      <c r="Q26" s="672">
        <f>'2a cofog szerinti teljesítés'!U121</f>
        <v>344314</v>
      </c>
      <c r="R26" s="194">
        <f t="shared" si="7"/>
        <v>1.3555669291338583</v>
      </c>
      <c r="S26" s="193">
        <f>'részletező tábla eredeti ei Bag'!AZ119</f>
        <v>915196131</v>
      </c>
      <c r="T26" s="172">
        <f>'részletező tábla módosíto ei '!AZ119</f>
        <v>1045154324</v>
      </c>
      <c r="U26" s="672">
        <f>'2a cofog szerinti teljesítés'!BC121</f>
        <v>1041663455</v>
      </c>
      <c r="V26" s="194">
        <f t="shared" si="4"/>
        <v>0.99665994875604613</v>
      </c>
      <c r="W26" s="193">
        <f t="shared" ref="W26" si="25">S26+O26+K26+C26+G26</f>
        <v>922332131</v>
      </c>
      <c r="X26" s="172">
        <f t="shared" ref="X26" si="26">T26+P26+L26+D26+H26</f>
        <v>1054990856</v>
      </c>
      <c r="Y26" s="672">
        <f t="shared" ref="Y26" si="27">U26+Q26+M26+E26+I26</f>
        <v>1050254310</v>
      </c>
      <c r="Z26" s="194">
        <f t="shared" si="3"/>
        <v>0.99551034402519978</v>
      </c>
    </row>
    <row r="27" spans="1:27" s="45" customFormat="1" ht="30" customHeight="1" x14ac:dyDescent="0.35">
      <c r="A27" s="43"/>
      <c r="B27" s="41"/>
      <c r="C27" s="188"/>
      <c r="D27" s="189"/>
      <c r="E27" s="189"/>
      <c r="F27" s="190"/>
      <c r="G27" s="188"/>
      <c r="H27" s="189"/>
      <c r="I27" s="189"/>
      <c r="J27" s="190"/>
      <c r="K27" s="188"/>
      <c r="L27" s="189"/>
      <c r="M27" s="189"/>
      <c r="N27" s="190"/>
      <c r="O27" s="188"/>
      <c r="P27" s="189"/>
      <c r="Q27" s="189"/>
      <c r="R27" s="190"/>
      <c r="S27" s="188"/>
      <c r="T27" s="189"/>
      <c r="U27" s="189"/>
      <c r="V27" s="190"/>
      <c r="W27" s="188"/>
      <c r="X27" s="189"/>
      <c r="Y27" s="189"/>
      <c r="Z27" s="190"/>
    </row>
    <row r="28" spans="1:27" s="45" customFormat="1" ht="30" customHeight="1" x14ac:dyDescent="0.35">
      <c r="A28" s="42" t="s">
        <v>241</v>
      </c>
      <c r="B28" s="180" t="s">
        <v>242</v>
      </c>
      <c r="C28" s="186">
        <f>'részletező tábla eredeti ei Bag'!H124</f>
        <v>14738962</v>
      </c>
      <c r="D28" s="144">
        <f>'részletező tábla módosíto ei '!H124</f>
        <v>14902377</v>
      </c>
      <c r="E28" s="672">
        <f>'2a cofog szerinti teljesítés'!H126</f>
        <v>14198224</v>
      </c>
      <c r="F28" s="187">
        <f t="shared" si="8"/>
        <v>0.95274894736591353</v>
      </c>
      <c r="G28" s="186">
        <f>'részletező tábla eredeti ei Bag'!L124</f>
        <v>57098147</v>
      </c>
      <c r="H28" s="144">
        <f>'részletező tábla módosíto ei '!L124</f>
        <v>64018921</v>
      </c>
      <c r="I28" s="672">
        <f>'2a cofog szerinti teljesítés'!L126</f>
        <v>63888616</v>
      </c>
      <c r="J28" s="187">
        <f t="shared" ref="J28:J36" si="28">I28/H28</f>
        <v>0.99796458612602978</v>
      </c>
      <c r="K28" s="186">
        <f>'részletező tábla eredeti ei Bag'!Q124</f>
        <v>104003482</v>
      </c>
      <c r="L28" s="144">
        <f>'részletező tábla módosíto ei '!Q124</f>
        <v>121906107</v>
      </c>
      <c r="M28" s="672">
        <f>'2a cofog szerinti teljesítés'!Q126</f>
        <v>116798315</v>
      </c>
      <c r="N28" s="187">
        <f t="shared" si="10"/>
        <v>0.958100606067258</v>
      </c>
      <c r="O28" s="186">
        <f>'részletező tábla eredeti ei Bag'!U124</f>
        <v>58277096</v>
      </c>
      <c r="P28" s="144">
        <f>'részletező tábla módosíto ei '!U124</f>
        <v>60680108</v>
      </c>
      <c r="Q28" s="672">
        <f>'2a cofog szerinti teljesítés'!U126</f>
        <v>60674573</v>
      </c>
      <c r="R28" s="187">
        <f t="shared" si="7"/>
        <v>0.9999087839461327</v>
      </c>
      <c r="S28" s="186">
        <f>'részletező tábla eredeti ei Bag'!AZ124</f>
        <v>81749888</v>
      </c>
      <c r="T28" s="144">
        <f>'részletező tábla módosíto ei '!AZ124</f>
        <v>85704630</v>
      </c>
      <c r="U28" s="672">
        <f>'2a cofog szerinti teljesítés'!BC126</f>
        <v>81200366</v>
      </c>
      <c r="V28" s="187">
        <f t="shared" si="4"/>
        <v>0.94744433293743868</v>
      </c>
      <c r="W28" s="186">
        <f t="shared" ref="W28:W39" si="29">S28+O28+K28+C28+G28</f>
        <v>315867575</v>
      </c>
      <c r="X28" s="144">
        <f t="shared" ref="X28:X39" si="30">T28+P28+L28+D28+H28</f>
        <v>347212143</v>
      </c>
      <c r="Y28" s="672">
        <f t="shared" ref="Y28:Y39" si="31">U28+Q28+M28+E28+I28</f>
        <v>336760094</v>
      </c>
      <c r="Z28" s="187">
        <f t="shared" si="3"/>
        <v>0.9698972250518324</v>
      </c>
    </row>
    <row r="29" spans="1:27" s="45" customFormat="1" ht="30" customHeight="1" x14ac:dyDescent="0.35">
      <c r="A29" s="42" t="s">
        <v>279</v>
      </c>
      <c r="B29" s="180" t="s">
        <v>280</v>
      </c>
      <c r="C29" s="186">
        <f>'részletező tábla eredeti ei Bag'!H143</f>
        <v>1576408</v>
      </c>
      <c r="D29" s="144">
        <f>'részletező tábla módosíto ei '!H143</f>
        <v>1633993</v>
      </c>
      <c r="E29" s="672">
        <f>'2a cofog szerinti teljesítés'!H145</f>
        <v>1633993</v>
      </c>
      <c r="F29" s="187">
        <f t="shared" si="8"/>
        <v>1</v>
      </c>
      <c r="G29" s="186">
        <f>'részletező tábla eredeti ei Bag'!L143</f>
        <v>7407148</v>
      </c>
      <c r="H29" s="144">
        <f>'részletező tábla módosíto ei '!L143</f>
        <v>9183396</v>
      </c>
      <c r="I29" s="672">
        <f>'2a cofog szerinti teljesítés'!L145</f>
        <v>9183396</v>
      </c>
      <c r="J29" s="187">
        <f t="shared" si="28"/>
        <v>1</v>
      </c>
      <c r="K29" s="186">
        <f>'részletező tábla eredeti ei Bag'!Q143</f>
        <v>12641215</v>
      </c>
      <c r="L29" s="144">
        <f>'részletező tábla módosíto ei '!Q143</f>
        <v>14793533</v>
      </c>
      <c r="M29" s="672">
        <f>'2a cofog szerinti teljesítés'!Q145</f>
        <v>12829068</v>
      </c>
      <c r="N29" s="187">
        <f t="shared" si="10"/>
        <v>0.86720785359386432</v>
      </c>
      <c r="O29" s="186">
        <f>'részletező tábla eredeti ei Bag'!U143</f>
        <v>7762526</v>
      </c>
      <c r="P29" s="144">
        <f>'részletező tábla módosíto ei '!U143</f>
        <v>8038714</v>
      </c>
      <c r="Q29" s="672">
        <f>'2a cofog szerinti teljesítés'!U145</f>
        <v>8038714</v>
      </c>
      <c r="R29" s="187">
        <f t="shared" si="7"/>
        <v>1</v>
      </c>
      <c r="S29" s="186">
        <f>'részletező tábla eredeti ei Bag'!AZ143</f>
        <v>8528313</v>
      </c>
      <c r="T29" s="144">
        <f>'részletező tábla módosíto ei '!AZ143</f>
        <v>8896254</v>
      </c>
      <c r="U29" s="672">
        <f>'2a cofog szerinti teljesítés'!BC145</f>
        <v>8563301</v>
      </c>
      <c r="V29" s="187">
        <f t="shared" si="4"/>
        <v>0.96257379791539222</v>
      </c>
      <c r="W29" s="186">
        <f t="shared" si="29"/>
        <v>37915610</v>
      </c>
      <c r="X29" s="144">
        <f t="shared" si="30"/>
        <v>42545890</v>
      </c>
      <c r="Y29" s="672">
        <f t="shared" si="31"/>
        <v>40248472</v>
      </c>
      <c r="Z29" s="187">
        <f t="shared" si="3"/>
        <v>0.94600141165221829</v>
      </c>
    </row>
    <row r="30" spans="1:27" s="45" customFormat="1" ht="30" customHeight="1" x14ac:dyDescent="0.35">
      <c r="A30" s="42" t="s">
        <v>281</v>
      </c>
      <c r="B30" s="180" t="s">
        <v>282</v>
      </c>
      <c r="C30" s="186">
        <f>'részletező tábla eredeti ei Bag'!H144</f>
        <v>9844000</v>
      </c>
      <c r="D30" s="144">
        <f>'részletező tábla módosíto ei '!H144</f>
        <v>10138559</v>
      </c>
      <c r="E30" s="672">
        <f>'2a cofog szerinti teljesítés'!H146</f>
        <v>8421409</v>
      </c>
      <c r="F30" s="187">
        <f t="shared" si="8"/>
        <v>0.83063174954152752</v>
      </c>
      <c r="G30" s="186">
        <f>'részletező tábla eredeti ei Bag'!L144</f>
        <v>7624600</v>
      </c>
      <c r="H30" s="144">
        <f>'részletező tábla módosíto ei '!L144</f>
        <v>9901415</v>
      </c>
      <c r="I30" s="672">
        <f>'2a cofog szerinti teljesítés'!L146</f>
        <v>5893316</v>
      </c>
      <c r="J30" s="187">
        <f t="shared" si="28"/>
        <v>0.59519937301890691</v>
      </c>
      <c r="K30" s="186">
        <f>'részletező tábla eredeti ei Bag'!Q144</f>
        <v>8612660</v>
      </c>
      <c r="L30" s="144">
        <f>'részletező tábla módosíto ei '!Q144</f>
        <v>11019670</v>
      </c>
      <c r="M30" s="672">
        <f>'2a cofog szerinti teljesítés'!Q146</f>
        <v>9435812</v>
      </c>
      <c r="N30" s="187">
        <f t="shared" si="10"/>
        <v>0.85626992459846796</v>
      </c>
      <c r="O30" s="186">
        <f>'részletező tábla eredeti ei Bag'!U144</f>
        <v>13155276</v>
      </c>
      <c r="P30" s="144">
        <f>'részletező tábla módosíto ei '!U144</f>
        <v>13733102</v>
      </c>
      <c r="Q30" s="672">
        <f>'2a cofog szerinti teljesítés'!U146</f>
        <v>10905793</v>
      </c>
      <c r="R30" s="187">
        <f t="shared" si="7"/>
        <v>0.79412451753434876</v>
      </c>
      <c r="S30" s="186">
        <f>'részletező tábla eredeti ei Bag'!AZ144</f>
        <v>172611680</v>
      </c>
      <c r="T30" s="144">
        <f>'részletező tábla módosíto ei '!AZ144</f>
        <v>200042764</v>
      </c>
      <c r="U30" s="672">
        <f>'2a cofog szerinti teljesítés'!BC146</f>
        <v>163066479</v>
      </c>
      <c r="V30" s="187">
        <f t="shared" si="4"/>
        <v>0.81515809789550797</v>
      </c>
      <c r="W30" s="186">
        <f t="shared" si="29"/>
        <v>211848216</v>
      </c>
      <c r="X30" s="144">
        <f t="shared" si="30"/>
        <v>244835510</v>
      </c>
      <c r="Y30" s="672">
        <f t="shared" si="31"/>
        <v>197722809</v>
      </c>
      <c r="Z30" s="187">
        <f t="shared" si="3"/>
        <v>0.80757406881052507</v>
      </c>
    </row>
    <row r="31" spans="1:27" s="45" customFormat="1" ht="30" customHeight="1" x14ac:dyDescent="0.35">
      <c r="A31" s="42" t="s">
        <v>331</v>
      </c>
      <c r="B31" s="180" t="s">
        <v>332</v>
      </c>
      <c r="C31" s="186">
        <f>'részletező tábla eredeti ei Bag'!H169</f>
        <v>0</v>
      </c>
      <c r="D31" s="144">
        <f>'részletező tábla módosíto ei '!H169</f>
        <v>0</v>
      </c>
      <c r="E31" s="144">
        <f>'2a cofog szerinti teljesítés'!H171</f>
        <v>0</v>
      </c>
      <c r="F31" s="187">
        <v>0</v>
      </c>
      <c r="G31" s="186">
        <f>'részletező tábla eredeti ei Bag'!L169</f>
        <v>0</v>
      </c>
      <c r="H31" s="144">
        <f>'részletező tábla módosíto ei '!L169</f>
        <v>0</v>
      </c>
      <c r="I31" s="144">
        <f>'2a cofog szerinti teljesítés'!L171</f>
        <v>0</v>
      </c>
      <c r="J31" s="187">
        <v>0</v>
      </c>
      <c r="K31" s="186">
        <f>'részletező tábla eredeti ei Bag'!Q169</f>
        <v>0</v>
      </c>
      <c r="L31" s="144">
        <f>'részletező tábla módosíto ei '!Q169</f>
        <v>0</v>
      </c>
      <c r="M31" s="144">
        <f>'2a cofog szerinti teljesítés'!Q171</f>
        <v>0</v>
      </c>
      <c r="N31" s="187">
        <v>0</v>
      </c>
      <c r="O31" s="186">
        <f>'részletező tábla eredeti ei Bag'!U169</f>
        <v>0</v>
      </c>
      <c r="P31" s="144">
        <f>'részletező tábla módosíto ei '!U169</f>
        <v>0</v>
      </c>
      <c r="Q31" s="144">
        <f>'2a cofog szerinti teljesítés'!U171</f>
        <v>0</v>
      </c>
      <c r="R31" s="187">
        <v>0</v>
      </c>
      <c r="S31" s="186">
        <f>'részletező tábla eredeti ei Bag'!AZ169</f>
        <v>18118794</v>
      </c>
      <c r="T31" s="144">
        <f>'részletező tábla módosíto ei '!AZ169</f>
        <v>18118794</v>
      </c>
      <c r="U31" s="672">
        <f>'2a cofog szerinti teljesítés'!BC171</f>
        <v>14287692</v>
      </c>
      <c r="V31" s="187">
        <f t="shared" si="4"/>
        <v>0.78855645690325749</v>
      </c>
      <c r="W31" s="186">
        <f t="shared" si="29"/>
        <v>18118794</v>
      </c>
      <c r="X31" s="144">
        <f t="shared" si="30"/>
        <v>18118794</v>
      </c>
      <c r="Y31" s="672">
        <f t="shared" si="31"/>
        <v>14287692</v>
      </c>
      <c r="Z31" s="187">
        <f t="shared" si="3"/>
        <v>0.78855645690325749</v>
      </c>
    </row>
    <row r="32" spans="1:27" s="45" customFormat="1" ht="30" customHeight="1" x14ac:dyDescent="0.35">
      <c r="A32" s="42" t="s">
        <v>349</v>
      </c>
      <c r="B32" s="180" t="s">
        <v>350</v>
      </c>
      <c r="C32" s="186">
        <f>'részletező tábla eredeti ei Bag'!H178</f>
        <v>0</v>
      </c>
      <c r="D32" s="144">
        <f>'részletező tábla módosíto ei '!H178</f>
        <v>59441</v>
      </c>
      <c r="E32" s="672">
        <f>'2a cofog szerinti teljesítés'!H180</f>
        <v>59441</v>
      </c>
      <c r="F32" s="187">
        <f t="shared" si="8"/>
        <v>1</v>
      </c>
      <c r="G32" s="186">
        <f>'részletező tábla eredeti ei Bag'!L178</f>
        <v>0</v>
      </c>
      <c r="H32" s="144">
        <f>'részletező tábla módosíto ei '!L178</f>
        <v>0</v>
      </c>
      <c r="I32" s="144">
        <f>'2a cofog szerinti teljesítés'!L180</f>
        <v>0</v>
      </c>
      <c r="J32" s="187">
        <v>0</v>
      </c>
      <c r="K32" s="186">
        <f>'részletező tábla eredeti ei Bag'!Q178</f>
        <v>0</v>
      </c>
      <c r="L32" s="144">
        <f>'részletező tábla módosíto ei '!Q178</f>
        <v>0</v>
      </c>
      <c r="M32" s="144">
        <f>'2a cofog szerinti teljesítés'!Q180</f>
        <v>0</v>
      </c>
      <c r="N32" s="187">
        <v>0</v>
      </c>
      <c r="O32" s="186">
        <f>'részletező tábla eredeti ei Bag'!U178</f>
        <v>0</v>
      </c>
      <c r="P32" s="144">
        <f>'részletező tábla módosíto ei '!U178</f>
        <v>364805</v>
      </c>
      <c r="Q32" s="672">
        <f>'2a cofog szerinti teljesítés'!U180</f>
        <v>364805</v>
      </c>
      <c r="R32" s="187">
        <f t="shared" si="7"/>
        <v>1</v>
      </c>
      <c r="S32" s="186">
        <f>'részletező tábla eredeti ei Bag'!AZ178</f>
        <v>4140000</v>
      </c>
      <c r="T32" s="144">
        <f>'részletező tábla módosíto ei '!AZ178</f>
        <v>8068249</v>
      </c>
      <c r="U32" s="672">
        <f>'2a cofog szerinti teljesítés'!BC180</f>
        <v>7858163</v>
      </c>
      <c r="V32" s="187">
        <f t="shared" si="4"/>
        <v>0.97396138864826809</v>
      </c>
      <c r="W32" s="186">
        <f t="shared" si="29"/>
        <v>4140000</v>
      </c>
      <c r="X32" s="144">
        <f t="shared" si="30"/>
        <v>8492495</v>
      </c>
      <c r="Y32" s="672">
        <f t="shared" si="31"/>
        <v>8282409</v>
      </c>
      <c r="Z32" s="187">
        <f t="shared" si="3"/>
        <v>0.97526215794062876</v>
      </c>
    </row>
    <row r="33" spans="1:26" s="45" customFormat="1" ht="30" customHeight="1" x14ac:dyDescent="0.35">
      <c r="A33" s="42"/>
      <c r="B33" s="180" t="s">
        <v>477</v>
      </c>
      <c r="C33" s="186"/>
      <c r="D33" s="173"/>
      <c r="E33" s="173"/>
      <c r="F33" s="187">
        <v>0</v>
      </c>
      <c r="G33" s="186"/>
      <c r="H33" s="173"/>
      <c r="I33" s="173"/>
      <c r="J33" s="187">
        <v>0</v>
      </c>
      <c r="K33" s="186"/>
      <c r="L33" s="173"/>
      <c r="M33" s="173"/>
      <c r="N33" s="187"/>
      <c r="O33" s="198"/>
      <c r="P33" s="173"/>
      <c r="Q33" s="173"/>
      <c r="R33" s="187"/>
      <c r="S33" s="198"/>
      <c r="T33" s="173"/>
      <c r="U33" s="173"/>
      <c r="V33" s="187"/>
      <c r="W33" s="186">
        <f t="shared" si="29"/>
        <v>0</v>
      </c>
      <c r="X33" s="144">
        <f t="shared" si="30"/>
        <v>0</v>
      </c>
      <c r="Y33" s="144">
        <f t="shared" si="31"/>
        <v>0</v>
      </c>
      <c r="Z33" s="187"/>
    </row>
    <row r="34" spans="1:26" s="45" customFormat="1" ht="30" customHeight="1" x14ac:dyDescent="0.35">
      <c r="A34" s="42"/>
      <c r="B34" s="181" t="s">
        <v>375</v>
      </c>
      <c r="C34" s="186">
        <f>'részletező tábla eredeti ei Bag'!H192</f>
        <v>0</v>
      </c>
      <c r="D34" s="144">
        <f>'részletező tábla módosíto ei '!H192</f>
        <v>0</v>
      </c>
      <c r="E34" s="144">
        <f>'2a cofog szerinti teljesítés'!H194</f>
        <v>0</v>
      </c>
      <c r="F34" s="187">
        <v>0</v>
      </c>
      <c r="G34" s="186">
        <f>'részletező tábla eredeti ei Bag'!L192</f>
        <v>0</v>
      </c>
      <c r="H34" s="144">
        <f>'részletező tábla módosíto ei '!L192</f>
        <v>0</v>
      </c>
      <c r="I34" s="144">
        <f>'2a cofog szerinti teljesítés'!L194</f>
        <v>0</v>
      </c>
      <c r="J34" s="187">
        <v>0</v>
      </c>
      <c r="K34" s="186">
        <f>'részletező tábla eredeti ei Bag'!Q192</f>
        <v>0</v>
      </c>
      <c r="L34" s="144">
        <f>'részletező tábla módosíto ei '!Q192</f>
        <v>0</v>
      </c>
      <c r="M34" s="144">
        <f>'2a cofog szerinti teljesítés'!Q194</f>
        <v>0</v>
      </c>
      <c r="N34" s="187">
        <v>0</v>
      </c>
      <c r="O34" s="186">
        <f>'részletező tábla eredeti ei Bag'!U192</f>
        <v>0</v>
      </c>
      <c r="P34" s="144">
        <f>'részletező tábla módosíto ei '!U192</f>
        <v>0</v>
      </c>
      <c r="Q34" s="144">
        <f>'2a cofog szerinti teljesítés'!U194</f>
        <v>0</v>
      </c>
      <c r="R34" s="187">
        <v>0</v>
      </c>
      <c r="S34" s="186">
        <f>'részletező tábla eredeti ei Bag'!AZ192</f>
        <v>0</v>
      </c>
      <c r="T34" s="144">
        <f>'részletező tábla módosíto ei '!AZ192</f>
        <v>0</v>
      </c>
      <c r="U34" s="144">
        <f>'2a cofog szerinti teljesítés'!BC194</f>
        <v>0</v>
      </c>
      <c r="V34" s="187">
        <v>0</v>
      </c>
      <c r="W34" s="186">
        <f t="shared" si="29"/>
        <v>0</v>
      </c>
      <c r="X34" s="144">
        <f t="shared" si="30"/>
        <v>0</v>
      </c>
      <c r="Y34" s="144">
        <f t="shared" si="31"/>
        <v>0</v>
      </c>
      <c r="Z34" s="187">
        <v>0</v>
      </c>
    </row>
    <row r="35" spans="1:26" s="45" customFormat="1" ht="30" customHeight="1" x14ac:dyDescent="0.35">
      <c r="A35" s="42"/>
      <c r="B35" s="181" t="s">
        <v>376</v>
      </c>
      <c r="C35" s="186">
        <f>'részletező tábla eredeti ei Bag'!H193</f>
        <v>0</v>
      </c>
      <c r="D35" s="144">
        <f>'részletező tábla módosíto ei '!H193</f>
        <v>0</v>
      </c>
      <c r="E35" s="144">
        <f>'2a cofog szerinti teljesítés'!H195</f>
        <v>0</v>
      </c>
      <c r="F35" s="187">
        <v>0</v>
      </c>
      <c r="G35" s="186">
        <f>'részletező tábla eredeti ei Bag'!L193</f>
        <v>0</v>
      </c>
      <c r="H35" s="144">
        <f>'részletező tábla módosíto ei '!L193</f>
        <v>0</v>
      </c>
      <c r="I35" s="144">
        <f>'2a cofog szerinti teljesítés'!L195</f>
        <v>0</v>
      </c>
      <c r="J35" s="187">
        <v>0</v>
      </c>
      <c r="K35" s="186">
        <f>'részletező tábla eredeti ei Bag'!Q193</f>
        <v>0</v>
      </c>
      <c r="L35" s="144">
        <f>'részletező tábla módosíto ei '!Q193</f>
        <v>0</v>
      </c>
      <c r="M35" s="144">
        <f>'2a cofog szerinti teljesítés'!Q195</f>
        <v>0</v>
      </c>
      <c r="N35" s="187">
        <v>0</v>
      </c>
      <c r="O35" s="186">
        <f>'részletező tábla eredeti ei Bag'!U193</f>
        <v>0</v>
      </c>
      <c r="P35" s="144">
        <f>'részletező tábla módosíto ei '!U193</f>
        <v>0</v>
      </c>
      <c r="Q35" s="144">
        <f>'2a cofog szerinti teljesítés'!U195</f>
        <v>0</v>
      </c>
      <c r="R35" s="187">
        <v>0</v>
      </c>
      <c r="S35" s="186">
        <f>'részletező tábla eredeti ei Bag'!AZ193</f>
        <v>0</v>
      </c>
      <c r="T35" s="144">
        <f>'részletező tábla módosíto ei '!AZ193</f>
        <v>0</v>
      </c>
      <c r="U35" s="144">
        <f>'2a cofog szerinti teljesítés'!BC195</f>
        <v>0</v>
      </c>
      <c r="V35" s="187">
        <v>0</v>
      </c>
      <c r="W35" s="186">
        <f t="shared" si="29"/>
        <v>0</v>
      </c>
      <c r="X35" s="144">
        <f t="shared" si="30"/>
        <v>0</v>
      </c>
      <c r="Y35" s="144">
        <f t="shared" si="31"/>
        <v>0</v>
      </c>
      <c r="Z35" s="187">
        <v>0</v>
      </c>
    </row>
    <row r="36" spans="1:26" s="45" customFormat="1" ht="30" customHeight="1" x14ac:dyDescent="0.35">
      <c r="A36" s="42" t="s">
        <v>377</v>
      </c>
      <c r="B36" s="180" t="s">
        <v>378</v>
      </c>
      <c r="C36" s="186">
        <f>'részletező tábla eredeti ei Bag'!H194</f>
        <v>0</v>
      </c>
      <c r="D36" s="144">
        <f>'részletező tábla módosíto ei '!H194</f>
        <v>1321000</v>
      </c>
      <c r="E36" s="672">
        <f>'2a cofog szerinti teljesítés'!H196</f>
        <v>1312987</v>
      </c>
      <c r="F36" s="187">
        <f t="shared" si="8"/>
        <v>0.99393414080242237</v>
      </c>
      <c r="G36" s="186">
        <f>'részletező tábla eredeti ei Bag'!L194</f>
        <v>853700</v>
      </c>
      <c r="H36" s="144">
        <f>'részletező tábla módosíto ei '!L194</f>
        <v>853700</v>
      </c>
      <c r="I36" s="672">
        <f>'2a cofog szerinti teljesítés'!L196</f>
        <v>139990</v>
      </c>
      <c r="J36" s="187">
        <f t="shared" si="28"/>
        <v>0.16398032095583928</v>
      </c>
      <c r="K36" s="186">
        <f>'részletező tábla eredeti ei Bag'!Q194</f>
        <v>0</v>
      </c>
      <c r="L36" s="144">
        <f>'részletező tábla módosíto ei '!Q194</f>
        <v>830613</v>
      </c>
      <c r="M36" s="672">
        <f>'2a cofog szerinti teljesítés'!Q196</f>
        <v>790049</v>
      </c>
      <c r="N36" s="187">
        <f t="shared" ref="N36" si="32">M36/L36</f>
        <v>0.95116377904029914</v>
      </c>
      <c r="O36" s="186">
        <f>'részletező tábla eredeti ei Bag'!U194</f>
        <v>0</v>
      </c>
      <c r="P36" s="144">
        <f>'részletező tábla módosíto ei '!U194</f>
        <v>43129</v>
      </c>
      <c r="Q36" s="672">
        <f>'2a cofog szerinti teljesítés'!U196</f>
        <v>0</v>
      </c>
      <c r="R36" s="192">
        <f t="shared" ref="R36" si="33">Q36/P36</f>
        <v>0</v>
      </c>
      <c r="S36" s="186">
        <f>'részletező tábla eredeti ei Bag'!AZ194</f>
        <v>373775626</v>
      </c>
      <c r="T36" s="144">
        <f>'részletező tábla módosíto ei '!AZ194</f>
        <v>374203957</v>
      </c>
      <c r="U36" s="672">
        <f>'2a cofog szerinti teljesítés'!BC196</f>
        <v>30276349</v>
      </c>
      <c r="V36" s="187">
        <f t="shared" ref="V36:V39" si="34">U36/T36</f>
        <v>8.0908682106747468E-2</v>
      </c>
      <c r="W36" s="186">
        <f t="shared" si="29"/>
        <v>374629326</v>
      </c>
      <c r="X36" s="144">
        <f t="shared" si="30"/>
        <v>377252399</v>
      </c>
      <c r="Y36" s="672">
        <f t="shared" si="31"/>
        <v>32519375</v>
      </c>
      <c r="Z36" s="187">
        <f t="shared" ref="Z36:Z38" si="35">Y36/X36</f>
        <v>8.620057840904545E-2</v>
      </c>
    </row>
    <row r="37" spans="1:26" s="45" customFormat="1" ht="30" customHeight="1" x14ac:dyDescent="0.35">
      <c r="A37" s="42" t="s">
        <v>393</v>
      </c>
      <c r="B37" s="180" t="s">
        <v>394</v>
      </c>
      <c r="C37" s="186">
        <f>'részletező tábla eredeti ei Bag'!H202</f>
        <v>0</v>
      </c>
      <c r="D37" s="144">
        <f>'részletező tábla módosíto ei '!H202</f>
        <v>0</v>
      </c>
      <c r="E37" s="144">
        <f>'2a cofog szerinti teljesítés'!H204</f>
        <v>0</v>
      </c>
      <c r="F37" s="187">
        <v>0</v>
      </c>
      <c r="G37" s="186">
        <f>'részletező tábla eredeti ei Bag'!L202</f>
        <v>0</v>
      </c>
      <c r="H37" s="144">
        <f>'részletező tábla módosíto ei '!L202</f>
        <v>0</v>
      </c>
      <c r="I37" s="144">
        <f>'2a cofog szerinti teljesítés'!L204</f>
        <v>0</v>
      </c>
      <c r="J37" s="187">
        <v>0</v>
      </c>
      <c r="K37" s="186">
        <f>'részletező tábla eredeti ei Bag'!Q202</f>
        <v>0</v>
      </c>
      <c r="L37" s="144">
        <f>'részletező tábla módosíto ei '!Q202</f>
        <v>0</v>
      </c>
      <c r="M37" s="144">
        <f>'2a cofog szerinti teljesítés'!Q204</f>
        <v>0</v>
      </c>
      <c r="N37" s="187">
        <v>0</v>
      </c>
      <c r="O37" s="186">
        <f>'részletező tábla eredeti ei Bag'!U202</f>
        <v>0</v>
      </c>
      <c r="P37" s="144">
        <f>'részletező tábla módosíto ei '!U202</f>
        <v>0</v>
      </c>
      <c r="Q37" s="144">
        <f>'2a cofog szerinti teljesítés'!U204</f>
        <v>0</v>
      </c>
      <c r="R37" s="187">
        <v>0</v>
      </c>
      <c r="S37" s="186">
        <f>'részletező tábla eredeti ei Bag'!AZ202</f>
        <v>14910519</v>
      </c>
      <c r="T37" s="144">
        <f>'részletező tábla módosíto ei '!AZ202</f>
        <v>71580661</v>
      </c>
      <c r="U37" s="672">
        <f>'2a cofog szerinti teljesítés'!BC204</f>
        <v>49373819</v>
      </c>
      <c r="V37" s="187">
        <f t="shared" si="34"/>
        <v>0.68976478157976218</v>
      </c>
      <c r="W37" s="186">
        <f t="shared" si="29"/>
        <v>14910519</v>
      </c>
      <c r="X37" s="144">
        <f t="shared" si="30"/>
        <v>71580661</v>
      </c>
      <c r="Y37" s="672">
        <f t="shared" si="31"/>
        <v>49373819</v>
      </c>
      <c r="Z37" s="187">
        <f t="shared" si="35"/>
        <v>0.68976478157976218</v>
      </c>
    </row>
    <row r="38" spans="1:26" s="45" customFormat="1" ht="30" customHeight="1" x14ac:dyDescent="0.35">
      <c r="A38" s="42" t="s">
        <v>403</v>
      </c>
      <c r="B38" s="180" t="s">
        <v>404</v>
      </c>
      <c r="C38" s="186">
        <f>'részletező tábla eredeti ei Bag'!H207</f>
        <v>0</v>
      </c>
      <c r="D38" s="144">
        <f>'részletező tábla módosíto ei '!H207</f>
        <v>0</v>
      </c>
      <c r="E38" s="144">
        <f>'2a cofog szerinti teljesítés'!H209</f>
        <v>0</v>
      </c>
      <c r="F38" s="187">
        <v>0</v>
      </c>
      <c r="G38" s="186">
        <f>'részletező tábla eredeti ei Bag'!L207</f>
        <v>0</v>
      </c>
      <c r="H38" s="144">
        <f>'részletező tábla módosíto ei '!L207</f>
        <v>0</v>
      </c>
      <c r="I38" s="144">
        <f>'2a cofog szerinti teljesítés'!L209</f>
        <v>0</v>
      </c>
      <c r="J38" s="187">
        <v>0</v>
      </c>
      <c r="K38" s="186">
        <f>'részletező tábla eredeti ei Bag'!Q207</f>
        <v>0</v>
      </c>
      <c r="L38" s="144">
        <f>'részletező tábla módosíto ei '!Q207</f>
        <v>0</v>
      </c>
      <c r="M38" s="144">
        <f>'2a cofog szerinti teljesítés'!Q209</f>
        <v>0</v>
      </c>
      <c r="N38" s="187">
        <v>0</v>
      </c>
      <c r="O38" s="186">
        <f>'részletező tábla eredeti ei Bag'!U207</f>
        <v>0</v>
      </c>
      <c r="P38" s="144">
        <f>'részletező tábla módosíto ei '!U207</f>
        <v>0</v>
      </c>
      <c r="Q38" s="144">
        <f>'2a cofog szerinti teljesítés'!U209</f>
        <v>0</v>
      </c>
      <c r="R38" s="187">
        <v>0</v>
      </c>
      <c r="S38" s="186">
        <f>'részletező tábla eredeti ei Bag'!AZ207</f>
        <v>0</v>
      </c>
      <c r="T38" s="144">
        <f>'részletező tábla módosíto ei '!AZ207</f>
        <v>50873</v>
      </c>
      <c r="U38" s="672">
        <f>'2a cofog szerinti teljesítés'!BC209</f>
        <v>50873</v>
      </c>
      <c r="V38" s="187">
        <f t="shared" si="34"/>
        <v>1</v>
      </c>
      <c r="W38" s="186">
        <f t="shared" si="29"/>
        <v>0</v>
      </c>
      <c r="X38" s="144">
        <f t="shared" si="30"/>
        <v>50873</v>
      </c>
      <c r="Y38" s="672">
        <f t="shared" si="31"/>
        <v>50873</v>
      </c>
      <c r="Z38" s="187">
        <f t="shared" si="35"/>
        <v>1</v>
      </c>
    </row>
    <row r="39" spans="1:26" s="45" customFormat="1" ht="30" customHeight="1" x14ac:dyDescent="0.35">
      <c r="A39" s="42" t="s">
        <v>421</v>
      </c>
      <c r="B39" s="180" t="s">
        <v>478</v>
      </c>
      <c r="C39" s="186">
        <f>'részletező tábla eredeti ei Bag'!H229</f>
        <v>0</v>
      </c>
      <c r="D39" s="144">
        <f>'részletező tábla módosíto ei '!H229</f>
        <v>0</v>
      </c>
      <c r="E39" s="144">
        <f>'2a cofog szerinti teljesítés'!H231</f>
        <v>0</v>
      </c>
      <c r="F39" s="187">
        <v>0</v>
      </c>
      <c r="G39" s="186">
        <f>'részletező tábla eredeti ei Bag'!L229</f>
        <v>0</v>
      </c>
      <c r="H39" s="144">
        <f>'részletező tábla módosíto ei '!L229</f>
        <v>0</v>
      </c>
      <c r="I39" s="144">
        <f>'2a cofog szerinti teljesítés'!L231</f>
        <v>0</v>
      </c>
      <c r="J39" s="187">
        <v>0</v>
      </c>
      <c r="K39" s="186">
        <f>'részletező tábla eredeti ei Bag'!Q229</f>
        <v>0</v>
      </c>
      <c r="L39" s="144">
        <f>'részletező tábla módosíto ei '!Q229</f>
        <v>0</v>
      </c>
      <c r="M39" s="144">
        <f>'2a cofog szerinti teljesítés'!Q231</f>
        <v>0</v>
      </c>
      <c r="N39" s="187">
        <v>0</v>
      </c>
      <c r="O39" s="186">
        <f>'részletező tábla eredeti ei Bag'!U229</f>
        <v>0</v>
      </c>
      <c r="P39" s="144">
        <f>'részletező tábla módosíto ei '!U229</f>
        <v>0</v>
      </c>
      <c r="Q39" s="144">
        <f>'2a cofog szerinti teljesítés'!U231</f>
        <v>0</v>
      </c>
      <c r="R39" s="187">
        <v>0</v>
      </c>
      <c r="S39" s="186">
        <f>'részletező tábla eredeti ei Bag'!AZ229</f>
        <v>290799432</v>
      </c>
      <c r="T39" s="144">
        <f>'részletező tábla módosíto ei '!BA99</f>
        <v>327926263</v>
      </c>
      <c r="U39" s="672">
        <f>'2a cofog szerinti teljesítés'!BC231</f>
        <v>316710081</v>
      </c>
      <c r="V39" s="187">
        <f t="shared" si="34"/>
        <v>0.96579663398292681</v>
      </c>
      <c r="W39" s="186">
        <f t="shared" si="29"/>
        <v>290799432</v>
      </c>
      <c r="X39" s="144">
        <f t="shared" si="30"/>
        <v>327926263</v>
      </c>
      <c r="Y39" s="672">
        <f t="shared" si="31"/>
        <v>316710081</v>
      </c>
      <c r="Z39" s="187">
        <f t="shared" ref="Z39" si="36">Y39/X39</f>
        <v>0.96579663398292681</v>
      </c>
    </row>
    <row r="40" spans="1:26" s="45" customFormat="1" ht="30" customHeight="1" x14ac:dyDescent="0.35">
      <c r="A40" s="43"/>
      <c r="B40" s="41"/>
      <c r="C40" s="188"/>
      <c r="D40" s="189"/>
      <c r="E40" s="189"/>
      <c r="F40" s="190"/>
      <c r="G40" s="188"/>
      <c r="H40" s="189"/>
      <c r="I40" s="189"/>
      <c r="J40" s="190"/>
      <c r="K40" s="188"/>
      <c r="L40" s="189"/>
      <c r="M40" s="189"/>
      <c r="N40" s="190"/>
      <c r="O40" s="188"/>
      <c r="P40" s="189"/>
      <c r="Q40" s="189"/>
      <c r="R40" s="190"/>
      <c r="S40" s="188"/>
      <c r="T40" s="189"/>
      <c r="U40" s="618"/>
      <c r="V40" s="190"/>
      <c r="W40" s="188"/>
      <c r="X40" s="189"/>
      <c r="Y40" s="189"/>
      <c r="Z40" s="190"/>
    </row>
    <row r="41" spans="1:26" s="45" customFormat="1" ht="30" customHeight="1" x14ac:dyDescent="0.35">
      <c r="A41" s="43"/>
      <c r="B41" s="181" t="s">
        <v>493</v>
      </c>
      <c r="C41" s="186">
        <f>'részletező tábla eredeti ei Bag'!H240</f>
        <v>26159370</v>
      </c>
      <c r="D41" s="144">
        <f>'részletező tábla módosíto ei '!H240</f>
        <v>26734370</v>
      </c>
      <c r="E41" s="672">
        <f>'2a cofog szerinti teljesítés'!H242</f>
        <v>24313067</v>
      </c>
      <c r="F41" s="187">
        <f t="shared" ref="F41:F43" si="37">E41/D41</f>
        <v>0.9094310806650765</v>
      </c>
      <c r="G41" s="186">
        <f>'részletező tábla eredeti ei Bag'!L240</f>
        <v>72129895</v>
      </c>
      <c r="H41" s="144">
        <f>'részletező tábla módosíto ei '!L240</f>
        <v>83103732</v>
      </c>
      <c r="I41" s="672">
        <f>'2a cofog szerinti teljesítés'!L242</f>
        <v>78965328</v>
      </c>
      <c r="J41" s="187">
        <f t="shared" ref="J41" si="38">I41/H41</f>
        <v>0.95020194760928423</v>
      </c>
      <c r="K41" s="186">
        <f>'részletező tábla eredeti ei Bag'!Q240</f>
        <v>125257357</v>
      </c>
      <c r="L41" s="144">
        <f>'részletező tábla módosíto ei '!Q240</f>
        <v>147719310</v>
      </c>
      <c r="M41" s="672">
        <f>'2a cofog szerinti teljesítés'!Q242</f>
        <v>139063195</v>
      </c>
      <c r="N41" s="187">
        <f t="shared" ref="N41" si="39">M41/L41</f>
        <v>0.94140160145616714</v>
      </c>
      <c r="O41" s="186">
        <f>'részletező tábla eredeti ei Bag'!U240</f>
        <v>79194898</v>
      </c>
      <c r="P41" s="144">
        <f>'részletező tábla módosíto ei '!U240</f>
        <v>82816729</v>
      </c>
      <c r="Q41" s="672">
        <f>'2a cofog szerinti teljesítés'!U242</f>
        <v>79983885</v>
      </c>
      <c r="R41" s="187">
        <f t="shared" ref="R41" si="40">Q41/P41</f>
        <v>0.96579381926567032</v>
      </c>
      <c r="S41" s="186">
        <f>'részletező tábla eredeti ei Bag'!AZ240</f>
        <v>285148675</v>
      </c>
      <c r="T41" s="144">
        <f>'részletező tábla módosíto ei '!AZ240</f>
        <v>320830691</v>
      </c>
      <c r="U41" s="672">
        <f>'2a cofog szerinti teljesítés'!BC242</f>
        <v>274976001</v>
      </c>
      <c r="V41" s="187">
        <f t="shared" ref="V41" si="41">U41/T41</f>
        <v>0.85707511380200219</v>
      </c>
      <c r="W41" s="186">
        <f t="shared" ref="W41" si="42">S41+O41+K41+C41+G41</f>
        <v>587890195</v>
      </c>
      <c r="X41" s="144">
        <f t="shared" ref="X41" si="43">T41+P41+L41+D41+H41</f>
        <v>661204832</v>
      </c>
      <c r="Y41" s="672">
        <f t="shared" ref="Y41" si="44">U41+Q41+M41+E41+I41</f>
        <v>597301476</v>
      </c>
      <c r="Z41" s="187">
        <f t="shared" ref="Z41" si="45">Y41/X41</f>
        <v>0.90335316242818986</v>
      </c>
    </row>
    <row r="42" spans="1:26" s="45" customFormat="1" ht="30" customHeight="1" x14ac:dyDescent="0.35">
      <c r="A42" s="43"/>
      <c r="B42" s="46"/>
      <c r="C42" s="188"/>
      <c r="D42" s="189"/>
      <c r="E42" s="189"/>
      <c r="F42" s="190"/>
      <c r="G42" s="188"/>
      <c r="H42" s="189"/>
      <c r="I42" s="189"/>
      <c r="J42" s="190"/>
      <c r="K42" s="188"/>
      <c r="L42" s="189"/>
      <c r="M42" s="189"/>
      <c r="N42" s="190"/>
      <c r="O42" s="188"/>
      <c r="P42" s="189"/>
      <c r="Q42" s="189"/>
      <c r="R42" s="190"/>
      <c r="S42" s="188"/>
      <c r="T42" s="189"/>
      <c r="U42" s="189"/>
      <c r="V42" s="190"/>
      <c r="W42" s="188"/>
      <c r="X42" s="189"/>
      <c r="Y42" s="189"/>
      <c r="Z42" s="190"/>
    </row>
    <row r="43" spans="1:26" s="45" customFormat="1" ht="30" customHeight="1" x14ac:dyDescent="0.35">
      <c r="A43" s="43"/>
      <c r="B43" s="181" t="s">
        <v>494</v>
      </c>
      <c r="C43" s="186">
        <f>'részletező tábla eredeti ei Bag'!H242</f>
        <v>0</v>
      </c>
      <c r="D43" s="144">
        <f>'részletező tábla módosíto ei '!H242</f>
        <v>1321000</v>
      </c>
      <c r="E43" s="672">
        <f>'2a cofog szerinti teljesítés'!H244</f>
        <v>1312987</v>
      </c>
      <c r="F43" s="187">
        <f t="shared" si="37"/>
        <v>0.99393414080242237</v>
      </c>
      <c r="G43" s="186">
        <f>'részletező tábla eredeti ei Bag'!L242</f>
        <v>853700</v>
      </c>
      <c r="H43" s="144">
        <f>'részletező tábla módosíto ei '!L242</f>
        <v>853700</v>
      </c>
      <c r="I43" s="672">
        <f>'2a cofog szerinti teljesítés'!L244</f>
        <v>139990</v>
      </c>
      <c r="J43" s="187">
        <f t="shared" ref="J43" si="46">I43/H43</f>
        <v>0.16398032095583928</v>
      </c>
      <c r="K43" s="186">
        <f>'részletező tábla eredeti ei Bag'!Q242</f>
        <v>0</v>
      </c>
      <c r="L43" s="144">
        <f>'részletező tábla módosíto ei '!Q242</f>
        <v>830613</v>
      </c>
      <c r="M43" s="672">
        <f>'2a cofog szerinti teljesítés'!Q244</f>
        <v>790049</v>
      </c>
      <c r="N43" s="187">
        <f>M43/L43</f>
        <v>0.95116377904029914</v>
      </c>
      <c r="O43" s="186">
        <f>'részletező tábla eredeti ei Bag'!U242</f>
        <v>0</v>
      </c>
      <c r="P43" s="144">
        <f>'részletező tábla módosíto ei '!U242</f>
        <v>43129</v>
      </c>
      <c r="Q43" s="672">
        <f>'2a cofog szerinti teljesítés'!U244</f>
        <v>0</v>
      </c>
      <c r="R43" s="187">
        <f t="shared" ref="R43" si="47">Q43/P43</f>
        <v>0</v>
      </c>
      <c r="S43" s="186">
        <f>'részletező tábla eredeti ei Bag'!AZ242</f>
        <v>388686145</v>
      </c>
      <c r="T43" s="144">
        <f>'részletező tábla módosíto ei '!AZ242</f>
        <v>445835491</v>
      </c>
      <c r="U43" s="672">
        <f>'2a cofog szerinti teljesítés'!BC244</f>
        <v>79701041</v>
      </c>
      <c r="V43" s="187">
        <f t="shared" ref="V43:V45" si="48">U43/T43</f>
        <v>0.17876782492401441</v>
      </c>
      <c r="W43" s="186">
        <f t="shared" ref="W43" si="49">S43+O43+K43+C43+G43</f>
        <v>389539845</v>
      </c>
      <c r="X43" s="144">
        <f t="shared" ref="X43" si="50">T43+P43+L43+D43+H43</f>
        <v>448883933</v>
      </c>
      <c r="Y43" s="672">
        <f t="shared" ref="Y43" si="51">U43+Q43+M43+E43+I43</f>
        <v>81944067</v>
      </c>
      <c r="Z43" s="187">
        <f t="shared" ref="Z43:Z45" si="52">Y43/X43</f>
        <v>0.18255067953167306</v>
      </c>
    </row>
    <row r="44" spans="1:26" s="45" customFormat="1" ht="30" customHeight="1" x14ac:dyDescent="0.35">
      <c r="A44" s="43"/>
      <c r="B44" s="46"/>
      <c r="C44" s="188"/>
      <c r="D44" s="189"/>
      <c r="E44" s="189"/>
      <c r="F44" s="190"/>
      <c r="G44" s="188"/>
      <c r="H44" s="189"/>
      <c r="I44" s="189"/>
      <c r="J44" s="190"/>
      <c r="K44" s="188"/>
      <c r="L44" s="189"/>
      <c r="M44" s="189"/>
      <c r="N44" s="190"/>
      <c r="O44" s="188"/>
      <c r="P44" s="189"/>
      <c r="Q44" s="189"/>
      <c r="R44" s="190"/>
      <c r="S44" s="188"/>
      <c r="T44" s="189"/>
      <c r="U44" s="189"/>
      <c r="V44" s="190"/>
      <c r="W44" s="188"/>
      <c r="X44" s="189"/>
      <c r="Y44" s="189"/>
      <c r="Z44" s="190"/>
    </row>
    <row r="45" spans="1:26" s="45" customFormat="1" ht="30" customHeight="1" x14ac:dyDescent="0.35">
      <c r="A45" s="43"/>
      <c r="B45" s="181" t="s">
        <v>495</v>
      </c>
      <c r="C45" s="186">
        <f>'részletező tábla eredeti ei Bag'!H244</f>
        <v>0</v>
      </c>
      <c r="D45" s="144">
        <f>'részletező tábla módosíto ei '!H244</f>
        <v>0</v>
      </c>
      <c r="E45" s="144">
        <f>'2a cofog szerinti teljesítés'!H246</f>
        <v>0</v>
      </c>
      <c r="F45" s="187">
        <v>0</v>
      </c>
      <c r="G45" s="186">
        <f>'részletező tábla eredeti ei Bag'!L244</f>
        <v>0</v>
      </c>
      <c r="H45" s="144">
        <f>'részletező tábla módosíto ei '!L244</f>
        <v>0</v>
      </c>
      <c r="I45" s="144">
        <f>'2a cofog szerinti teljesítés'!L246</f>
        <v>0</v>
      </c>
      <c r="J45" s="187">
        <v>0</v>
      </c>
      <c r="K45" s="186">
        <f>'részletező tábla eredeti ei Bag'!Q244</f>
        <v>0</v>
      </c>
      <c r="L45" s="144">
        <f>'részletező tábla módosíto ei '!Q244</f>
        <v>0</v>
      </c>
      <c r="M45" s="144">
        <f>'2a cofog szerinti teljesítés'!Q246</f>
        <v>0</v>
      </c>
      <c r="N45" s="187">
        <v>0</v>
      </c>
      <c r="O45" s="186">
        <f>'részletező tábla eredeti ei Bag'!U244</f>
        <v>0</v>
      </c>
      <c r="P45" s="144">
        <f>'részletező tábla módosíto ei '!U244</f>
        <v>0</v>
      </c>
      <c r="Q45" s="144">
        <f>'2a cofog szerinti teljesítés'!U246</f>
        <v>0</v>
      </c>
      <c r="R45" s="187">
        <v>0</v>
      </c>
      <c r="S45" s="186">
        <f>'részletező tábla eredeti ei Bag'!AZ244</f>
        <v>304657996</v>
      </c>
      <c r="T45" s="144">
        <f>'részletező tábla módosíto ei '!AZ244</f>
        <v>341784827</v>
      </c>
      <c r="U45" s="672">
        <f>'2a cofog szerinti teljesítés'!BC246</f>
        <v>330568645</v>
      </c>
      <c r="V45" s="187">
        <f t="shared" si="48"/>
        <v>0.96718349934240933</v>
      </c>
      <c r="W45" s="186">
        <f t="shared" ref="W45" si="53">S45+O45+K45+C45+G45</f>
        <v>304657996</v>
      </c>
      <c r="X45" s="144">
        <f t="shared" ref="X45" si="54">T45+P45+L45+D45+H45</f>
        <v>341784827</v>
      </c>
      <c r="Y45" s="672">
        <f t="shared" ref="Y45" si="55">U45+Q45+M45+E45+I45</f>
        <v>330568645</v>
      </c>
      <c r="Z45" s="187">
        <f t="shared" si="52"/>
        <v>0.96718349934240933</v>
      </c>
    </row>
    <row r="46" spans="1:26" s="45" customFormat="1" ht="30" customHeight="1" x14ac:dyDescent="0.35">
      <c r="A46" s="43"/>
      <c r="B46" s="41"/>
      <c r="C46" s="188"/>
      <c r="D46" s="189"/>
      <c r="E46" s="189"/>
      <c r="F46" s="190"/>
      <c r="G46" s="188"/>
      <c r="H46" s="189"/>
      <c r="I46" s="189"/>
      <c r="J46" s="190"/>
      <c r="K46" s="188"/>
      <c r="L46" s="189"/>
      <c r="M46" s="189"/>
      <c r="N46" s="190"/>
      <c r="O46" s="188"/>
      <c r="P46" s="189"/>
      <c r="Q46" s="189"/>
      <c r="R46" s="190"/>
      <c r="S46" s="188"/>
      <c r="T46" s="189"/>
      <c r="U46" s="189"/>
      <c r="V46" s="190"/>
      <c r="W46" s="186"/>
      <c r="X46" s="189"/>
      <c r="Y46" s="189"/>
      <c r="Z46" s="190"/>
    </row>
    <row r="47" spans="1:26" s="45" customFormat="1" ht="30" customHeight="1" x14ac:dyDescent="0.35">
      <c r="A47" s="43" t="s">
        <v>470</v>
      </c>
      <c r="B47" s="182" t="s">
        <v>501</v>
      </c>
      <c r="C47" s="191">
        <f>'részletező tábla eredeti ei Bag'!H246</f>
        <v>26159370</v>
      </c>
      <c r="D47" s="171">
        <f>'részletező tábla módosíto ei '!H246</f>
        <v>28055370</v>
      </c>
      <c r="E47" s="672">
        <f>'2a cofog szerinti teljesítés'!H248</f>
        <v>25626054</v>
      </c>
      <c r="F47" s="192">
        <f t="shared" ref="F47" si="56">E47/D47</f>
        <v>0.91340994611726734</v>
      </c>
      <c r="G47" s="191">
        <f>'részletező tábla eredeti ei Bag'!L246</f>
        <v>72983595</v>
      </c>
      <c r="H47" s="171">
        <f>'részletező tábla módosíto ei '!L246</f>
        <v>83957432</v>
      </c>
      <c r="I47" s="672">
        <f>'2a cofog szerinti teljesítés'!L248</f>
        <v>79105318</v>
      </c>
      <c r="J47" s="192">
        <f t="shared" ref="J47" si="57">I47/H47</f>
        <v>0.9422074510330426</v>
      </c>
      <c r="K47" s="191">
        <f>'részletező tábla eredeti ei Bag'!Q246</f>
        <v>125257357</v>
      </c>
      <c r="L47" s="171">
        <f>'részletező tábla módosíto ei '!Q246</f>
        <v>148549923</v>
      </c>
      <c r="M47" s="672">
        <f>'2a cofog szerinti teljesítés'!Q248</f>
        <v>139853244</v>
      </c>
      <c r="N47" s="192">
        <f t="shared" ref="N47" si="58">M47/L47</f>
        <v>0.94145618641619899</v>
      </c>
      <c r="O47" s="191">
        <f>'részletező tábla eredeti ei Bag'!U246</f>
        <v>79194898</v>
      </c>
      <c r="P47" s="171">
        <f>'részletező tábla módosíto ei '!U246</f>
        <v>82859858</v>
      </c>
      <c r="Q47" s="672">
        <f>'2a cofog szerinti teljesítés'!U248</f>
        <v>79983885</v>
      </c>
      <c r="R47" s="192">
        <f t="shared" ref="R47" si="59">Q47/P47</f>
        <v>0.9652911184086268</v>
      </c>
      <c r="S47" s="191">
        <f>'részletező tábla eredeti ei Bag'!AZ246</f>
        <v>978492816</v>
      </c>
      <c r="T47" s="171">
        <f>'részletező tábla módosíto ei '!AZ246</f>
        <v>1108451009</v>
      </c>
      <c r="U47" s="672">
        <f>'2a cofog szerinti teljesítés'!BC248</f>
        <v>685245687</v>
      </c>
      <c r="V47" s="192">
        <f t="shared" ref="V47" si="60">U47/T47</f>
        <v>0.6182011486625838</v>
      </c>
      <c r="W47" s="191">
        <f t="shared" ref="W47" si="61">S47+O47+K47+C47+G47</f>
        <v>1282088036</v>
      </c>
      <c r="X47" s="171">
        <f t="shared" ref="X47" si="62">T47+P47+L47+D47+H47</f>
        <v>1451873592</v>
      </c>
      <c r="Y47" s="672">
        <f t="shared" ref="Y47" si="63">U47+Q47+M47+E47+I47</f>
        <v>1009814188</v>
      </c>
      <c r="Z47" s="192">
        <f t="shared" ref="Z47" si="64">Y47/X47</f>
        <v>0.69552486770487387</v>
      </c>
    </row>
    <row r="48" spans="1:26" s="45" customFormat="1" ht="30" customHeight="1" x14ac:dyDescent="0.35">
      <c r="A48" s="43"/>
      <c r="B48" s="41"/>
      <c r="C48" s="188"/>
      <c r="D48" s="189"/>
      <c r="E48" s="189"/>
      <c r="F48" s="190"/>
      <c r="G48" s="188"/>
      <c r="H48" s="189"/>
      <c r="I48" s="189"/>
      <c r="J48" s="190"/>
      <c r="K48" s="188"/>
      <c r="L48" s="189"/>
      <c r="M48" s="189"/>
      <c r="N48" s="190"/>
      <c r="O48" s="188"/>
      <c r="P48" s="189"/>
      <c r="Q48" s="189"/>
      <c r="R48" s="190"/>
      <c r="S48" s="188"/>
      <c r="T48" s="189"/>
      <c r="U48" s="674"/>
      <c r="V48" s="190"/>
      <c r="W48" s="186"/>
      <c r="X48" s="189"/>
      <c r="Y48" s="618"/>
      <c r="Z48" s="190"/>
    </row>
    <row r="49" spans="1:26" s="45" customFormat="1" ht="30" customHeight="1" x14ac:dyDescent="0.35">
      <c r="A49" s="44"/>
      <c r="B49" s="182" t="s">
        <v>502</v>
      </c>
      <c r="C49" s="191">
        <f>'részletező tábla eredeti ei Bag'!H248</f>
        <v>26159370</v>
      </c>
      <c r="D49" s="171">
        <f>'részletező tábla módosíto ei '!H248</f>
        <v>28055370</v>
      </c>
      <c r="E49" s="672">
        <f>'2a cofog szerinti teljesítés'!H250</f>
        <v>25626054</v>
      </c>
      <c r="F49" s="192">
        <f t="shared" ref="F49" si="65">E49/D49</f>
        <v>0.91340994611726734</v>
      </c>
      <c r="G49" s="191">
        <f>'részletező tábla eredeti ei Bag'!L248</f>
        <v>72983595</v>
      </c>
      <c r="H49" s="171">
        <f>'részletező tábla módosíto ei '!L248</f>
        <v>83957432</v>
      </c>
      <c r="I49" s="672">
        <f>'2a cofog szerinti teljesítés'!L250</f>
        <v>79105318</v>
      </c>
      <c r="J49" s="192">
        <f t="shared" ref="J49" si="66">I49/H49</f>
        <v>0.9422074510330426</v>
      </c>
      <c r="K49" s="191">
        <f>'részletező tábla eredeti ei Bag'!Q248</f>
        <v>125257357</v>
      </c>
      <c r="L49" s="171">
        <f>'részletező tábla módosíto ei '!Q248</f>
        <v>148549923</v>
      </c>
      <c r="M49" s="672">
        <f>'2a cofog szerinti teljesítés'!Q250</f>
        <v>139853244</v>
      </c>
      <c r="N49" s="192">
        <f t="shared" ref="N49" si="67">M49/L49</f>
        <v>0.94145618641619899</v>
      </c>
      <c r="O49" s="191">
        <f>'részletező tábla eredeti ei Bag'!U248</f>
        <v>79194898</v>
      </c>
      <c r="P49" s="171">
        <f>'részletező tábla módosíto ei '!U248</f>
        <v>82859858</v>
      </c>
      <c r="Q49" s="672">
        <f>'2a cofog szerinti teljesítés'!U250</f>
        <v>79983885</v>
      </c>
      <c r="R49" s="192">
        <f t="shared" ref="R49" si="68">Q49/P49</f>
        <v>0.9652911184086268</v>
      </c>
      <c r="S49" s="191">
        <f>'részletező tábla eredeti ei Bag'!AZ248</f>
        <v>687693384</v>
      </c>
      <c r="T49" s="171">
        <f>'részletező tábla módosíto ei '!AZ248</f>
        <v>780524746</v>
      </c>
      <c r="U49" s="672">
        <f>'2a cofog szerinti teljesítés'!BC250</f>
        <v>368535606</v>
      </c>
      <c r="V49" s="192">
        <f t="shared" ref="V49" si="69">U49/T49</f>
        <v>0.47216389728660824</v>
      </c>
      <c r="W49" s="191">
        <f t="shared" ref="W49" si="70">S49+O49+K49+C49+G49</f>
        <v>991288604</v>
      </c>
      <c r="X49" s="171">
        <f t="shared" ref="X49" si="71">T49+P49+L49+D49+H49</f>
        <v>1123947329</v>
      </c>
      <c r="Y49" s="672">
        <f>U49+Q49+M49+E49+I49</f>
        <v>693104107</v>
      </c>
      <c r="Z49" s="192">
        <f t="shared" ref="Z49" si="72">Y49/X49</f>
        <v>0.61666956192392886</v>
      </c>
    </row>
    <row r="50" spans="1:26" s="45" customFormat="1" ht="30" customHeight="1" x14ac:dyDescent="0.35">
      <c r="A50" s="43"/>
      <c r="B50" s="41"/>
      <c r="C50" s="188"/>
      <c r="D50" s="189"/>
      <c r="E50" s="189"/>
      <c r="F50" s="190"/>
      <c r="G50" s="188"/>
      <c r="H50" s="189"/>
      <c r="I50" s="189"/>
      <c r="J50" s="190"/>
      <c r="K50" s="188"/>
      <c r="L50" s="189"/>
      <c r="M50" s="189"/>
      <c r="N50" s="190"/>
      <c r="O50" s="188"/>
      <c r="P50" s="189"/>
      <c r="Q50" s="189"/>
      <c r="R50" s="190"/>
      <c r="S50" s="188"/>
      <c r="T50" s="189"/>
      <c r="U50" s="189"/>
      <c r="V50" s="190"/>
      <c r="W50" s="186"/>
      <c r="X50" s="189"/>
      <c r="Y50" s="189"/>
      <c r="Z50" s="190"/>
    </row>
    <row r="51" spans="1:26" s="45" customFormat="1" ht="30" customHeight="1" thickBot="1" x14ac:dyDescent="0.4">
      <c r="A51" s="43"/>
      <c r="B51" s="183" t="s">
        <v>498</v>
      </c>
      <c r="C51" s="195">
        <f>'részletező tábla eredeti ei Bag'!H250</f>
        <v>26159370</v>
      </c>
      <c r="D51" s="196">
        <f>'részletező tábla módosíto ei '!H250</f>
        <v>28055370</v>
      </c>
      <c r="E51" s="673">
        <f>'2a cofog szerinti teljesítés'!H252</f>
        <v>25626054</v>
      </c>
      <c r="F51" s="197">
        <f t="shared" ref="F51" si="73">E51/D51</f>
        <v>0.91340994611726734</v>
      </c>
      <c r="G51" s="195">
        <f>'részletező tábla eredeti ei Bag'!L250</f>
        <v>72983595</v>
      </c>
      <c r="H51" s="196">
        <f>'részletező tábla módosíto ei '!L250</f>
        <v>83957432</v>
      </c>
      <c r="I51" s="673">
        <f>'2a cofog szerinti teljesítés'!L252</f>
        <v>79105318</v>
      </c>
      <c r="J51" s="197">
        <f t="shared" ref="J51" si="74">I51/H51</f>
        <v>0.9422074510330426</v>
      </c>
      <c r="K51" s="195">
        <f>'részletező tábla eredeti ei Bag'!Q250</f>
        <v>125257357</v>
      </c>
      <c r="L51" s="196">
        <f>'részletező tábla módosíto ei '!Q250</f>
        <v>148549923</v>
      </c>
      <c r="M51" s="673">
        <f>'2a cofog szerinti teljesítés'!Q252</f>
        <v>139853244</v>
      </c>
      <c r="N51" s="197">
        <f t="shared" ref="N51" si="75">M51/L51</f>
        <v>0.94145618641619899</v>
      </c>
      <c r="O51" s="195">
        <f>'részletező tábla eredeti ei Bag'!U250</f>
        <v>79194898</v>
      </c>
      <c r="P51" s="196">
        <f>'részletező tábla módosíto ei '!U250</f>
        <v>82859858</v>
      </c>
      <c r="Q51" s="673">
        <f>'2a cofog szerinti teljesítés'!U252</f>
        <v>79983885</v>
      </c>
      <c r="R51" s="197">
        <f t="shared" ref="R51" si="76">Q51/P51</f>
        <v>0.9652911184086268</v>
      </c>
      <c r="S51" s="195">
        <f>'részletező tábla eredeti ei Bag'!AZ250</f>
        <v>673834820</v>
      </c>
      <c r="T51" s="196">
        <f>'részletező tábla módosíto ei '!AZ250</f>
        <v>766666182</v>
      </c>
      <c r="U51" s="673">
        <f>'2a cofog szerinti teljesítés'!BC252</f>
        <v>354677042</v>
      </c>
      <c r="V51" s="197">
        <f t="shared" ref="V51" si="77">U51/T51</f>
        <v>0.46262252115354163</v>
      </c>
      <c r="W51" s="195">
        <f t="shared" ref="W51" si="78">S51+O51+K51+C51+G51</f>
        <v>977430040</v>
      </c>
      <c r="X51" s="196">
        <f t="shared" ref="X51" si="79">T51+P51+L51+D51+H51</f>
        <v>1110088765</v>
      </c>
      <c r="Y51" s="673">
        <f t="shared" ref="Y51" si="80">U51+Q51+M51+E51+I51</f>
        <v>679245543</v>
      </c>
      <c r="Z51" s="197">
        <f t="shared" ref="Z51" si="81">Y51/X51</f>
        <v>0.61188399019604522</v>
      </c>
    </row>
    <row r="52" spans="1:26" ht="15.6" x14ac:dyDescent="0.3">
      <c r="B52" s="40"/>
    </row>
    <row r="54" spans="1:26" x14ac:dyDescent="0.3">
      <c r="P54" s="101">
        <f>P30-Q30+P36-Q36</f>
        <v>2870438</v>
      </c>
    </row>
    <row r="55" spans="1:26" x14ac:dyDescent="0.3">
      <c r="D55" s="101">
        <f>D30-E30</f>
        <v>1717150</v>
      </c>
      <c r="L55" s="101">
        <f>L30-M30+L36</f>
        <v>2414471</v>
      </c>
    </row>
  </sheetData>
  <mergeCells count="12">
    <mergeCell ref="S2:V2"/>
    <mergeCell ref="S3:V3"/>
    <mergeCell ref="W2:Z2"/>
    <mergeCell ref="W3:Z3"/>
    <mergeCell ref="C2:F2"/>
    <mergeCell ref="C3:F3"/>
    <mergeCell ref="K2:N2"/>
    <mergeCell ref="K3:N3"/>
    <mergeCell ref="O2:R2"/>
    <mergeCell ref="O3:R3"/>
    <mergeCell ref="G2:J2"/>
    <mergeCell ref="G3:J3"/>
  </mergeCells>
  <printOptions horizontalCentered="1"/>
  <pageMargins left="0.23622047244094491" right="0.23622047244094491" top="0.74803149606299213" bottom="0.74803149606299213" header="0.31496062992125984" footer="0.31496062992125984"/>
  <pageSetup paperSize="8" scale="36" orientation="landscape" r:id="rId1"/>
  <headerFooter>
    <oddHeader>&amp;R 1. számú melléklet</oddHead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39"/>
  <sheetViews>
    <sheetView topLeftCell="A19" zoomScaleNormal="100" workbookViewId="0">
      <selection activeCell="H36" sqref="H36"/>
    </sheetView>
  </sheetViews>
  <sheetFormatPr defaultColWidth="9.109375" defaultRowHeight="13.2" x14ac:dyDescent="0.25"/>
  <cols>
    <col min="1" max="1" width="60.44140625" style="91" customWidth="1"/>
    <col min="2" max="2" width="20.33203125" style="91" bestFit="1" customWidth="1"/>
    <col min="3" max="3" width="18" style="91" bestFit="1" customWidth="1"/>
    <col min="4" max="4" width="20.33203125" style="91" bestFit="1" customWidth="1"/>
    <col min="5" max="16384" width="9.109375" style="91"/>
  </cols>
  <sheetData>
    <row r="1" spans="1:4" ht="17.399999999999999" x14ac:dyDescent="0.3">
      <c r="A1" s="862" t="s">
        <v>1628</v>
      </c>
      <c r="B1" s="862"/>
      <c r="C1" s="862"/>
      <c r="D1" s="862"/>
    </row>
    <row r="3" spans="1:4" x14ac:dyDescent="0.25">
      <c r="D3" s="91" t="s">
        <v>601</v>
      </c>
    </row>
    <row r="4" spans="1:4" ht="60" x14ac:dyDescent="0.25">
      <c r="A4" s="92" t="s">
        <v>841</v>
      </c>
      <c r="B4" s="92" t="s">
        <v>1575</v>
      </c>
      <c r="C4" s="92" t="s">
        <v>650</v>
      </c>
      <c r="D4" s="92" t="s">
        <v>804</v>
      </c>
    </row>
    <row r="5" spans="1:4" s="94" customFormat="1" ht="31.2" x14ac:dyDescent="0.25">
      <c r="A5" s="265" t="s">
        <v>564</v>
      </c>
      <c r="B5" s="266">
        <f>SUM(B6:B9)</f>
        <v>2700749474</v>
      </c>
      <c r="C5" s="266">
        <f>SUM(C6:C9)</f>
        <v>0</v>
      </c>
      <c r="D5" s="266">
        <f>SUM(D6:D9)</f>
        <v>2673304545</v>
      </c>
    </row>
    <row r="6" spans="1:4" ht="24.9" customHeight="1" x14ac:dyDescent="0.25">
      <c r="A6" s="95" t="s">
        <v>565</v>
      </c>
      <c r="B6" s="96">
        <v>0</v>
      </c>
      <c r="C6" s="96">
        <v>0</v>
      </c>
      <c r="D6" s="96">
        <v>0</v>
      </c>
    </row>
    <row r="7" spans="1:4" ht="24.9" customHeight="1" x14ac:dyDescent="0.25">
      <c r="A7" s="95" t="s">
        <v>566</v>
      </c>
      <c r="B7" s="96">
        <v>2699799474</v>
      </c>
      <c r="C7" s="96">
        <v>0</v>
      </c>
      <c r="D7" s="96">
        <v>2672354545</v>
      </c>
    </row>
    <row r="8" spans="1:4" ht="24.9" customHeight="1" x14ac:dyDescent="0.25">
      <c r="A8" s="95" t="s">
        <v>567</v>
      </c>
      <c r="B8" s="96">
        <v>950000</v>
      </c>
      <c r="C8" s="96">
        <v>0</v>
      </c>
      <c r="D8" s="96">
        <v>950000</v>
      </c>
    </row>
    <row r="9" spans="1:4" ht="17.399999999999999" x14ac:dyDescent="0.25">
      <c r="A9" s="95" t="s">
        <v>568</v>
      </c>
      <c r="B9" s="96">
        <v>0</v>
      </c>
      <c r="C9" s="96">
        <v>0</v>
      </c>
      <c r="D9" s="96">
        <f t="shared" ref="D9:D21" si="0">B9+C9</f>
        <v>0</v>
      </c>
    </row>
    <row r="10" spans="1:4" s="94" customFormat="1" ht="31.2" x14ac:dyDescent="0.25">
      <c r="A10" s="265" t="s">
        <v>569</v>
      </c>
      <c r="B10" s="266">
        <f>SUM(B11:B12)</f>
        <v>0</v>
      </c>
      <c r="C10" s="266">
        <f>SUM(C11:C12)</f>
        <v>0</v>
      </c>
      <c r="D10" s="266">
        <f>SUM(D11:D12)</f>
        <v>0</v>
      </c>
    </row>
    <row r="11" spans="1:4" ht="24.9" customHeight="1" x14ac:dyDescent="0.25">
      <c r="A11" s="95" t="s">
        <v>570</v>
      </c>
      <c r="B11" s="96">
        <v>0</v>
      </c>
      <c r="C11" s="96">
        <v>0</v>
      </c>
      <c r="D11" s="96">
        <f t="shared" si="0"/>
        <v>0</v>
      </c>
    </row>
    <row r="12" spans="1:4" ht="24.9" customHeight="1" x14ac:dyDescent="0.25">
      <c r="A12" s="95" t="s">
        <v>571</v>
      </c>
      <c r="B12" s="96">
        <v>0</v>
      </c>
      <c r="C12" s="96">
        <v>0</v>
      </c>
      <c r="D12" s="96">
        <f t="shared" si="0"/>
        <v>0</v>
      </c>
    </row>
    <row r="13" spans="1:4" ht="24.9" customHeight="1" x14ac:dyDescent="0.25">
      <c r="A13" s="265" t="s">
        <v>572</v>
      </c>
      <c r="B13" s="266">
        <f>SUM(B14:B15)</f>
        <v>62305320</v>
      </c>
      <c r="C13" s="266">
        <f>SUM(C14:C15)</f>
        <v>0</v>
      </c>
      <c r="D13" s="266">
        <f>SUM(D14:D15)</f>
        <v>434544632</v>
      </c>
    </row>
    <row r="14" spans="1:4" ht="24.9" customHeight="1" x14ac:dyDescent="0.25">
      <c r="A14" s="95" t="s">
        <v>573</v>
      </c>
      <c r="B14" s="96">
        <v>0</v>
      </c>
      <c r="C14" s="96">
        <v>0</v>
      </c>
      <c r="D14" s="96">
        <v>0</v>
      </c>
    </row>
    <row r="15" spans="1:4" ht="24.9" customHeight="1" x14ac:dyDescent="0.25">
      <c r="A15" s="95" t="s">
        <v>574</v>
      </c>
      <c r="B15" s="96">
        <v>62305320</v>
      </c>
      <c r="C15" s="96">
        <v>0</v>
      </c>
      <c r="D15" s="96">
        <v>434544632</v>
      </c>
    </row>
    <row r="16" spans="1:4" ht="24.9" customHeight="1" x14ac:dyDescent="0.25">
      <c r="A16" s="265" t="s">
        <v>575</v>
      </c>
      <c r="B16" s="266">
        <f>SUM(B17:B19)</f>
        <v>63414456</v>
      </c>
      <c r="C16" s="266">
        <f>SUM(C17:C19)</f>
        <v>0</v>
      </c>
      <c r="D16" s="266">
        <f>SUM(D17:D19)</f>
        <v>56319181</v>
      </c>
    </row>
    <row r="17" spans="1:4" ht="17.399999999999999" x14ac:dyDescent="0.25">
      <c r="A17" s="95" t="s">
        <v>576</v>
      </c>
      <c r="B17" s="96">
        <v>8813589</v>
      </c>
      <c r="C17" s="96">
        <v>0</v>
      </c>
      <c r="D17" s="96">
        <v>17187428</v>
      </c>
    </row>
    <row r="18" spans="1:4" ht="24.9" customHeight="1" x14ac:dyDescent="0.25">
      <c r="A18" s="95" t="s">
        <v>577</v>
      </c>
      <c r="B18" s="96">
        <v>53603002</v>
      </c>
      <c r="C18" s="96">
        <v>0</v>
      </c>
      <c r="D18" s="96">
        <v>38495024</v>
      </c>
    </row>
    <row r="19" spans="1:4" ht="24.9" customHeight="1" x14ac:dyDescent="0.25">
      <c r="A19" s="97" t="s">
        <v>578</v>
      </c>
      <c r="B19" s="96">
        <v>997865</v>
      </c>
      <c r="C19" s="96">
        <v>0</v>
      </c>
      <c r="D19" s="96">
        <v>636729</v>
      </c>
    </row>
    <row r="20" spans="1:4" ht="31.2" x14ac:dyDescent="0.25">
      <c r="A20" s="267" t="s">
        <v>579</v>
      </c>
      <c r="B20" s="266">
        <v>-273745</v>
      </c>
      <c r="C20" s="266">
        <v>0</v>
      </c>
      <c r="D20" s="266">
        <v>285953</v>
      </c>
    </row>
    <row r="21" spans="1:4" ht="24.9" customHeight="1" x14ac:dyDescent="0.25">
      <c r="A21" s="267" t="s">
        <v>580</v>
      </c>
      <c r="B21" s="266">
        <v>0</v>
      </c>
      <c r="C21" s="266">
        <v>0</v>
      </c>
      <c r="D21" s="266">
        <f t="shared" si="0"/>
        <v>0</v>
      </c>
    </row>
    <row r="22" spans="1:4" s="94" customFormat="1" ht="24.9" customHeight="1" x14ac:dyDescent="0.25">
      <c r="A22" s="98" t="s">
        <v>581</v>
      </c>
      <c r="B22" s="99">
        <f>B5+B10+B13+B16+B20+B21</f>
        <v>2826195505</v>
      </c>
      <c r="C22" s="99">
        <f>C5+C10+C13+C16+C20+C21</f>
        <v>0</v>
      </c>
      <c r="D22" s="99">
        <f>D5+D10+D13+D16+D20+D21</f>
        <v>3164454311</v>
      </c>
    </row>
    <row r="23" spans="1:4" ht="24.9" customHeight="1" x14ac:dyDescent="0.25">
      <c r="A23" s="265" t="s">
        <v>582</v>
      </c>
      <c r="B23" s="266">
        <f>SUM(B24:B29)</f>
        <v>2285154293</v>
      </c>
      <c r="C23" s="266">
        <v>0</v>
      </c>
      <c r="D23" s="266">
        <f>SUM(D24:D29)</f>
        <v>2222296122</v>
      </c>
    </row>
    <row r="24" spans="1:4" ht="24.9" customHeight="1" x14ac:dyDescent="0.25">
      <c r="A24" s="95" t="s">
        <v>583</v>
      </c>
      <c r="B24" s="96">
        <v>3649306201</v>
      </c>
      <c r="C24" s="96">
        <v>0</v>
      </c>
      <c r="D24" s="96">
        <v>3649306201</v>
      </c>
    </row>
    <row r="25" spans="1:4" ht="24.9" customHeight="1" x14ac:dyDescent="0.25">
      <c r="A25" s="95" t="s">
        <v>584</v>
      </c>
      <c r="B25" s="96">
        <v>-139206235</v>
      </c>
      <c r="C25" s="96"/>
      <c r="D25" s="96">
        <v>-139206235</v>
      </c>
    </row>
    <row r="26" spans="1:4" s="94" customFormat="1" ht="24.9" customHeight="1" x14ac:dyDescent="0.25">
      <c r="A26" s="95" t="s">
        <v>585</v>
      </c>
      <c r="B26" s="96">
        <v>18495109</v>
      </c>
      <c r="C26" s="96">
        <v>0</v>
      </c>
      <c r="D26" s="96">
        <v>18495109</v>
      </c>
    </row>
    <row r="27" spans="1:4" ht="24.9" customHeight="1" x14ac:dyDescent="0.25">
      <c r="A27" s="95" t="s">
        <v>586</v>
      </c>
      <c r="B27" s="96">
        <v>-1164469025</v>
      </c>
      <c r="C27" s="96">
        <v>0</v>
      </c>
      <c r="D27" s="96">
        <v>-1243440782</v>
      </c>
    </row>
    <row r="28" spans="1:4" ht="24.9" customHeight="1" x14ac:dyDescent="0.25">
      <c r="A28" s="95" t="s">
        <v>587</v>
      </c>
      <c r="B28" s="96"/>
      <c r="C28" s="96">
        <v>0</v>
      </c>
      <c r="D28" s="96"/>
    </row>
    <row r="29" spans="1:4" s="94" customFormat="1" ht="24.9" customHeight="1" x14ac:dyDescent="0.25">
      <c r="A29" s="95" t="s">
        <v>588</v>
      </c>
      <c r="B29" s="96">
        <v>-78971757</v>
      </c>
      <c r="C29" s="96">
        <v>0</v>
      </c>
      <c r="D29" s="96">
        <v>-62858171</v>
      </c>
    </row>
    <row r="30" spans="1:4" ht="24.9" customHeight="1" x14ac:dyDescent="0.25">
      <c r="A30" s="265" t="s">
        <v>589</v>
      </c>
      <c r="B30" s="266">
        <f>SUM(B31:B33)</f>
        <v>20177041</v>
      </c>
      <c r="C30" s="266">
        <f>SUM(C31:C33)</f>
        <v>0</v>
      </c>
      <c r="D30" s="266">
        <f>SUM(D31:D33)</f>
        <v>19190164</v>
      </c>
    </row>
    <row r="31" spans="1:4" ht="24.9" customHeight="1" x14ac:dyDescent="0.25">
      <c r="A31" s="95" t="s">
        <v>590</v>
      </c>
      <c r="B31" s="96">
        <v>0</v>
      </c>
      <c r="C31" s="96">
        <v>0</v>
      </c>
      <c r="D31" s="96">
        <v>0</v>
      </c>
    </row>
    <row r="32" spans="1:4" ht="30" x14ac:dyDescent="0.25">
      <c r="A32" s="95" t="s">
        <v>591</v>
      </c>
      <c r="B32" s="96">
        <v>20170541</v>
      </c>
      <c r="C32" s="96">
        <v>0</v>
      </c>
      <c r="D32" s="96">
        <v>19190164</v>
      </c>
    </row>
    <row r="33" spans="1:4" ht="24.9" customHeight="1" x14ac:dyDescent="0.25">
      <c r="A33" s="97" t="s">
        <v>592</v>
      </c>
      <c r="B33" s="96">
        <v>6500</v>
      </c>
      <c r="C33" s="96">
        <v>0</v>
      </c>
      <c r="D33" s="96">
        <v>0</v>
      </c>
    </row>
    <row r="34" spans="1:4" ht="31.2" x14ac:dyDescent="0.25">
      <c r="A34" s="267" t="s">
        <v>629</v>
      </c>
      <c r="B34" s="268">
        <v>0</v>
      </c>
      <c r="C34" s="268">
        <v>0</v>
      </c>
      <c r="D34" s="268">
        <v>0</v>
      </c>
    </row>
    <row r="35" spans="1:4" ht="24.9" customHeight="1" x14ac:dyDescent="0.25">
      <c r="A35" s="267" t="s">
        <v>630</v>
      </c>
      <c r="B35" s="266">
        <f>SUM(B36:B38)</f>
        <v>520864171</v>
      </c>
      <c r="C35" s="266">
        <f>SUM(C36:C38)</f>
        <v>0</v>
      </c>
      <c r="D35" s="266">
        <f>SUM(D36:D38)</f>
        <v>922968025</v>
      </c>
    </row>
    <row r="36" spans="1:4" ht="30" x14ac:dyDescent="0.25">
      <c r="A36" s="97" t="s">
        <v>633</v>
      </c>
      <c r="B36" s="96">
        <v>0</v>
      </c>
      <c r="C36" s="93">
        <v>0</v>
      </c>
      <c r="D36" s="96">
        <v>0</v>
      </c>
    </row>
    <row r="37" spans="1:4" ht="24.9" customHeight="1" x14ac:dyDescent="0.25">
      <c r="A37" s="97" t="s">
        <v>631</v>
      </c>
      <c r="B37" s="96">
        <v>6210004</v>
      </c>
      <c r="C37" s="96">
        <v>0</v>
      </c>
      <c r="D37" s="96">
        <v>8253919</v>
      </c>
    </row>
    <row r="38" spans="1:4" ht="17.399999999999999" x14ac:dyDescent="0.25">
      <c r="A38" s="97" t="s">
        <v>632</v>
      </c>
      <c r="B38" s="96">
        <v>514654167</v>
      </c>
      <c r="C38" s="96">
        <v>0</v>
      </c>
      <c r="D38" s="96">
        <v>914714106</v>
      </c>
    </row>
    <row r="39" spans="1:4" ht="17.399999999999999" x14ac:dyDescent="0.25">
      <c r="A39" s="98" t="s">
        <v>593</v>
      </c>
      <c r="B39" s="99">
        <f>B23+B30+B34+B35</f>
        <v>2826195505</v>
      </c>
      <c r="C39" s="99">
        <f>C23+C30+C34+C35</f>
        <v>0</v>
      </c>
      <c r="D39" s="99">
        <f>D23+D30+D34+D35</f>
        <v>3164454311</v>
      </c>
    </row>
  </sheetData>
  <mergeCells count="1">
    <mergeCell ref="A1:D1"/>
  </mergeCells>
  <printOptions horizontalCentered="1"/>
  <pageMargins left="0.23622047244094491" right="0.23622047244094491" top="0.74803149606299213" bottom="0.74803149606299213" header="0.31496062992125984" footer="0.31496062992125984"/>
  <pageSetup scale="69" orientation="portrait" verticalDpi="300" r:id="rId1"/>
  <headerFooter alignWithMargins="0">
    <oddHeader>&amp;R 11e. számú melléklet</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46"/>
  <sheetViews>
    <sheetView zoomScaleNormal="100" workbookViewId="0">
      <selection activeCell="G15" sqref="G15"/>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2.5" customHeight="1" thickBot="1" x14ac:dyDescent="0.3">
      <c r="A1" s="863" t="s">
        <v>1513</v>
      </c>
      <c r="B1" s="864"/>
      <c r="C1" s="864"/>
      <c r="D1" s="864"/>
      <c r="E1" s="865"/>
    </row>
    <row r="2" spans="1:5" ht="15.6" thickBot="1" x14ac:dyDescent="0.3">
      <c r="A2" s="293"/>
      <c r="B2" s="294" t="s">
        <v>512</v>
      </c>
      <c r="C2" s="294" t="s">
        <v>693</v>
      </c>
      <c r="D2" s="294" t="s">
        <v>650</v>
      </c>
      <c r="E2" s="295" t="s">
        <v>694</v>
      </c>
    </row>
    <row r="3" spans="1:5" ht="13.2" x14ac:dyDescent="0.25">
      <c r="A3" s="289" t="s">
        <v>721</v>
      </c>
      <c r="B3" s="290" t="s">
        <v>722</v>
      </c>
      <c r="C3" s="411">
        <f>'Eredménykimutatás MH'!C3+'Eredménykimutatás Ovi'!C3+'Eredménykimutatás PH'!C3+'Eredménykimutatás Önk'!C3</f>
        <v>103451384</v>
      </c>
      <c r="D3" s="411">
        <f>'Eredménykimutatás MH'!D3+'Eredménykimutatás Ovi'!D3+'Eredménykimutatás PH'!D3+'Eredménykimutatás Önk'!D3</f>
        <v>0</v>
      </c>
      <c r="E3" s="411">
        <f>'Eredménykimutatás MH'!E3+'Eredménykimutatás Ovi'!E3+'Eredménykimutatás PH'!E3+'Eredménykimutatás Önk'!E3</f>
        <v>115121797</v>
      </c>
    </row>
    <row r="4" spans="1:5" ht="13.2" x14ac:dyDescent="0.25">
      <c r="A4" s="283" t="s">
        <v>695</v>
      </c>
      <c r="B4" s="278" t="s">
        <v>696</v>
      </c>
      <c r="C4" s="411">
        <f>'Eredménykimutatás MH'!C4+'Eredménykimutatás Ovi'!C4+'Eredménykimutatás PH'!C4+'Eredménykimutatás Önk'!C4</f>
        <v>11316673</v>
      </c>
      <c r="D4" s="411">
        <f>'Eredménykimutatás MH'!D4+'Eredménykimutatás Ovi'!D4+'Eredménykimutatás PH'!D4+'Eredménykimutatás Önk'!D4</f>
        <v>0</v>
      </c>
      <c r="E4" s="411">
        <f>'Eredménykimutatás MH'!E4+'Eredménykimutatás Ovi'!E4+'Eredménykimutatás PH'!E4+'Eredménykimutatás Önk'!E4</f>
        <v>12044612</v>
      </c>
    </row>
    <row r="5" spans="1:5" ht="13.2" x14ac:dyDescent="0.25">
      <c r="A5" s="283" t="s">
        <v>723</v>
      </c>
      <c r="B5" s="278" t="s">
        <v>724</v>
      </c>
      <c r="C5" s="411">
        <f>'Eredménykimutatás MH'!C5+'Eredménykimutatás Ovi'!C5+'Eredménykimutatás PH'!C5+'Eredménykimutatás Önk'!C5</f>
        <v>6298604</v>
      </c>
      <c r="D5" s="411">
        <f>'Eredménykimutatás MH'!D5+'Eredménykimutatás Ovi'!D5+'Eredménykimutatás PH'!D5+'Eredménykimutatás Önk'!D5</f>
        <v>0</v>
      </c>
      <c r="E5" s="411">
        <f>'Eredménykimutatás MH'!E5+'Eredménykimutatás Ovi'!E5+'Eredménykimutatás PH'!E5+'Eredménykimutatás Önk'!E5</f>
        <v>3602646</v>
      </c>
    </row>
    <row r="6" spans="1:5" ht="13.2" x14ac:dyDescent="0.25">
      <c r="A6" s="285" t="s">
        <v>697</v>
      </c>
      <c r="B6" s="409" t="s">
        <v>871</v>
      </c>
      <c r="C6" s="412">
        <f>'Eredménykimutatás MH'!C6+'Eredménykimutatás Ovi'!C6+'Eredménykimutatás PH'!C6+'Eredménykimutatás Önk'!C6</f>
        <v>121066661</v>
      </c>
      <c r="D6" s="412">
        <f>'Eredménykimutatás MH'!D6+'Eredménykimutatás Ovi'!D6+'Eredménykimutatás PH'!D6+'Eredménykimutatás Önk'!D6</f>
        <v>0</v>
      </c>
      <c r="E6" s="412">
        <f>'Eredménykimutatás MH'!E6+'Eredménykimutatás Ovi'!E6+'Eredménykimutatás PH'!E6+'Eredménykimutatás Önk'!E6</f>
        <v>130769055</v>
      </c>
    </row>
    <row r="7" spans="1:5" ht="13.2" x14ac:dyDescent="0.25">
      <c r="A7" s="283" t="s">
        <v>725</v>
      </c>
      <c r="B7" s="278" t="s">
        <v>726</v>
      </c>
      <c r="C7" s="413">
        <f>'Eredménykimutatás MH'!C7+'Eredménykimutatás Ovi'!C7+'Eredménykimutatás PH'!C7+'Eredménykimutatás Önk'!C7</f>
        <v>0</v>
      </c>
      <c r="D7" s="413">
        <f>'Eredménykimutatás MH'!D7+'Eredménykimutatás Ovi'!D7+'Eredménykimutatás PH'!D7+'Eredménykimutatás Önk'!D7</f>
        <v>0</v>
      </c>
      <c r="E7" s="413">
        <f>'Eredménykimutatás MH'!E7+'Eredménykimutatás Ovi'!E7+'Eredménykimutatás PH'!E7+'Eredménykimutatás Önk'!E7</f>
        <v>0</v>
      </c>
    </row>
    <row r="8" spans="1:5" ht="13.2" x14ac:dyDescent="0.25">
      <c r="A8" s="283" t="s">
        <v>727</v>
      </c>
      <c r="B8" s="278" t="s">
        <v>728</v>
      </c>
      <c r="C8" s="413">
        <f>'Eredménykimutatás MH'!C8+'Eredménykimutatás Ovi'!C8+'Eredménykimutatás PH'!C8+'Eredménykimutatás Önk'!C8</f>
        <v>0</v>
      </c>
      <c r="D8" s="413">
        <f>'Eredménykimutatás MH'!D8+'Eredménykimutatás Ovi'!D8+'Eredménykimutatás PH'!D8+'Eredménykimutatás Önk'!D8</f>
        <v>0</v>
      </c>
      <c r="E8" s="413">
        <f>'Eredménykimutatás MH'!E8+'Eredménykimutatás Ovi'!E8+'Eredménykimutatás PH'!E8+'Eredménykimutatás Önk'!E8</f>
        <v>0</v>
      </c>
    </row>
    <row r="9" spans="1:5" ht="13.2" x14ac:dyDescent="0.25">
      <c r="A9" s="285" t="s">
        <v>729</v>
      </c>
      <c r="B9" s="409" t="s">
        <v>872</v>
      </c>
      <c r="C9" s="412">
        <f>'Eredménykimutatás MH'!C9+'Eredménykimutatás Ovi'!C9+'Eredménykimutatás PH'!C9+'Eredménykimutatás Önk'!C9</f>
        <v>0</v>
      </c>
      <c r="D9" s="412">
        <f>'Eredménykimutatás MH'!D9+'Eredménykimutatás Ovi'!D9+'Eredménykimutatás PH'!D9+'Eredménykimutatás Önk'!D9</f>
        <v>0</v>
      </c>
      <c r="E9" s="412">
        <f>'Eredménykimutatás MH'!E9+'Eredménykimutatás Ovi'!E9+'Eredménykimutatás PH'!E9+'Eredménykimutatás Önk'!E9</f>
        <v>0</v>
      </c>
    </row>
    <row r="10" spans="1:5" ht="13.2" x14ac:dyDescent="0.25">
      <c r="A10" s="283" t="s">
        <v>698</v>
      </c>
      <c r="B10" s="278" t="s">
        <v>699</v>
      </c>
      <c r="C10" s="413">
        <f>'Eredménykimutatás MH'!C10+'Eredménykimutatás Ovi'!C10+'Eredménykimutatás PH'!C10+'Eredménykimutatás Önk'!C10</f>
        <v>417233304</v>
      </c>
      <c r="D10" s="413">
        <f>'Eredménykimutatás MH'!D10+'Eredménykimutatás Ovi'!D10+'Eredménykimutatás PH'!D10+'Eredménykimutatás Önk'!D10</f>
        <v>0</v>
      </c>
      <c r="E10" s="413">
        <f>'Eredménykimutatás MH'!E10+'Eredménykimutatás Ovi'!E10+'Eredménykimutatás PH'!E10+'Eredménykimutatás Önk'!E10</f>
        <v>422524543</v>
      </c>
    </row>
    <row r="11" spans="1:5" ht="13.2" x14ac:dyDescent="0.25">
      <c r="A11" s="283" t="s">
        <v>700</v>
      </c>
      <c r="B11" s="278" t="s">
        <v>701</v>
      </c>
      <c r="C11" s="413">
        <f>'Eredménykimutatás MH'!C11+'Eredménykimutatás Ovi'!C11+'Eredménykimutatás PH'!C11+'Eredménykimutatás Önk'!C11</f>
        <v>46199065</v>
      </c>
      <c r="D11" s="413">
        <f>'Eredménykimutatás MH'!D11+'Eredménykimutatás Ovi'!D11+'Eredménykimutatás PH'!D11+'Eredménykimutatás Önk'!D11</f>
        <v>0</v>
      </c>
      <c r="E11" s="413">
        <f>'Eredménykimutatás MH'!E11+'Eredménykimutatás Ovi'!E11+'Eredménykimutatás PH'!E11+'Eredménykimutatás Önk'!E11</f>
        <v>46652982</v>
      </c>
    </row>
    <row r="12" spans="1:5" ht="13.2" x14ac:dyDescent="0.25">
      <c r="A12" s="283" t="s">
        <v>730</v>
      </c>
      <c r="B12" s="403" t="s">
        <v>844</v>
      </c>
      <c r="C12" s="414">
        <f>'Eredménykimutatás MH'!C12+'Eredménykimutatás Ovi'!C12+'Eredménykimutatás PH'!C12+'Eredménykimutatás Önk'!C12</f>
        <v>0</v>
      </c>
      <c r="D12" s="414">
        <f>'Eredménykimutatás MH'!D12+'Eredménykimutatás Ovi'!D12+'Eredménykimutatás PH'!D12+'Eredménykimutatás Önk'!D12</f>
        <v>0</v>
      </c>
      <c r="E12" s="414">
        <f>'Eredménykimutatás MH'!E12+'Eredménykimutatás Ovi'!E12+'Eredménykimutatás PH'!E12+'Eredménykimutatás Önk'!E12</f>
        <v>9265729</v>
      </c>
    </row>
    <row r="13" spans="1:5" ht="13.2" x14ac:dyDescent="0.25">
      <c r="A13" s="283" t="s">
        <v>702</v>
      </c>
      <c r="B13" s="403" t="s">
        <v>845</v>
      </c>
      <c r="C13" s="414">
        <f>'Eredménykimutatás MH'!C13+'Eredménykimutatás Ovi'!C13+'Eredménykimutatás PH'!C13+'Eredménykimutatás Önk'!C13</f>
        <v>29638301</v>
      </c>
      <c r="D13" s="414">
        <f>'Eredménykimutatás MH'!D13+'Eredménykimutatás Ovi'!D13+'Eredménykimutatás PH'!D13+'Eredménykimutatás Önk'!D13</f>
        <v>0</v>
      </c>
      <c r="E13" s="414">
        <f>'Eredménykimutatás MH'!E13+'Eredménykimutatás Ovi'!E13+'Eredménykimutatás PH'!E13+'Eredménykimutatás Önk'!E13</f>
        <v>109404431</v>
      </c>
    </row>
    <row r="14" spans="1:5" ht="13.2" x14ac:dyDescent="0.25">
      <c r="A14" s="404" t="s">
        <v>703</v>
      </c>
      <c r="B14" s="409" t="s">
        <v>873</v>
      </c>
      <c r="C14" s="412">
        <f>'Eredménykimutatás MH'!C14+'Eredménykimutatás Ovi'!C14+'Eredménykimutatás PH'!C14+'Eredménykimutatás Önk'!C14</f>
        <v>493070670</v>
      </c>
      <c r="D14" s="412">
        <f>'Eredménykimutatás MH'!D14+'Eredménykimutatás Ovi'!D14+'Eredménykimutatás PH'!D14+'Eredménykimutatás Önk'!D14</f>
        <v>0</v>
      </c>
      <c r="E14" s="412">
        <f>'Eredménykimutatás MH'!E14+'Eredménykimutatás Ovi'!E14+'Eredménykimutatás PH'!E14+'Eredménykimutatás Önk'!E14</f>
        <v>587847685</v>
      </c>
    </row>
    <row r="15" spans="1:5" ht="13.2" x14ac:dyDescent="0.25">
      <c r="A15" s="405" t="s">
        <v>704</v>
      </c>
      <c r="B15" s="403" t="s">
        <v>846</v>
      </c>
      <c r="C15" s="414">
        <f>'Eredménykimutatás MH'!C15+'Eredménykimutatás Ovi'!C15+'Eredménykimutatás PH'!C15+'Eredménykimutatás Önk'!C15</f>
        <v>15977247</v>
      </c>
      <c r="D15" s="414">
        <f>'Eredménykimutatás MH'!D15+'Eredménykimutatás Ovi'!D15+'Eredménykimutatás PH'!D15+'Eredménykimutatás Önk'!D15</f>
        <v>0</v>
      </c>
      <c r="E15" s="414">
        <f>'Eredménykimutatás MH'!E15+'Eredménykimutatás Ovi'!E15+'Eredménykimutatás PH'!E15+'Eredménykimutatás Önk'!E15</f>
        <v>13877415</v>
      </c>
    </row>
    <row r="16" spans="1:5" ht="13.2" x14ac:dyDescent="0.25">
      <c r="A16" s="405" t="s">
        <v>731</v>
      </c>
      <c r="B16" s="403" t="s">
        <v>847</v>
      </c>
      <c r="C16" s="414">
        <f>'Eredménykimutatás MH'!C16+'Eredménykimutatás Ovi'!C16+'Eredménykimutatás PH'!C16+'Eredménykimutatás Önk'!C16</f>
        <v>86819518</v>
      </c>
      <c r="D16" s="414">
        <f>'Eredménykimutatás MH'!D16+'Eredménykimutatás Ovi'!D16+'Eredménykimutatás PH'!D16+'Eredménykimutatás Önk'!D16</f>
        <v>0</v>
      </c>
      <c r="E16" s="414">
        <f>'Eredménykimutatás MH'!E16+'Eredménykimutatás Ovi'!E16+'Eredménykimutatás PH'!E16+'Eredménykimutatás Önk'!E16</f>
        <v>100043165</v>
      </c>
    </row>
    <row r="17" spans="1:5" ht="13.2" x14ac:dyDescent="0.25">
      <c r="A17" s="405" t="s">
        <v>732</v>
      </c>
      <c r="B17" s="403" t="s">
        <v>848</v>
      </c>
      <c r="C17" s="414">
        <f>'Eredménykimutatás MH'!C17+'Eredménykimutatás Ovi'!C17+'Eredménykimutatás PH'!C17+'Eredménykimutatás Önk'!C17</f>
        <v>0</v>
      </c>
      <c r="D17" s="414">
        <f>'Eredménykimutatás MH'!D17+'Eredménykimutatás Ovi'!D17+'Eredménykimutatás PH'!D17+'Eredménykimutatás Önk'!D17</f>
        <v>0</v>
      </c>
      <c r="E17" s="414">
        <f>'Eredménykimutatás MH'!E17+'Eredménykimutatás Ovi'!E17+'Eredménykimutatás PH'!E17+'Eredménykimutatás Önk'!E17</f>
        <v>0</v>
      </c>
    </row>
    <row r="18" spans="1:5" ht="13.2" x14ac:dyDescent="0.25">
      <c r="A18" s="405" t="s">
        <v>705</v>
      </c>
      <c r="B18" s="403" t="s">
        <v>849</v>
      </c>
      <c r="C18" s="414">
        <f>'Eredménykimutatás MH'!C18+'Eredménykimutatás Ovi'!C18+'Eredménykimutatás PH'!C18+'Eredménykimutatás Önk'!C18</f>
        <v>447545</v>
      </c>
      <c r="D18" s="414">
        <f>'Eredménykimutatás MH'!D18+'Eredménykimutatás Ovi'!D18+'Eredménykimutatás PH'!D18+'Eredménykimutatás Önk'!D18</f>
        <v>0</v>
      </c>
      <c r="E18" s="414">
        <f>'Eredménykimutatás MH'!E18+'Eredménykimutatás Ovi'!E18+'Eredménykimutatás PH'!E18+'Eredménykimutatás Önk'!E18</f>
        <v>464071</v>
      </c>
    </row>
    <row r="19" spans="1:5" ht="13.2" x14ac:dyDescent="0.25">
      <c r="A19" s="404" t="s">
        <v>706</v>
      </c>
      <c r="B19" s="409" t="s">
        <v>874</v>
      </c>
      <c r="C19" s="412">
        <f>'Eredménykimutatás MH'!C19+'Eredménykimutatás Ovi'!C19+'Eredménykimutatás PH'!C19+'Eredménykimutatás Önk'!C19</f>
        <v>103244310</v>
      </c>
      <c r="D19" s="412">
        <f>'Eredménykimutatás MH'!D19+'Eredménykimutatás Ovi'!D19+'Eredménykimutatás PH'!D19+'Eredménykimutatás Önk'!D19</f>
        <v>0</v>
      </c>
      <c r="E19" s="412">
        <f>'Eredménykimutatás MH'!E19+'Eredménykimutatás Ovi'!E19+'Eredménykimutatás PH'!E19+'Eredménykimutatás Önk'!E19</f>
        <v>114384651</v>
      </c>
    </row>
    <row r="20" spans="1:5" ht="13.2" x14ac:dyDescent="0.25">
      <c r="A20" s="405" t="s">
        <v>707</v>
      </c>
      <c r="B20" s="403" t="s">
        <v>850</v>
      </c>
      <c r="C20" s="414">
        <f>'Eredménykimutatás MH'!C20+'Eredménykimutatás Ovi'!C20+'Eredménykimutatás PH'!C20+'Eredménykimutatás Önk'!C20</f>
        <v>162204277</v>
      </c>
      <c r="D20" s="414">
        <f>'Eredménykimutatás MH'!D20+'Eredménykimutatás Ovi'!D20+'Eredménykimutatás PH'!D20+'Eredménykimutatás Önk'!D20</f>
        <v>0</v>
      </c>
      <c r="E20" s="414">
        <f>'Eredménykimutatás MH'!E20+'Eredménykimutatás Ovi'!E20+'Eredménykimutatás PH'!E20+'Eredménykimutatás Önk'!E20</f>
        <v>170785915</v>
      </c>
    </row>
    <row r="21" spans="1:5" ht="13.2" x14ac:dyDescent="0.25">
      <c r="A21" s="405" t="s">
        <v>708</v>
      </c>
      <c r="B21" s="403" t="s">
        <v>851</v>
      </c>
      <c r="C21" s="414">
        <f>'Eredménykimutatás MH'!C21+'Eredménykimutatás Ovi'!C21+'Eredménykimutatás PH'!C21+'Eredménykimutatás Önk'!C21</f>
        <v>30112530</v>
      </c>
      <c r="D21" s="414">
        <f>'Eredménykimutatás MH'!D21+'Eredménykimutatás Ovi'!D21+'Eredménykimutatás PH'!D21+'Eredménykimutatás Önk'!D21</f>
        <v>0</v>
      </c>
      <c r="E21" s="414">
        <f>'Eredménykimutatás MH'!E21+'Eredménykimutatás Ovi'!E21+'Eredménykimutatás PH'!E21+'Eredménykimutatás Önk'!E21</f>
        <v>29511371</v>
      </c>
    </row>
    <row r="22" spans="1:5" ht="13.2" x14ac:dyDescent="0.25">
      <c r="A22" s="405" t="s">
        <v>709</v>
      </c>
      <c r="B22" s="403" t="s">
        <v>852</v>
      </c>
      <c r="C22" s="414">
        <f>'Eredménykimutatás MH'!C22+'Eredménykimutatás Ovi'!C22+'Eredménykimutatás PH'!C22+'Eredménykimutatás Önk'!C22</f>
        <v>33504701</v>
      </c>
      <c r="D22" s="414">
        <f>'Eredménykimutatás MH'!D22+'Eredménykimutatás Ovi'!D22+'Eredménykimutatás PH'!D22+'Eredménykimutatás Önk'!D22</f>
        <v>0</v>
      </c>
      <c r="E22" s="414">
        <f>'Eredménykimutatás MH'!E22+'Eredménykimutatás Ovi'!E22+'Eredménykimutatás PH'!E22+'Eredménykimutatás Önk'!E22</f>
        <v>30430600</v>
      </c>
    </row>
    <row r="23" spans="1:5" ht="13.2" x14ac:dyDescent="0.25">
      <c r="A23" s="404" t="s">
        <v>710</v>
      </c>
      <c r="B23" s="409" t="s">
        <v>875</v>
      </c>
      <c r="C23" s="412">
        <f>'Eredménykimutatás MH'!C23+'Eredménykimutatás Ovi'!C23+'Eredménykimutatás PH'!C23+'Eredménykimutatás Önk'!C23</f>
        <v>225821508</v>
      </c>
      <c r="D23" s="412">
        <f>'Eredménykimutatás MH'!D23+'Eredménykimutatás Ovi'!D23+'Eredménykimutatás PH'!D23+'Eredménykimutatás Önk'!D23</f>
        <v>0</v>
      </c>
      <c r="E23" s="412">
        <f>'Eredménykimutatás MH'!E23+'Eredménykimutatás Ovi'!E23+'Eredménykimutatás PH'!E23+'Eredménykimutatás Önk'!E23</f>
        <v>230727886</v>
      </c>
    </row>
    <row r="24" spans="1:5" ht="13.2" x14ac:dyDescent="0.25">
      <c r="A24" s="404" t="s">
        <v>712</v>
      </c>
      <c r="B24" s="280" t="s">
        <v>711</v>
      </c>
      <c r="C24" s="415">
        <f>'Eredménykimutatás MH'!C24+'Eredménykimutatás Ovi'!C24+'Eredménykimutatás PH'!C24+'Eredménykimutatás Önk'!C24</f>
        <v>76364020</v>
      </c>
      <c r="D24" s="415">
        <f>'Eredménykimutatás MH'!D24+'Eredménykimutatás Ovi'!D24+'Eredménykimutatás PH'!D24+'Eredménykimutatás Önk'!D24</f>
        <v>0</v>
      </c>
      <c r="E24" s="415">
        <f>'Eredménykimutatás MH'!E24+'Eredménykimutatás Ovi'!E24+'Eredménykimutatás PH'!E24+'Eredménykimutatás Önk'!E24</f>
        <v>77477416</v>
      </c>
    </row>
    <row r="25" spans="1:5" ht="13.2" x14ac:dyDescent="0.25">
      <c r="A25" s="404" t="s">
        <v>714</v>
      </c>
      <c r="B25" s="280" t="s">
        <v>713</v>
      </c>
      <c r="C25" s="415">
        <f>'Eredménykimutatás MH'!C25+'Eredménykimutatás Ovi'!C25+'Eredménykimutatás PH'!C25+'Eredménykimutatás Önk'!C25</f>
        <v>268868188</v>
      </c>
      <c r="D25" s="415">
        <f>'Eredménykimutatás MH'!D25+'Eredménykimutatás Ovi'!D25+'Eredménykimutatás PH'!D25+'Eredménykimutatás Önk'!D25</f>
        <v>0</v>
      </c>
      <c r="E25" s="415">
        <f>'Eredménykimutatás MH'!E25+'Eredménykimutatás Ovi'!E25+'Eredménykimutatás PH'!E25+'Eredménykimutatás Önk'!E25</f>
        <v>332392183</v>
      </c>
    </row>
    <row r="26" spans="1:5" ht="13.2" x14ac:dyDescent="0.25">
      <c r="A26" s="406" t="s">
        <v>733</v>
      </c>
      <c r="B26" s="410" t="s">
        <v>876</v>
      </c>
      <c r="C26" s="416">
        <f>'Eredménykimutatás MH'!C26+'Eredménykimutatás Ovi'!C26+'Eredménykimutatás PH'!C26+'Eredménykimutatás Önk'!C26</f>
        <v>-60160695</v>
      </c>
      <c r="D26" s="416">
        <f>'Eredménykimutatás MH'!D26+'Eredménykimutatás Ovi'!D26+'Eredménykimutatás PH'!D26+'Eredménykimutatás Önk'!D26</f>
        <v>0</v>
      </c>
      <c r="E26" s="416">
        <f>'Eredménykimutatás MH'!E26+'Eredménykimutatás Ovi'!E26+'Eredménykimutatás PH'!E26+'Eredménykimutatás Önk'!E26</f>
        <v>-36365396</v>
      </c>
    </row>
    <row r="27" spans="1:5" ht="13.2" x14ac:dyDescent="0.25">
      <c r="A27" s="405" t="s">
        <v>715</v>
      </c>
      <c r="B27" s="403" t="s">
        <v>853</v>
      </c>
      <c r="C27" s="414">
        <f>'Eredménykimutatás MH'!C27+'Eredménykimutatás Ovi'!C27+'Eredménykimutatás PH'!C27+'Eredménykimutatás Önk'!C27</f>
        <v>0</v>
      </c>
      <c r="D27" s="414">
        <f>'Eredménykimutatás MH'!D27+'Eredménykimutatás Ovi'!D27+'Eredménykimutatás PH'!D27+'Eredménykimutatás Önk'!D27</f>
        <v>0</v>
      </c>
      <c r="E27" s="414">
        <f>'Eredménykimutatás MH'!E27+'Eredménykimutatás Ovi'!E27+'Eredménykimutatás PH'!E27+'Eredménykimutatás Önk'!E27</f>
        <v>0</v>
      </c>
    </row>
    <row r="28" spans="1:5" ht="13.2" x14ac:dyDescent="0.25">
      <c r="A28" s="405" t="s">
        <v>734</v>
      </c>
      <c r="B28" s="403" t="s">
        <v>854</v>
      </c>
      <c r="C28" s="414">
        <f>'Eredménykimutatás MH'!C28+'Eredménykimutatás Ovi'!C28+'Eredménykimutatás PH'!C28+'Eredménykimutatás Önk'!C28</f>
        <v>0</v>
      </c>
      <c r="D28" s="414">
        <f>'Eredménykimutatás MH'!D28+'Eredménykimutatás Ovi'!D28+'Eredménykimutatás PH'!D28+'Eredménykimutatás Önk'!D28</f>
        <v>0</v>
      </c>
      <c r="E28" s="414">
        <f>'Eredménykimutatás MH'!E28+'Eredménykimutatás Ovi'!E28+'Eredménykimutatás PH'!E28+'Eredménykimutatás Önk'!E28</f>
        <v>0</v>
      </c>
    </row>
    <row r="29" spans="1:5" ht="26.4" x14ac:dyDescent="0.25">
      <c r="A29" s="405" t="s">
        <v>735</v>
      </c>
      <c r="B29" s="403" t="s">
        <v>855</v>
      </c>
      <c r="C29" s="414">
        <f>'Eredménykimutatás MH'!C29+'Eredménykimutatás Ovi'!C29+'Eredménykimutatás PH'!C29+'Eredménykimutatás Önk'!C29</f>
        <v>0</v>
      </c>
      <c r="D29" s="414">
        <f>'Eredménykimutatás MH'!D29+'Eredménykimutatás Ovi'!D29+'Eredménykimutatás PH'!D29+'Eredménykimutatás Önk'!D29</f>
        <v>0</v>
      </c>
      <c r="E29" s="414">
        <f>'Eredménykimutatás MH'!E29+'Eredménykimutatás Ovi'!E29+'Eredménykimutatás PH'!E29+'Eredménykimutatás Önk'!E29</f>
        <v>0</v>
      </c>
    </row>
    <row r="30" spans="1:5" ht="13.2" x14ac:dyDescent="0.25">
      <c r="A30" s="405" t="s">
        <v>716</v>
      </c>
      <c r="B30" s="403" t="s">
        <v>856</v>
      </c>
      <c r="C30" s="414">
        <f>'Eredménykimutatás MH'!C30+'Eredménykimutatás Ovi'!C30+'Eredménykimutatás PH'!C30+'Eredménykimutatás Önk'!C30</f>
        <v>11845</v>
      </c>
      <c r="D30" s="414">
        <f>'Eredménykimutatás MH'!D30+'Eredménykimutatás Ovi'!D30+'Eredménykimutatás PH'!D30+'Eredménykimutatás Önk'!D30</f>
        <v>0</v>
      </c>
      <c r="E30" s="414">
        <f>'Eredménykimutatás MH'!E30+'Eredménykimutatás Ovi'!E30+'Eredménykimutatás PH'!E30+'Eredménykimutatás Önk'!E30</f>
        <v>41926</v>
      </c>
    </row>
    <row r="31" spans="1:5" ht="13.2" x14ac:dyDescent="0.25">
      <c r="A31" s="405" t="s">
        <v>717</v>
      </c>
      <c r="B31" s="403" t="s">
        <v>857</v>
      </c>
      <c r="C31" s="414">
        <f>'Eredménykimutatás MH'!C31+'Eredménykimutatás Ovi'!C31+'Eredménykimutatás PH'!C31+'Eredménykimutatás Önk'!C31</f>
        <v>0</v>
      </c>
      <c r="D31" s="414">
        <f>'Eredménykimutatás MH'!D31+'Eredménykimutatás Ovi'!D31+'Eredménykimutatás PH'!D31+'Eredménykimutatás Önk'!D31</f>
        <v>0</v>
      </c>
      <c r="E31" s="414">
        <f>'Eredménykimutatás MH'!E31+'Eredménykimutatás Ovi'!E31+'Eredménykimutatás PH'!E31+'Eredménykimutatás Önk'!E31</f>
        <v>0</v>
      </c>
    </row>
    <row r="32" spans="1:5" ht="26.4" x14ac:dyDescent="0.25">
      <c r="A32" s="405" t="s">
        <v>736</v>
      </c>
      <c r="B32" s="403" t="s">
        <v>858</v>
      </c>
      <c r="C32" s="414">
        <f>'Eredménykimutatás MH'!C32+'Eredménykimutatás Ovi'!C32+'Eredménykimutatás PH'!C32+'Eredménykimutatás Önk'!C32</f>
        <v>0</v>
      </c>
      <c r="D32" s="414">
        <f>'Eredménykimutatás MH'!D32+'Eredménykimutatás Ovi'!D32+'Eredménykimutatás PH'!D32+'Eredménykimutatás Önk'!D32</f>
        <v>0</v>
      </c>
      <c r="E32" s="414">
        <f>'Eredménykimutatás MH'!E32+'Eredménykimutatás Ovi'!E32+'Eredménykimutatás PH'!E32+'Eredménykimutatás Önk'!E32</f>
        <v>0</v>
      </c>
    </row>
    <row r="33" spans="1:5" ht="26.4" x14ac:dyDescent="0.25">
      <c r="A33" s="405" t="s">
        <v>737</v>
      </c>
      <c r="B33" s="403" t="s">
        <v>859</v>
      </c>
      <c r="C33" s="414">
        <f>'Eredménykimutatás MH'!C33+'Eredménykimutatás Ovi'!C33+'Eredménykimutatás PH'!C33+'Eredménykimutatás Önk'!C33</f>
        <v>0</v>
      </c>
      <c r="D33" s="414">
        <f>'Eredménykimutatás MH'!D33+'Eredménykimutatás Ovi'!D33+'Eredménykimutatás PH'!D33+'Eredménykimutatás Önk'!D33</f>
        <v>0</v>
      </c>
      <c r="E33" s="414">
        <f>'Eredménykimutatás MH'!E33+'Eredménykimutatás Ovi'!E33+'Eredménykimutatás PH'!E33+'Eredménykimutatás Önk'!E33</f>
        <v>0</v>
      </c>
    </row>
    <row r="34" spans="1:5" ht="13.2" x14ac:dyDescent="0.25">
      <c r="A34" s="404" t="s">
        <v>738</v>
      </c>
      <c r="B34" s="409" t="s">
        <v>877</v>
      </c>
      <c r="C34" s="412">
        <f>'Eredménykimutatás MH'!C34+'Eredménykimutatás Ovi'!C34+'Eredménykimutatás PH'!C34+'Eredménykimutatás Önk'!C34</f>
        <v>11845</v>
      </c>
      <c r="D34" s="412">
        <f>'Eredménykimutatás MH'!D34+'Eredménykimutatás Ovi'!D34+'Eredménykimutatás PH'!D34+'Eredménykimutatás Önk'!D34</f>
        <v>0</v>
      </c>
      <c r="E34" s="412">
        <f>'Eredménykimutatás MH'!E34+'Eredménykimutatás Ovi'!E34+'Eredménykimutatás PH'!E34+'Eredménykimutatás Önk'!E34</f>
        <v>41926</v>
      </c>
    </row>
    <row r="35" spans="1:5" ht="13.2" x14ac:dyDescent="0.25">
      <c r="A35" s="405" t="s">
        <v>718</v>
      </c>
      <c r="B35" s="403" t="s">
        <v>860</v>
      </c>
      <c r="C35" s="414">
        <f>'Eredménykimutatás MH'!C35+'Eredménykimutatás Ovi'!C35+'Eredménykimutatás PH'!C35+'Eredménykimutatás Önk'!C35</f>
        <v>0</v>
      </c>
      <c r="D35" s="414">
        <f>'Eredménykimutatás MH'!D35+'Eredménykimutatás Ovi'!D35+'Eredménykimutatás PH'!D35+'Eredménykimutatás Önk'!D35</f>
        <v>0</v>
      </c>
      <c r="E35" s="414">
        <f>'Eredménykimutatás MH'!E35+'Eredménykimutatás Ovi'!E35+'Eredménykimutatás PH'!E35+'Eredménykimutatás Önk'!E35</f>
        <v>0</v>
      </c>
    </row>
    <row r="36" spans="1:5" ht="26.4" x14ac:dyDescent="0.25">
      <c r="A36" s="405" t="s">
        <v>739</v>
      </c>
      <c r="B36" s="403" t="s">
        <v>861</v>
      </c>
      <c r="C36" s="414">
        <f>'Eredménykimutatás MH'!C36+'Eredménykimutatás Ovi'!C36+'Eredménykimutatás PH'!C36+'Eredménykimutatás Önk'!C36</f>
        <v>0</v>
      </c>
      <c r="D36" s="414">
        <f>'Eredménykimutatás MH'!D36+'Eredménykimutatás Ovi'!D36+'Eredménykimutatás PH'!D36+'Eredménykimutatás Önk'!D36</f>
        <v>0</v>
      </c>
      <c r="E36" s="414">
        <f>'Eredménykimutatás MH'!E36+'Eredménykimutatás Ovi'!E36+'Eredménykimutatás PH'!E36+'Eredménykimutatás Önk'!E36</f>
        <v>0</v>
      </c>
    </row>
    <row r="37" spans="1:5" ht="13.2" x14ac:dyDescent="0.25">
      <c r="A37" s="405" t="s">
        <v>719</v>
      </c>
      <c r="B37" s="403" t="s">
        <v>862</v>
      </c>
      <c r="C37" s="414">
        <f>'Eredménykimutatás MH'!C37+'Eredménykimutatás Ovi'!C37+'Eredménykimutatás PH'!C37+'Eredménykimutatás Önk'!C37</f>
        <v>0</v>
      </c>
      <c r="D37" s="414">
        <f>'Eredménykimutatás MH'!D37+'Eredménykimutatás Ovi'!D37+'Eredménykimutatás PH'!D37+'Eredménykimutatás Önk'!D37</f>
        <v>0</v>
      </c>
      <c r="E37" s="414">
        <f>'Eredménykimutatás MH'!E37+'Eredménykimutatás Ovi'!E37+'Eredménykimutatás PH'!E37+'Eredménykimutatás Önk'!E37</f>
        <v>0</v>
      </c>
    </row>
    <row r="38" spans="1:5" ht="13.2" x14ac:dyDescent="0.25">
      <c r="A38" s="405" t="s">
        <v>740</v>
      </c>
      <c r="B38" s="403" t="s">
        <v>863</v>
      </c>
      <c r="C38" s="414">
        <f>'Eredménykimutatás MH'!C38+'Eredménykimutatás Ovi'!C38+'Eredménykimutatás PH'!C38+'Eredménykimutatás Önk'!C38</f>
        <v>0</v>
      </c>
      <c r="D38" s="414">
        <f>'Eredménykimutatás MH'!D38+'Eredménykimutatás Ovi'!D38+'Eredménykimutatás PH'!D38+'Eredménykimutatás Önk'!D38</f>
        <v>0</v>
      </c>
      <c r="E38" s="414">
        <f>'Eredménykimutatás MH'!E38+'Eredménykimutatás Ovi'!E38+'Eredménykimutatás PH'!E38+'Eredménykimutatás Önk'!E38</f>
        <v>0</v>
      </c>
    </row>
    <row r="39" spans="1:5" ht="13.2" x14ac:dyDescent="0.25">
      <c r="A39" s="405" t="s">
        <v>741</v>
      </c>
      <c r="B39" s="403" t="s">
        <v>865</v>
      </c>
      <c r="C39" s="414">
        <f>'Eredménykimutatás MH'!C39+'Eredménykimutatás Ovi'!C39+'Eredménykimutatás PH'!C39+'Eredménykimutatás Önk'!C39</f>
        <v>0</v>
      </c>
      <c r="D39" s="414">
        <f>'Eredménykimutatás MH'!D39+'Eredménykimutatás Ovi'!D39+'Eredménykimutatás PH'!D39+'Eredménykimutatás Önk'!D39</f>
        <v>0</v>
      </c>
      <c r="E39" s="414">
        <f>'Eredménykimutatás MH'!E39+'Eredménykimutatás Ovi'!E39+'Eredménykimutatás PH'!E39+'Eredménykimutatás Önk'!E39</f>
        <v>0</v>
      </c>
    </row>
    <row r="40" spans="1:5" ht="13.2" x14ac:dyDescent="0.25">
      <c r="A40" s="405" t="s">
        <v>742</v>
      </c>
      <c r="B40" s="403" t="s">
        <v>864</v>
      </c>
      <c r="C40" s="414">
        <f>'Eredménykimutatás MH'!C40+'Eredménykimutatás Ovi'!C40+'Eredménykimutatás PH'!C40+'Eredménykimutatás Önk'!C40</f>
        <v>0</v>
      </c>
      <c r="D40" s="414">
        <f>'Eredménykimutatás MH'!D40+'Eredménykimutatás Ovi'!D40+'Eredménykimutatás PH'!D40+'Eredménykimutatás Önk'!D40</f>
        <v>0</v>
      </c>
      <c r="E40" s="414">
        <f>'Eredménykimutatás MH'!E40+'Eredménykimutatás Ovi'!E40+'Eredménykimutatás PH'!E40+'Eredménykimutatás Önk'!E40</f>
        <v>0</v>
      </c>
    </row>
    <row r="41" spans="1:5" ht="13.2" x14ac:dyDescent="0.25">
      <c r="A41" s="405" t="s">
        <v>743</v>
      </c>
      <c r="B41" s="403" t="s">
        <v>866</v>
      </c>
      <c r="C41" s="414">
        <f>'Eredménykimutatás MH'!C41+'Eredménykimutatás Ovi'!C41+'Eredménykimutatás PH'!C41+'Eredménykimutatás Önk'!C41</f>
        <v>0</v>
      </c>
      <c r="D41" s="414">
        <f>'Eredménykimutatás MH'!D41+'Eredménykimutatás Ovi'!D41+'Eredménykimutatás PH'!D41+'Eredménykimutatás Önk'!D41</f>
        <v>0</v>
      </c>
      <c r="E41" s="414">
        <f>'Eredménykimutatás MH'!E41+'Eredménykimutatás Ovi'!E41+'Eredménykimutatás PH'!E41+'Eredménykimutatás Önk'!E41</f>
        <v>0</v>
      </c>
    </row>
    <row r="42" spans="1:5" ht="26.4" x14ac:dyDescent="0.25">
      <c r="A42" s="405" t="s">
        <v>744</v>
      </c>
      <c r="B42" s="403" t="s">
        <v>867</v>
      </c>
      <c r="C42" s="414">
        <f>'Eredménykimutatás MH'!C42+'Eredménykimutatás Ovi'!C42+'Eredménykimutatás PH'!C42+'Eredménykimutatás Önk'!C42</f>
        <v>0</v>
      </c>
      <c r="D42" s="414">
        <f>'Eredménykimutatás MH'!D42+'Eredménykimutatás Ovi'!D42+'Eredménykimutatás PH'!D42+'Eredménykimutatás Önk'!D42</f>
        <v>0</v>
      </c>
      <c r="E42" s="414">
        <f>'Eredménykimutatás MH'!E42+'Eredménykimutatás Ovi'!E42+'Eredménykimutatás PH'!E42+'Eredménykimutatás Önk'!E42</f>
        <v>0</v>
      </c>
    </row>
    <row r="43" spans="1:5" ht="26.4" x14ac:dyDescent="0.25">
      <c r="A43" s="405" t="s">
        <v>720</v>
      </c>
      <c r="B43" s="403" t="s">
        <v>868</v>
      </c>
      <c r="C43" s="414">
        <f>'Eredménykimutatás MH'!C43+'Eredménykimutatás Ovi'!C43+'Eredménykimutatás PH'!C43+'Eredménykimutatás Önk'!C43</f>
        <v>0</v>
      </c>
      <c r="D43" s="414">
        <f>'Eredménykimutatás MH'!D43+'Eredménykimutatás Ovi'!D43+'Eredménykimutatás PH'!D43+'Eredménykimutatás Önk'!D43</f>
        <v>0</v>
      </c>
      <c r="E43" s="414">
        <f>'Eredménykimutatás MH'!E43+'Eredménykimutatás Ovi'!E43+'Eredménykimutatás PH'!E43+'Eredménykimutatás Önk'!E43</f>
        <v>0</v>
      </c>
    </row>
    <row r="44" spans="1:5" ht="13.2" x14ac:dyDescent="0.25">
      <c r="A44" s="404" t="s">
        <v>869</v>
      </c>
      <c r="B44" s="409" t="s">
        <v>878</v>
      </c>
      <c r="C44" s="412">
        <f>'Eredménykimutatás MH'!C44+'Eredménykimutatás Ovi'!C44+'Eredménykimutatás PH'!C44+'Eredménykimutatás Önk'!C44</f>
        <v>0</v>
      </c>
      <c r="D44" s="412">
        <f>'Eredménykimutatás MH'!D44+'Eredménykimutatás Ovi'!D44+'Eredménykimutatás PH'!D44+'Eredménykimutatás Önk'!D44</f>
        <v>0</v>
      </c>
      <c r="E44" s="412">
        <f>'Eredménykimutatás MH'!E44+'Eredménykimutatás Ovi'!E44+'Eredménykimutatás PH'!E44+'Eredménykimutatás Önk'!E44</f>
        <v>0</v>
      </c>
    </row>
    <row r="45" spans="1:5" ht="13.2" x14ac:dyDescent="0.25">
      <c r="A45" s="406" t="s">
        <v>772</v>
      </c>
      <c r="B45" s="410" t="s">
        <v>879</v>
      </c>
      <c r="C45" s="416">
        <f>'Eredménykimutatás MH'!C45+'Eredménykimutatás Ovi'!C45+'Eredménykimutatás PH'!C45+'Eredménykimutatás Önk'!C45</f>
        <v>11845</v>
      </c>
      <c r="D45" s="416">
        <f>'Eredménykimutatás MH'!D45+'Eredménykimutatás Ovi'!D45+'Eredménykimutatás PH'!D45+'Eredménykimutatás Önk'!D45</f>
        <v>0</v>
      </c>
      <c r="E45" s="416">
        <f>'Eredménykimutatás MH'!E45+'Eredménykimutatás Ovi'!E45+'Eredménykimutatás PH'!E45+'Eredménykimutatás Önk'!E45</f>
        <v>41926</v>
      </c>
    </row>
    <row r="46" spans="1:5" ht="13.8" thickBot="1" x14ac:dyDescent="0.3">
      <c r="A46" s="407" t="s">
        <v>773</v>
      </c>
      <c r="B46" s="408" t="s">
        <v>870</v>
      </c>
      <c r="C46" s="417">
        <f>'Eredménykimutatás MH'!C46+'Eredménykimutatás Ovi'!C46+'Eredménykimutatás PH'!C46+'Eredménykimutatás Önk'!C46</f>
        <v>-60148850</v>
      </c>
      <c r="D46" s="417">
        <f>'Eredménykimutatás MH'!D46+'Eredménykimutatás Ovi'!D46+'Eredménykimutatás PH'!D46+'Eredménykimutatás Önk'!D46</f>
        <v>0</v>
      </c>
      <c r="E46" s="417">
        <f>'Eredménykimutatás MH'!E46+'Eredménykimutatás Ovi'!E46+'Eredménykimutatás PH'!E46+'Eredménykimutatás Önk'!E46</f>
        <v>-36323470</v>
      </c>
    </row>
  </sheetData>
  <mergeCells count="1">
    <mergeCell ref="A1:E1"/>
  </mergeCells>
  <pageMargins left="0.75" right="0.75" top="1" bottom="1" header="0.5" footer="0.5"/>
  <pageSetup scale="72" orientation="landscape" horizontalDpi="300" verticalDpi="300" r:id="rId1"/>
  <headerFooter alignWithMargins="0">
    <oddHeader>&amp;R 12a. számú melléklet</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46"/>
  <sheetViews>
    <sheetView topLeftCell="B1" zoomScaleNormal="100" workbookViewId="0">
      <selection activeCell="E32" sqref="E32"/>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4" customHeight="1" thickBot="1" x14ac:dyDescent="0.3">
      <c r="A1" s="863" t="s">
        <v>957</v>
      </c>
      <c r="B1" s="864"/>
      <c r="C1" s="864"/>
      <c r="D1" s="864"/>
      <c r="E1" s="865"/>
    </row>
    <row r="2" spans="1:5" ht="15.6" thickBot="1" x14ac:dyDescent="0.3">
      <c r="A2" s="293"/>
      <c r="B2" s="294" t="s">
        <v>512</v>
      </c>
      <c r="C2" s="294" t="s">
        <v>693</v>
      </c>
      <c r="D2" s="294" t="s">
        <v>650</v>
      </c>
      <c r="E2" s="295" t="s">
        <v>694</v>
      </c>
    </row>
    <row r="3" spans="1:5" ht="13.2" x14ac:dyDescent="0.25">
      <c r="A3" s="289" t="s">
        <v>721</v>
      </c>
      <c r="B3" s="290" t="s">
        <v>722</v>
      </c>
      <c r="C3" s="291">
        <v>0</v>
      </c>
      <c r="D3" s="291">
        <v>0</v>
      </c>
      <c r="E3" s="292">
        <v>0</v>
      </c>
    </row>
    <row r="4" spans="1:5" ht="13.2" x14ac:dyDescent="0.25">
      <c r="A4" s="283" t="s">
        <v>695</v>
      </c>
      <c r="B4" s="278" t="s">
        <v>696</v>
      </c>
      <c r="C4" s="279">
        <v>951807</v>
      </c>
      <c r="D4" s="279">
        <v>0</v>
      </c>
      <c r="E4" s="284">
        <v>1334897</v>
      </c>
    </row>
    <row r="5" spans="1:5" ht="13.2" x14ac:dyDescent="0.25">
      <c r="A5" s="283" t="s">
        <v>723</v>
      </c>
      <c r="B5" s="278" t="s">
        <v>724</v>
      </c>
      <c r="C5" s="279">
        <v>0</v>
      </c>
      <c r="D5" s="279">
        <v>0</v>
      </c>
      <c r="E5" s="284">
        <v>0</v>
      </c>
    </row>
    <row r="6" spans="1:5" ht="13.2" x14ac:dyDescent="0.25">
      <c r="A6" s="285" t="s">
        <v>697</v>
      </c>
      <c r="B6" s="409" t="s">
        <v>871</v>
      </c>
      <c r="C6" s="281">
        <f>SUM(C3:C5)</f>
        <v>951807</v>
      </c>
      <c r="D6" s="281">
        <f>SUM(D3:D5)</f>
        <v>0</v>
      </c>
      <c r="E6" s="286">
        <f>SUM(E3:E5)</f>
        <v>1334897</v>
      </c>
    </row>
    <row r="7" spans="1:5" ht="13.2" x14ac:dyDescent="0.25">
      <c r="A7" s="283" t="s">
        <v>725</v>
      </c>
      <c r="B7" s="278" t="s">
        <v>726</v>
      </c>
      <c r="C7" s="279">
        <v>0</v>
      </c>
      <c r="D7" s="279">
        <v>0</v>
      </c>
      <c r="E7" s="284">
        <v>0</v>
      </c>
    </row>
    <row r="8" spans="1:5" ht="13.2" x14ac:dyDescent="0.25">
      <c r="A8" s="283" t="s">
        <v>727</v>
      </c>
      <c r="B8" s="278" t="s">
        <v>728</v>
      </c>
      <c r="C8" s="279">
        <v>0</v>
      </c>
      <c r="D8" s="279">
        <v>0</v>
      </c>
      <c r="E8" s="284">
        <v>0</v>
      </c>
    </row>
    <row r="9" spans="1:5" ht="13.2" x14ac:dyDescent="0.25">
      <c r="A9" s="285" t="s">
        <v>729</v>
      </c>
      <c r="B9" s="409" t="s">
        <v>872</v>
      </c>
      <c r="C9" s="281">
        <f>SUM(C7:C8)</f>
        <v>0</v>
      </c>
      <c r="D9" s="281">
        <f>SUM(D7:D8)</f>
        <v>0</v>
      </c>
      <c r="E9" s="286">
        <f>SUM(E7:E8)</f>
        <v>0</v>
      </c>
    </row>
    <row r="10" spans="1:5" ht="13.2" x14ac:dyDescent="0.25">
      <c r="A10" s="283" t="s">
        <v>698</v>
      </c>
      <c r="B10" s="278" t="s">
        <v>699</v>
      </c>
      <c r="C10" s="279">
        <v>17729681</v>
      </c>
      <c r="D10" s="279">
        <v>0</v>
      </c>
      <c r="E10" s="284">
        <v>16181380</v>
      </c>
    </row>
    <row r="11" spans="1:5" ht="13.2" x14ac:dyDescent="0.25">
      <c r="A11" s="283" t="s">
        <v>700</v>
      </c>
      <c r="B11" s="278" t="s">
        <v>701</v>
      </c>
      <c r="C11" s="279">
        <v>27000</v>
      </c>
      <c r="D11" s="279">
        <v>0</v>
      </c>
      <c r="E11" s="284">
        <v>0</v>
      </c>
    </row>
    <row r="12" spans="1:5" ht="13.2" x14ac:dyDescent="0.25">
      <c r="A12" s="283" t="s">
        <v>730</v>
      </c>
      <c r="B12" s="403" t="s">
        <v>844</v>
      </c>
      <c r="C12" s="279">
        <v>0</v>
      </c>
      <c r="D12" s="279">
        <v>0</v>
      </c>
      <c r="E12" s="284">
        <v>0</v>
      </c>
    </row>
    <row r="13" spans="1:5" ht="13.2" x14ac:dyDescent="0.25">
      <c r="A13" s="283" t="s">
        <v>702</v>
      </c>
      <c r="B13" s="403" t="s">
        <v>845</v>
      </c>
      <c r="C13" s="279">
        <v>84639</v>
      </c>
      <c r="D13" s="279">
        <v>0</v>
      </c>
      <c r="E13" s="284">
        <v>3661</v>
      </c>
    </row>
    <row r="14" spans="1:5" ht="13.2" x14ac:dyDescent="0.25">
      <c r="A14" s="404" t="s">
        <v>703</v>
      </c>
      <c r="B14" s="409" t="s">
        <v>873</v>
      </c>
      <c r="C14" s="281">
        <f>SUM(C10:C13)</f>
        <v>17841320</v>
      </c>
      <c r="D14" s="281">
        <f>SUM(D10:D13)</f>
        <v>0</v>
      </c>
      <c r="E14" s="286">
        <f>SUM(E10:E13)</f>
        <v>16185041</v>
      </c>
    </row>
    <row r="15" spans="1:5" ht="13.2" x14ac:dyDescent="0.25">
      <c r="A15" s="405" t="s">
        <v>704</v>
      </c>
      <c r="B15" s="403" t="s">
        <v>846</v>
      </c>
      <c r="C15" s="279">
        <v>1869446</v>
      </c>
      <c r="D15" s="279">
        <v>0</v>
      </c>
      <c r="E15" s="284">
        <v>1584257</v>
      </c>
    </row>
    <row r="16" spans="1:5" ht="13.2" x14ac:dyDescent="0.25">
      <c r="A16" s="405" t="s">
        <v>731</v>
      </c>
      <c r="B16" s="403" t="s">
        <v>847</v>
      </c>
      <c r="C16" s="279">
        <v>3382836</v>
      </c>
      <c r="D16" s="279">
        <v>0</v>
      </c>
      <c r="E16" s="284">
        <v>2435780</v>
      </c>
    </row>
    <row r="17" spans="1:5" ht="13.2" x14ac:dyDescent="0.25">
      <c r="A17" s="405" t="s">
        <v>732</v>
      </c>
      <c r="B17" s="403" t="s">
        <v>848</v>
      </c>
      <c r="C17" s="279">
        <v>0</v>
      </c>
      <c r="D17" s="279">
        <v>0</v>
      </c>
      <c r="E17" s="284">
        <v>0</v>
      </c>
    </row>
    <row r="18" spans="1:5" ht="13.2" x14ac:dyDescent="0.25">
      <c r="A18" s="405" t="s">
        <v>705</v>
      </c>
      <c r="B18" s="403" t="s">
        <v>849</v>
      </c>
      <c r="C18" s="279">
        <v>0</v>
      </c>
      <c r="D18" s="279">
        <v>0</v>
      </c>
      <c r="E18" s="284">
        <v>0</v>
      </c>
    </row>
    <row r="19" spans="1:5" ht="13.2" x14ac:dyDescent="0.25">
      <c r="A19" s="404" t="s">
        <v>706</v>
      </c>
      <c r="B19" s="409" t="s">
        <v>874</v>
      </c>
      <c r="C19" s="281">
        <f>SUM(C15:C18)</f>
        <v>5252282</v>
      </c>
      <c r="D19" s="281">
        <f>SUM(D15:D18)</f>
        <v>0</v>
      </c>
      <c r="E19" s="286">
        <f>SUM(E15:E18)</f>
        <v>4020037</v>
      </c>
    </row>
    <row r="20" spans="1:5" ht="13.2" x14ac:dyDescent="0.25">
      <c r="A20" s="405" t="s">
        <v>707</v>
      </c>
      <c r="B20" s="403" t="s">
        <v>850</v>
      </c>
      <c r="C20" s="279">
        <v>10023601</v>
      </c>
      <c r="D20" s="279">
        <v>0</v>
      </c>
      <c r="E20" s="284">
        <v>10606500</v>
      </c>
    </row>
    <row r="21" spans="1:5" ht="13.2" x14ac:dyDescent="0.25">
      <c r="A21" s="405" t="s">
        <v>708</v>
      </c>
      <c r="B21" s="403" t="s">
        <v>851</v>
      </c>
      <c r="C21" s="279">
        <v>256360</v>
      </c>
      <c r="D21" s="279">
        <v>0</v>
      </c>
      <c r="E21" s="284">
        <v>376988</v>
      </c>
    </row>
    <row r="22" spans="1:5" ht="13.2" x14ac:dyDescent="0.25">
      <c r="A22" s="405" t="s">
        <v>709</v>
      </c>
      <c r="B22" s="403" t="s">
        <v>852</v>
      </c>
      <c r="C22" s="279">
        <v>1550769</v>
      </c>
      <c r="D22" s="279">
        <v>0</v>
      </c>
      <c r="E22" s="284">
        <v>1478799</v>
      </c>
    </row>
    <row r="23" spans="1:5" ht="13.2" x14ac:dyDescent="0.25">
      <c r="A23" s="404" t="s">
        <v>710</v>
      </c>
      <c r="B23" s="409" t="s">
        <v>875</v>
      </c>
      <c r="C23" s="281">
        <f>SUM(C20:C22)</f>
        <v>11830730</v>
      </c>
      <c r="D23" s="281">
        <f>SUM(D20:D22)</f>
        <v>0</v>
      </c>
      <c r="E23" s="286">
        <f>SUM(E20:E22)</f>
        <v>12462287</v>
      </c>
    </row>
    <row r="24" spans="1:5" ht="13.2" x14ac:dyDescent="0.25">
      <c r="A24" s="404" t="s">
        <v>712</v>
      </c>
      <c r="B24" s="280" t="s">
        <v>711</v>
      </c>
      <c r="C24" s="281">
        <v>153379</v>
      </c>
      <c r="D24" s="281">
        <v>0</v>
      </c>
      <c r="E24" s="286">
        <v>62442</v>
      </c>
    </row>
    <row r="25" spans="1:5" ht="13.2" x14ac:dyDescent="0.25">
      <c r="A25" s="404" t="s">
        <v>714</v>
      </c>
      <c r="B25" s="280" t="s">
        <v>713</v>
      </c>
      <c r="C25" s="281">
        <v>936925</v>
      </c>
      <c r="D25" s="281">
        <v>0</v>
      </c>
      <c r="E25" s="286">
        <v>737110</v>
      </c>
    </row>
    <row r="26" spans="1:5" ht="13.2" x14ac:dyDescent="0.25">
      <c r="A26" s="406" t="s">
        <v>733</v>
      </c>
      <c r="B26" s="410" t="s">
        <v>876</v>
      </c>
      <c r="C26" s="282">
        <f>C6+C9+C14-C19-C23-C24-C25</f>
        <v>619811</v>
      </c>
      <c r="D26" s="282">
        <f t="shared" ref="D26:E26" si="0">D6+D9+D14-D19-D23-D24-D25</f>
        <v>0</v>
      </c>
      <c r="E26" s="287">
        <f t="shared" si="0"/>
        <v>238062</v>
      </c>
    </row>
    <row r="27" spans="1:5" ht="13.2" x14ac:dyDescent="0.25">
      <c r="A27" s="405" t="s">
        <v>715</v>
      </c>
      <c r="B27" s="403" t="s">
        <v>853</v>
      </c>
      <c r="C27" s="279">
        <v>0</v>
      </c>
      <c r="D27" s="279">
        <v>0</v>
      </c>
      <c r="E27" s="284">
        <v>0</v>
      </c>
    </row>
    <row r="28" spans="1:5" ht="13.2" x14ac:dyDescent="0.25">
      <c r="A28" s="405" t="s">
        <v>734</v>
      </c>
      <c r="B28" s="403" t="s">
        <v>854</v>
      </c>
      <c r="C28" s="279">
        <v>0</v>
      </c>
      <c r="D28" s="279">
        <v>0</v>
      </c>
      <c r="E28" s="284">
        <v>0</v>
      </c>
    </row>
    <row r="29" spans="1:5" ht="26.4" x14ac:dyDescent="0.25">
      <c r="A29" s="405" t="s">
        <v>735</v>
      </c>
      <c r="B29" s="403" t="s">
        <v>855</v>
      </c>
      <c r="C29" s="279">
        <v>0</v>
      </c>
      <c r="D29" s="279">
        <v>0</v>
      </c>
      <c r="E29" s="284">
        <v>0</v>
      </c>
    </row>
    <row r="30" spans="1:5" ht="13.2" x14ac:dyDescent="0.25">
      <c r="A30" s="405" t="s">
        <v>716</v>
      </c>
      <c r="B30" s="403" t="s">
        <v>856</v>
      </c>
      <c r="C30" s="279">
        <v>104</v>
      </c>
      <c r="D30" s="279">
        <v>0</v>
      </c>
      <c r="E30" s="284">
        <v>83</v>
      </c>
    </row>
    <row r="31" spans="1:5" ht="13.2" x14ac:dyDescent="0.25">
      <c r="A31" s="405" t="s">
        <v>717</v>
      </c>
      <c r="B31" s="403" t="s">
        <v>857</v>
      </c>
      <c r="C31" s="279">
        <v>0</v>
      </c>
      <c r="D31" s="279">
        <v>0</v>
      </c>
      <c r="E31" s="284">
        <v>0</v>
      </c>
    </row>
    <row r="32" spans="1:5" ht="26.4" x14ac:dyDescent="0.25">
      <c r="A32" s="405" t="s">
        <v>736</v>
      </c>
      <c r="B32" s="403" t="s">
        <v>858</v>
      </c>
      <c r="C32" s="279">
        <v>0</v>
      </c>
      <c r="D32" s="279">
        <v>0</v>
      </c>
      <c r="E32" s="284">
        <v>0</v>
      </c>
    </row>
    <row r="33" spans="1:5" ht="26.4" x14ac:dyDescent="0.25">
      <c r="A33" s="405" t="s">
        <v>737</v>
      </c>
      <c r="B33" s="403" t="s">
        <v>859</v>
      </c>
      <c r="C33" s="279">
        <v>0</v>
      </c>
      <c r="D33" s="279">
        <v>0</v>
      </c>
      <c r="E33" s="284">
        <v>0</v>
      </c>
    </row>
    <row r="34" spans="1:5" ht="13.2" x14ac:dyDescent="0.25">
      <c r="A34" s="404" t="s">
        <v>738</v>
      </c>
      <c r="B34" s="409" t="s">
        <v>877</v>
      </c>
      <c r="C34" s="281">
        <f>SUM(C27:C31)</f>
        <v>104</v>
      </c>
      <c r="D34" s="281">
        <f t="shared" ref="D34:E34" si="1">SUM(D27:D31)</f>
        <v>0</v>
      </c>
      <c r="E34" s="286">
        <f t="shared" si="1"/>
        <v>83</v>
      </c>
    </row>
    <row r="35" spans="1:5" ht="13.2" x14ac:dyDescent="0.25">
      <c r="A35" s="405" t="s">
        <v>718</v>
      </c>
      <c r="B35" s="403" t="s">
        <v>860</v>
      </c>
      <c r="C35" s="279">
        <v>0</v>
      </c>
      <c r="D35" s="279">
        <v>0</v>
      </c>
      <c r="E35" s="284">
        <v>0</v>
      </c>
    </row>
    <row r="36" spans="1:5" ht="26.4" x14ac:dyDescent="0.25">
      <c r="A36" s="405" t="s">
        <v>739</v>
      </c>
      <c r="B36" s="403" t="s">
        <v>861</v>
      </c>
      <c r="C36" s="279">
        <v>0</v>
      </c>
      <c r="D36" s="279">
        <v>0</v>
      </c>
      <c r="E36" s="284">
        <v>0</v>
      </c>
    </row>
    <row r="37" spans="1:5" ht="13.2" x14ac:dyDescent="0.25">
      <c r="A37" s="405" t="s">
        <v>719</v>
      </c>
      <c r="B37" s="403" t="s">
        <v>862</v>
      </c>
      <c r="C37" s="279">
        <v>0</v>
      </c>
      <c r="D37" s="279"/>
      <c r="E37" s="284">
        <v>0</v>
      </c>
    </row>
    <row r="38" spans="1:5" ht="13.2" x14ac:dyDescent="0.25">
      <c r="A38" s="405" t="s">
        <v>740</v>
      </c>
      <c r="B38" s="403" t="s">
        <v>863</v>
      </c>
      <c r="C38" s="279">
        <v>0</v>
      </c>
      <c r="D38" s="279">
        <v>0</v>
      </c>
      <c r="E38" s="284">
        <v>0</v>
      </c>
    </row>
    <row r="39" spans="1:5" ht="13.2" x14ac:dyDescent="0.25">
      <c r="A39" s="405" t="s">
        <v>741</v>
      </c>
      <c r="B39" s="403" t="s">
        <v>865</v>
      </c>
      <c r="C39" s="279">
        <v>0</v>
      </c>
      <c r="D39" s="279">
        <v>0</v>
      </c>
      <c r="E39" s="284">
        <v>0</v>
      </c>
    </row>
    <row r="40" spans="1:5" ht="13.2" x14ac:dyDescent="0.25">
      <c r="A40" s="405" t="s">
        <v>742</v>
      </c>
      <c r="B40" s="403" t="s">
        <v>864</v>
      </c>
      <c r="C40" s="279">
        <v>0</v>
      </c>
      <c r="D40" s="279">
        <v>0</v>
      </c>
      <c r="E40" s="284">
        <v>0</v>
      </c>
    </row>
    <row r="41" spans="1:5" ht="13.2" x14ac:dyDescent="0.25">
      <c r="A41" s="405" t="s">
        <v>743</v>
      </c>
      <c r="B41" s="403" t="s">
        <v>866</v>
      </c>
      <c r="C41" s="279">
        <v>0</v>
      </c>
      <c r="D41" s="279">
        <v>0</v>
      </c>
      <c r="E41" s="284">
        <v>0</v>
      </c>
    </row>
    <row r="42" spans="1:5" ht="26.4" x14ac:dyDescent="0.25">
      <c r="A42" s="405" t="s">
        <v>744</v>
      </c>
      <c r="B42" s="403" t="s">
        <v>867</v>
      </c>
      <c r="C42" s="279">
        <v>0</v>
      </c>
      <c r="D42" s="279">
        <v>0</v>
      </c>
      <c r="E42" s="284">
        <v>0</v>
      </c>
    </row>
    <row r="43" spans="1:5" ht="26.4" x14ac:dyDescent="0.25">
      <c r="A43" s="405" t="s">
        <v>720</v>
      </c>
      <c r="B43" s="403" t="s">
        <v>868</v>
      </c>
      <c r="C43" s="279">
        <v>0</v>
      </c>
      <c r="D43" s="279">
        <v>0</v>
      </c>
      <c r="E43" s="284">
        <v>0</v>
      </c>
    </row>
    <row r="44" spans="1:5" ht="13.2" x14ac:dyDescent="0.25">
      <c r="A44" s="404" t="s">
        <v>869</v>
      </c>
      <c r="B44" s="409" t="s">
        <v>878</v>
      </c>
      <c r="C44" s="281">
        <f>SUM(C35:C41)</f>
        <v>0</v>
      </c>
      <c r="D44" s="281">
        <f t="shared" ref="D44:E44" si="2">SUM(D35:D41)</f>
        <v>0</v>
      </c>
      <c r="E44" s="286">
        <f t="shared" si="2"/>
        <v>0</v>
      </c>
    </row>
    <row r="45" spans="1:5" ht="13.2" x14ac:dyDescent="0.25">
      <c r="A45" s="406" t="s">
        <v>772</v>
      </c>
      <c r="B45" s="410" t="s">
        <v>879</v>
      </c>
      <c r="C45" s="282">
        <f>C34-C44</f>
        <v>104</v>
      </c>
      <c r="D45" s="282">
        <f>D34-D44</f>
        <v>0</v>
      </c>
      <c r="E45" s="287">
        <f>E34-E44</f>
        <v>83</v>
      </c>
    </row>
    <row r="46" spans="1:5" ht="13.8" thickBot="1" x14ac:dyDescent="0.3">
      <c r="A46" s="407" t="s">
        <v>773</v>
      </c>
      <c r="B46" s="408" t="s">
        <v>870</v>
      </c>
      <c r="C46" s="288">
        <f>C26+C45</f>
        <v>619915</v>
      </c>
      <c r="D46" s="288">
        <f t="shared" ref="D46:E46" si="3">D26+D45</f>
        <v>0</v>
      </c>
      <c r="E46" s="288">
        <f t="shared" si="3"/>
        <v>238145</v>
      </c>
    </row>
  </sheetData>
  <mergeCells count="1">
    <mergeCell ref="A1:E1"/>
  </mergeCells>
  <pageMargins left="0.75" right="0.75" top="1" bottom="1" header="0.5" footer="0.5"/>
  <pageSetup scale="71" orientation="landscape" horizontalDpi="300" verticalDpi="300" r:id="rId1"/>
  <headerFooter alignWithMargins="0">
    <oddHeader>&amp;R 12b. számú melléklet</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46"/>
  <sheetViews>
    <sheetView topLeftCell="A13" zoomScaleNormal="100" workbookViewId="0">
      <selection activeCell="E31" sqref="E31"/>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1" customHeight="1" thickBot="1" x14ac:dyDescent="0.3">
      <c r="A1" s="863" t="s">
        <v>745</v>
      </c>
      <c r="B1" s="864"/>
      <c r="C1" s="864"/>
      <c r="D1" s="864"/>
      <c r="E1" s="865"/>
    </row>
    <row r="2" spans="1:5" ht="15.6" thickBot="1" x14ac:dyDescent="0.3">
      <c r="A2" s="293"/>
      <c r="B2" s="294" t="s">
        <v>512</v>
      </c>
      <c r="C2" s="294" t="s">
        <v>693</v>
      </c>
      <c r="D2" s="294" t="s">
        <v>650</v>
      </c>
      <c r="E2" s="295" t="s">
        <v>694</v>
      </c>
    </row>
    <row r="3" spans="1:5" ht="13.2" x14ac:dyDescent="0.25">
      <c r="A3" s="289" t="s">
        <v>721</v>
      </c>
      <c r="B3" s="290" t="s">
        <v>722</v>
      </c>
      <c r="C3" s="291">
        <v>0</v>
      </c>
      <c r="D3" s="291">
        <v>0</v>
      </c>
      <c r="E3" s="292">
        <v>0</v>
      </c>
    </row>
    <row r="4" spans="1:5" ht="13.2" x14ac:dyDescent="0.25">
      <c r="A4" s="283" t="s">
        <v>695</v>
      </c>
      <c r="B4" s="278" t="s">
        <v>696</v>
      </c>
      <c r="C4" s="279">
        <v>35000</v>
      </c>
      <c r="D4" s="279">
        <v>0</v>
      </c>
      <c r="E4" s="284">
        <v>15000</v>
      </c>
    </row>
    <row r="5" spans="1:5" ht="13.2" x14ac:dyDescent="0.25">
      <c r="A5" s="283" t="s">
        <v>723</v>
      </c>
      <c r="B5" s="278" t="s">
        <v>724</v>
      </c>
      <c r="C5" s="279">
        <v>0</v>
      </c>
      <c r="D5" s="279">
        <v>0</v>
      </c>
      <c r="E5" s="284">
        <v>0</v>
      </c>
    </row>
    <row r="6" spans="1:5" ht="13.2" x14ac:dyDescent="0.25">
      <c r="A6" s="285" t="s">
        <v>697</v>
      </c>
      <c r="B6" s="409" t="s">
        <v>871</v>
      </c>
      <c r="C6" s="281">
        <f>SUM(C3:C5)</f>
        <v>35000</v>
      </c>
      <c r="D6" s="281">
        <f>SUM(D3:D5)</f>
        <v>0</v>
      </c>
      <c r="E6" s="286">
        <f>SUM(E3:E5)</f>
        <v>15000</v>
      </c>
    </row>
    <row r="7" spans="1:5" ht="13.2" x14ac:dyDescent="0.25">
      <c r="A7" s="283" t="s">
        <v>725</v>
      </c>
      <c r="B7" s="278" t="s">
        <v>726</v>
      </c>
      <c r="C7" s="279">
        <v>0</v>
      </c>
      <c r="D7" s="279">
        <v>0</v>
      </c>
      <c r="E7" s="284">
        <v>0</v>
      </c>
    </row>
    <row r="8" spans="1:5" ht="13.2" x14ac:dyDescent="0.25">
      <c r="A8" s="283" t="s">
        <v>727</v>
      </c>
      <c r="B8" s="278" t="s">
        <v>728</v>
      </c>
      <c r="C8" s="279">
        <v>0</v>
      </c>
      <c r="D8" s="279">
        <v>0</v>
      </c>
      <c r="E8" s="284">
        <v>0</v>
      </c>
    </row>
    <row r="9" spans="1:5" ht="13.2" x14ac:dyDescent="0.25">
      <c r="A9" s="285" t="s">
        <v>729</v>
      </c>
      <c r="B9" s="409" t="s">
        <v>872</v>
      </c>
      <c r="C9" s="281">
        <f>SUM(C7:C8)</f>
        <v>0</v>
      </c>
      <c r="D9" s="281">
        <f>SUM(D7:D8)</f>
        <v>0</v>
      </c>
      <c r="E9" s="286">
        <f>SUM(E7:E8)</f>
        <v>0</v>
      </c>
    </row>
    <row r="10" spans="1:5" ht="13.2" x14ac:dyDescent="0.25">
      <c r="A10" s="283" t="s">
        <v>698</v>
      </c>
      <c r="B10" s="278" t="s">
        <v>699</v>
      </c>
      <c r="C10" s="279">
        <v>92292182</v>
      </c>
      <c r="D10" s="279">
        <v>0</v>
      </c>
      <c r="E10" s="284">
        <v>93516168</v>
      </c>
    </row>
    <row r="11" spans="1:5" ht="13.2" x14ac:dyDescent="0.25">
      <c r="A11" s="283" t="s">
        <v>700</v>
      </c>
      <c r="B11" s="278" t="s">
        <v>701</v>
      </c>
      <c r="C11" s="279">
        <v>0</v>
      </c>
      <c r="D11" s="279">
        <v>0</v>
      </c>
      <c r="E11" s="284">
        <v>0</v>
      </c>
    </row>
    <row r="12" spans="1:5" ht="13.2" x14ac:dyDescent="0.25">
      <c r="A12" s="283" t="s">
        <v>730</v>
      </c>
      <c r="B12" s="403" t="s">
        <v>844</v>
      </c>
      <c r="C12" s="279">
        <v>0</v>
      </c>
      <c r="D12" s="279">
        <v>0</v>
      </c>
      <c r="E12" s="284">
        <v>0</v>
      </c>
    </row>
    <row r="13" spans="1:5" ht="13.2" x14ac:dyDescent="0.25">
      <c r="A13" s="283" t="s">
        <v>702</v>
      </c>
      <c r="B13" s="403" t="s">
        <v>845</v>
      </c>
      <c r="C13" s="279">
        <v>152379</v>
      </c>
      <c r="D13" s="279">
        <v>0</v>
      </c>
      <c r="E13" s="284">
        <v>477203</v>
      </c>
    </row>
    <row r="14" spans="1:5" ht="13.2" x14ac:dyDescent="0.25">
      <c r="A14" s="404" t="s">
        <v>703</v>
      </c>
      <c r="B14" s="409" t="s">
        <v>873</v>
      </c>
      <c r="C14" s="281">
        <f>SUM(C10:C13)</f>
        <v>92444561</v>
      </c>
      <c r="D14" s="281">
        <f>SUM(D10:D13)</f>
        <v>0</v>
      </c>
      <c r="E14" s="286">
        <f>SUM(E10:E13)</f>
        <v>93993371</v>
      </c>
    </row>
    <row r="15" spans="1:5" ht="13.2" x14ac:dyDescent="0.25">
      <c r="A15" s="405" t="s">
        <v>704</v>
      </c>
      <c r="B15" s="403" t="s">
        <v>846</v>
      </c>
      <c r="C15" s="279">
        <v>1363430</v>
      </c>
      <c r="D15" s="279">
        <v>0</v>
      </c>
      <c r="E15" s="284">
        <v>1217832</v>
      </c>
    </row>
    <row r="16" spans="1:5" ht="13.2" x14ac:dyDescent="0.25">
      <c r="A16" s="405" t="s">
        <v>731</v>
      </c>
      <c r="B16" s="403" t="s">
        <v>847</v>
      </c>
      <c r="C16" s="279">
        <v>2409229</v>
      </c>
      <c r="D16" s="279">
        <v>0</v>
      </c>
      <c r="E16" s="284">
        <v>2440421</v>
      </c>
    </row>
    <row r="17" spans="1:5" ht="13.2" x14ac:dyDescent="0.25">
      <c r="A17" s="405" t="s">
        <v>732</v>
      </c>
      <c r="B17" s="403" t="s">
        <v>848</v>
      </c>
      <c r="C17" s="279">
        <v>0</v>
      </c>
      <c r="D17" s="279">
        <v>0</v>
      </c>
      <c r="E17" s="284">
        <v>0</v>
      </c>
    </row>
    <row r="18" spans="1:5" ht="13.2" x14ac:dyDescent="0.25">
      <c r="A18" s="405" t="s">
        <v>705</v>
      </c>
      <c r="B18" s="403" t="s">
        <v>849</v>
      </c>
      <c r="C18" s="279">
        <v>0</v>
      </c>
      <c r="D18" s="279">
        <v>0</v>
      </c>
      <c r="E18" s="284">
        <v>0</v>
      </c>
    </row>
    <row r="19" spans="1:5" ht="13.2" x14ac:dyDescent="0.25">
      <c r="A19" s="404" t="s">
        <v>706</v>
      </c>
      <c r="B19" s="409" t="s">
        <v>874</v>
      </c>
      <c r="C19" s="281">
        <f>SUM(C15:C18)</f>
        <v>3772659</v>
      </c>
      <c r="D19" s="281">
        <f>SUM(D15:D18)</f>
        <v>0</v>
      </c>
      <c r="E19" s="286">
        <f>SUM(E15:E18)</f>
        <v>3658253</v>
      </c>
    </row>
    <row r="20" spans="1:5" ht="13.2" x14ac:dyDescent="0.25">
      <c r="A20" s="405" t="s">
        <v>707</v>
      </c>
      <c r="B20" s="403" t="s">
        <v>850</v>
      </c>
      <c r="C20" s="279">
        <v>67462242</v>
      </c>
      <c r="D20" s="279">
        <v>0</v>
      </c>
      <c r="E20" s="284">
        <v>72753180</v>
      </c>
    </row>
    <row r="21" spans="1:5" ht="13.2" x14ac:dyDescent="0.25">
      <c r="A21" s="405" t="s">
        <v>708</v>
      </c>
      <c r="B21" s="403" t="s">
        <v>851</v>
      </c>
      <c r="C21" s="279">
        <v>4086860</v>
      </c>
      <c r="D21" s="279">
        <v>0</v>
      </c>
      <c r="E21" s="284">
        <v>3989077</v>
      </c>
    </row>
    <row r="22" spans="1:5" ht="13.2" x14ac:dyDescent="0.25">
      <c r="A22" s="405" t="s">
        <v>709</v>
      </c>
      <c r="B22" s="403" t="s">
        <v>852</v>
      </c>
      <c r="C22" s="279">
        <v>13254887</v>
      </c>
      <c r="D22" s="279">
        <v>0</v>
      </c>
      <c r="E22" s="284">
        <v>12408825</v>
      </c>
    </row>
    <row r="23" spans="1:5" ht="13.2" x14ac:dyDescent="0.25">
      <c r="A23" s="404" t="s">
        <v>710</v>
      </c>
      <c r="B23" s="409" t="s">
        <v>875</v>
      </c>
      <c r="C23" s="281">
        <f>SUM(C20:C22)</f>
        <v>84803989</v>
      </c>
      <c r="D23" s="281">
        <f>SUM(D20:D22)</f>
        <v>0</v>
      </c>
      <c r="E23" s="286">
        <f>SUM(E20:E22)</f>
        <v>89151082</v>
      </c>
    </row>
    <row r="24" spans="1:5" ht="13.2" x14ac:dyDescent="0.25">
      <c r="A24" s="404" t="s">
        <v>712</v>
      </c>
      <c r="B24" s="280" t="s">
        <v>711</v>
      </c>
      <c r="C24" s="281">
        <v>571021</v>
      </c>
      <c r="D24" s="281">
        <v>0</v>
      </c>
      <c r="E24" s="286">
        <v>708733</v>
      </c>
    </row>
    <row r="25" spans="1:5" ht="13.2" x14ac:dyDescent="0.25">
      <c r="A25" s="404" t="s">
        <v>714</v>
      </c>
      <c r="B25" s="280" t="s">
        <v>713</v>
      </c>
      <c r="C25" s="281">
        <v>851202</v>
      </c>
      <c r="D25" s="281">
        <v>0</v>
      </c>
      <c r="E25" s="286">
        <v>811766</v>
      </c>
    </row>
    <row r="26" spans="1:5" ht="13.2" x14ac:dyDescent="0.25">
      <c r="A26" s="406" t="s">
        <v>733</v>
      </c>
      <c r="B26" s="410" t="s">
        <v>876</v>
      </c>
      <c r="C26" s="282">
        <f>C6+C9+C14-C19-C23-C24-C25</f>
        <v>2480690</v>
      </c>
      <c r="D26" s="282">
        <f t="shared" ref="D26:E26" si="0">D6+D9+D14-D19-D23-D24-D25</f>
        <v>0</v>
      </c>
      <c r="E26" s="287">
        <f t="shared" si="0"/>
        <v>-321463</v>
      </c>
    </row>
    <row r="27" spans="1:5" ht="13.2" x14ac:dyDescent="0.25">
      <c r="A27" s="405" t="s">
        <v>715</v>
      </c>
      <c r="B27" s="403" t="s">
        <v>853</v>
      </c>
      <c r="C27" s="279">
        <v>0</v>
      </c>
      <c r="D27" s="279">
        <v>0</v>
      </c>
      <c r="E27" s="284">
        <v>0</v>
      </c>
    </row>
    <row r="28" spans="1:5" ht="13.2" x14ac:dyDescent="0.25">
      <c r="A28" s="405" t="s">
        <v>734</v>
      </c>
      <c r="B28" s="403" t="s">
        <v>854</v>
      </c>
      <c r="C28" s="279">
        <v>0</v>
      </c>
      <c r="D28" s="279">
        <v>0</v>
      </c>
      <c r="E28" s="284">
        <v>0</v>
      </c>
    </row>
    <row r="29" spans="1:5" ht="26.4" x14ac:dyDescent="0.25">
      <c r="A29" s="405" t="s">
        <v>735</v>
      </c>
      <c r="B29" s="403" t="s">
        <v>855</v>
      </c>
      <c r="C29" s="279">
        <v>0</v>
      </c>
      <c r="D29" s="279">
        <v>0</v>
      </c>
      <c r="E29" s="284">
        <v>0</v>
      </c>
    </row>
    <row r="30" spans="1:5" ht="13.2" x14ac:dyDescent="0.25">
      <c r="A30" s="405" t="s">
        <v>716</v>
      </c>
      <c r="B30" s="403" t="s">
        <v>856</v>
      </c>
      <c r="C30" s="279">
        <v>80</v>
      </c>
      <c r="D30" s="279">
        <v>0</v>
      </c>
      <c r="E30" s="284">
        <v>66</v>
      </c>
    </row>
    <row r="31" spans="1:5" ht="13.2" x14ac:dyDescent="0.25">
      <c r="A31" s="405" t="s">
        <v>717</v>
      </c>
      <c r="B31" s="403" t="s">
        <v>857</v>
      </c>
      <c r="C31" s="279">
        <v>0</v>
      </c>
      <c r="D31" s="279">
        <v>0</v>
      </c>
      <c r="E31" s="284">
        <v>0</v>
      </c>
    </row>
    <row r="32" spans="1:5" ht="26.4" x14ac:dyDescent="0.25">
      <c r="A32" s="405" t="s">
        <v>736</v>
      </c>
      <c r="B32" s="403" t="s">
        <v>858</v>
      </c>
      <c r="C32" s="279"/>
      <c r="D32" s="279"/>
      <c r="E32" s="284"/>
    </row>
    <row r="33" spans="1:5" ht="26.4" x14ac:dyDescent="0.25">
      <c r="A33" s="405" t="s">
        <v>737</v>
      </c>
      <c r="B33" s="403" t="s">
        <v>859</v>
      </c>
      <c r="C33" s="279">
        <v>0</v>
      </c>
      <c r="D33" s="279">
        <v>0</v>
      </c>
      <c r="E33" s="284">
        <v>0</v>
      </c>
    </row>
    <row r="34" spans="1:5" ht="13.2" x14ac:dyDescent="0.25">
      <c r="A34" s="404" t="s">
        <v>738</v>
      </c>
      <c r="B34" s="409" t="s">
        <v>877</v>
      </c>
      <c r="C34" s="281">
        <f>SUM(C27:C31)</f>
        <v>80</v>
      </c>
      <c r="D34" s="281">
        <f t="shared" ref="D34:E34" si="1">SUM(D27:D31)</f>
        <v>0</v>
      </c>
      <c r="E34" s="286">
        <f t="shared" si="1"/>
        <v>66</v>
      </c>
    </row>
    <row r="35" spans="1:5" ht="13.2" x14ac:dyDescent="0.25">
      <c r="A35" s="405" t="s">
        <v>718</v>
      </c>
      <c r="B35" s="403" t="s">
        <v>860</v>
      </c>
      <c r="C35" s="279">
        <v>0</v>
      </c>
      <c r="D35" s="279">
        <v>0</v>
      </c>
      <c r="E35" s="284">
        <v>0</v>
      </c>
    </row>
    <row r="36" spans="1:5" ht="26.4" x14ac:dyDescent="0.25">
      <c r="A36" s="405" t="s">
        <v>739</v>
      </c>
      <c r="B36" s="403" t="s">
        <v>861</v>
      </c>
      <c r="C36" s="279">
        <v>0</v>
      </c>
      <c r="D36" s="279">
        <v>0</v>
      </c>
      <c r="E36" s="284">
        <v>0</v>
      </c>
    </row>
    <row r="37" spans="1:5" ht="13.2" x14ac:dyDescent="0.25">
      <c r="A37" s="405" t="s">
        <v>719</v>
      </c>
      <c r="B37" s="403" t="s">
        <v>862</v>
      </c>
      <c r="C37" s="279">
        <v>0</v>
      </c>
      <c r="D37" s="279">
        <v>0</v>
      </c>
      <c r="E37" s="284">
        <v>0</v>
      </c>
    </row>
    <row r="38" spans="1:5" ht="13.2" x14ac:dyDescent="0.25">
      <c r="A38" s="405" t="s">
        <v>740</v>
      </c>
      <c r="B38" s="403" t="s">
        <v>863</v>
      </c>
      <c r="C38" s="279">
        <v>0</v>
      </c>
      <c r="D38" s="279">
        <v>0</v>
      </c>
      <c r="E38" s="284">
        <v>0</v>
      </c>
    </row>
    <row r="39" spans="1:5" ht="13.2" x14ac:dyDescent="0.25">
      <c r="A39" s="405" t="s">
        <v>741</v>
      </c>
      <c r="B39" s="403" t="s">
        <v>865</v>
      </c>
      <c r="C39" s="279">
        <v>0</v>
      </c>
      <c r="D39" s="279">
        <v>0</v>
      </c>
      <c r="E39" s="284">
        <v>0</v>
      </c>
    </row>
    <row r="40" spans="1:5" ht="13.2" x14ac:dyDescent="0.25">
      <c r="A40" s="405" t="s">
        <v>742</v>
      </c>
      <c r="B40" s="403" t="s">
        <v>864</v>
      </c>
      <c r="C40" s="279">
        <v>0</v>
      </c>
      <c r="D40" s="279">
        <v>0</v>
      </c>
      <c r="E40" s="284">
        <v>0</v>
      </c>
    </row>
    <row r="41" spans="1:5" ht="13.2" x14ac:dyDescent="0.25">
      <c r="A41" s="405" t="s">
        <v>743</v>
      </c>
      <c r="B41" s="403" t="s">
        <v>866</v>
      </c>
      <c r="C41" s="279">
        <v>0</v>
      </c>
      <c r="D41" s="279">
        <v>0</v>
      </c>
      <c r="E41" s="284">
        <v>0</v>
      </c>
    </row>
    <row r="42" spans="1:5" ht="26.4" x14ac:dyDescent="0.25">
      <c r="A42" s="405" t="s">
        <v>744</v>
      </c>
      <c r="B42" s="403" t="s">
        <v>867</v>
      </c>
      <c r="C42" s="279">
        <v>0</v>
      </c>
      <c r="D42" s="279">
        <v>0</v>
      </c>
      <c r="E42" s="284">
        <v>0</v>
      </c>
    </row>
    <row r="43" spans="1:5" ht="26.4" x14ac:dyDescent="0.25">
      <c r="A43" s="405" t="s">
        <v>720</v>
      </c>
      <c r="B43" s="403" t="s">
        <v>868</v>
      </c>
      <c r="C43" s="279">
        <v>0</v>
      </c>
      <c r="D43" s="279">
        <v>0</v>
      </c>
      <c r="E43" s="284">
        <v>0</v>
      </c>
    </row>
    <row r="44" spans="1:5" ht="13.2" x14ac:dyDescent="0.25">
      <c r="A44" s="404" t="s">
        <v>869</v>
      </c>
      <c r="B44" s="409" t="s">
        <v>878</v>
      </c>
      <c r="C44" s="281">
        <f>SUM(C35:C41)</f>
        <v>0</v>
      </c>
      <c r="D44" s="281">
        <f t="shared" ref="D44:E44" si="2">SUM(D35:D41)</f>
        <v>0</v>
      </c>
      <c r="E44" s="286">
        <f t="shared" si="2"/>
        <v>0</v>
      </c>
    </row>
    <row r="45" spans="1:5" ht="13.2" x14ac:dyDescent="0.25">
      <c r="A45" s="406" t="s">
        <v>772</v>
      </c>
      <c r="B45" s="410" t="s">
        <v>879</v>
      </c>
      <c r="C45" s="282">
        <f>C34-C44</f>
        <v>80</v>
      </c>
      <c r="D45" s="282">
        <f>D34-D44</f>
        <v>0</v>
      </c>
      <c r="E45" s="287">
        <f>E34-E44</f>
        <v>66</v>
      </c>
    </row>
    <row r="46" spans="1:5" ht="13.8" thickBot="1" x14ac:dyDescent="0.3">
      <c r="A46" s="407" t="s">
        <v>773</v>
      </c>
      <c r="B46" s="408" t="s">
        <v>870</v>
      </c>
      <c r="C46" s="288">
        <f>C26+C45</f>
        <v>2480770</v>
      </c>
      <c r="D46" s="288">
        <f t="shared" ref="D46:E46" si="3">D26+D45</f>
        <v>0</v>
      </c>
      <c r="E46" s="288">
        <f t="shared" si="3"/>
        <v>-321397</v>
      </c>
    </row>
  </sheetData>
  <mergeCells count="1">
    <mergeCell ref="A1:E1"/>
  </mergeCells>
  <pageMargins left="0.75" right="0.75" top="1" bottom="1" header="0.5" footer="0.5"/>
  <pageSetup scale="72" orientation="landscape" horizontalDpi="300" verticalDpi="300" r:id="rId1"/>
  <headerFooter alignWithMargins="0">
    <oddHeader>&amp;R 12c. számú melléklet</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46"/>
  <sheetViews>
    <sheetView topLeftCell="B1" zoomScaleNormal="100" workbookViewId="0">
      <selection activeCell="E36" sqref="E36"/>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2.5" customHeight="1" thickBot="1" x14ac:dyDescent="0.3">
      <c r="A1" s="863" t="s">
        <v>746</v>
      </c>
      <c r="B1" s="864"/>
      <c r="C1" s="864"/>
      <c r="D1" s="864"/>
      <c r="E1" s="865"/>
    </row>
    <row r="2" spans="1:5" ht="15.6" thickBot="1" x14ac:dyDescent="0.3">
      <c r="A2" s="293"/>
      <c r="B2" s="294" t="s">
        <v>512</v>
      </c>
      <c r="C2" s="294" t="s">
        <v>693</v>
      </c>
      <c r="D2" s="294" t="s">
        <v>650</v>
      </c>
      <c r="E2" s="295" t="s">
        <v>694</v>
      </c>
    </row>
    <row r="3" spans="1:5" ht="13.2" x14ac:dyDescent="0.25">
      <c r="A3" s="289" t="s">
        <v>721</v>
      </c>
      <c r="B3" s="290" t="s">
        <v>722</v>
      </c>
      <c r="C3" s="291">
        <v>0</v>
      </c>
      <c r="D3" s="291">
        <v>0</v>
      </c>
      <c r="E3" s="292">
        <v>0</v>
      </c>
    </row>
    <row r="4" spans="1:5" ht="13.2" x14ac:dyDescent="0.25">
      <c r="A4" s="283" t="s">
        <v>695</v>
      </c>
      <c r="B4" s="278" t="s">
        <v>696</v>
      </c>
      <c r="C4" s="279">
        <v>157480</v>
      </c>
      <c r="D4" s="279">
        <v>0</v>
      </c>
      <c r="E4" s="284">
        <v>31496</v>
      </c>
    </row>
    <row r="5" spans="1:5" ht="13.2" x14ac:dyDescent="0.25">
      <c r="A5" s="283" t="s">
        <v>723</v>
      </c>
      <c r="B5" s="278" t="s">
        <v>724</v>
      </c>
      <c r="C5" s="279">
        <v>0</v>
      </c>
      <c r="D5" s="279">
        <v>0</v>
      </c>
      <c r="E5" s="284">
        <v>0</v>
      </c>
    </row>
    <row r="6" spans="1:5" ht="13.2" x14ac:dyDescent="0.25">
      <c r="A6" s="285" t="s">
        <v>697</v>
      </c>
      <c r="B6" s="409" t="s">
        <v>871</v>
      </c>
      <c r="C6" s="281">
        <f>SUM(C3:C5)</f>
        <v>157480</v>
      </c>
      <c r="D6" s="281">
        <f>SUM(D3:D5)</f>
        <v>0</v>
      </c>
      <c r="E6" s="286">
        <f>SUM(E3:E5)</f>
        <v>31496</v>
      </c>
    </row>
    <row r="7" spans="1:5" ht="13.2" x14ac:dyDescent="0.25">
      <c r="A7" s="283" t="s">
        <v>725</v>
      </c>
      <c r="B7" s="278" t="s">
        <v>726</v>
      </c>
      <c r="C7" s="279">
        <v>0</v>
      </c>
      <c r="D7" s="279">
        <v>0</v>
      </c>
      <c r="E7" s="284">
        <v>0</v>
      </c>
    </row>
    <row r="8" spans="1:5" ht="13.2" x14ac:dyDescent="0.25">
      <c r="A8" s="283" t="s">
        <v>727</v>
      </c>
      <c r="B8" s="278" t="s">
        <v>728</v>
      </c>
      <c r="C8" s="279">
        <v>0</v>
      </c>
      <c r="D8" s="279">
        <v>0</v>
      </c>
      <c r="E8" s="284">
        <v>0</v>
      </c>
    </row>
    <row r="9" spans="1:5" ht="13.2" x14ac:dyDescent="0.25">
      <c r="A9" s="285" t="s">
        <v>729</v>
      </c>
      <c r="B9" s="409" t="s">
        <v>872</v>
      </c>
      <c r="C9" s="281">
        <f>SUM(C7:C8)</f>
        <v>0</v>
      </c>
      <c r="D9" s="281">
        <f>SUM(D7:D8)</f>
        <v>0</v>
      </c>
      <c r="E9" s="286">
        <f>SUM(E7:E8)</f>
        <v>0</v>
      </c>
    </row>
    <row r="10" spans="1:5" ht="13.2" x14ac:dyDescent="0.25">
      <c r="A10" s="283" t="s">
        <v>698</v>
      </c>
      <c r="B10" s="278" t="s">
        <v>699</v>
      </c>
      <c r="C10" s="279">
        <v>68288360</v>
      </c>
      <c r="D10" s="279">
        <v>0</v>
      </c>
      <c r="E10" s="284">
        <v>69590444</v>
      </c>
    </row>
    <row r="11" spans="1:5" ht="13.2" x14ac:dyDescent="0.25">
      <c r="A11" s="283" t="s">
        <v>700</v>
      </c>
      <c r="B11" s="278" t="s">
        <v>701</v>
      </c>
      <c r="C11" s="279">
        <v>2688096</v>
      </c>
      <c r="D11" s="279">
        <v>0</v>
      </c>
      <c r="E11" s="284">
        <v>0</v>
      </c>
    </row>
    <row r="12" spans="1:5" ht="13.2" x14ac:dyDescent="0.25">
      <c r="A12" s="283" t="s">
        <v>730</v>
      </c>
      <c r="B12" s="403" t="s">
        <v>844</v>
      </c>
      <c r="C12" s="279">
        <v>0</v>
      </c>
      <c r="D12" s="279">
        <v>0</v>
      </c>
      <c r="E12" s="284">
        <v>0</v>
      </c>
    </row>
    <row r="13" spans="1:5" ht="13.2" x14ac:dyDescent="0.25">
      <c r="A13" s="283" t="s">
        <v>702</v>
      </c>
      <c r="B13" s="403" t="s">
        <v>845</v>
      </c>
      <c r="C13" s="279">
        <v>116495</v>
      </c>
      <c r="D13" s="279">
        <v>0</v>
      </c>
      <c r="E13" s="284">
        <v>62935</v>
      </c>
    </row>
    <row r="14" spans="1:5" ht="13.2" x14ac:dyDescent="0.25">
      <c r="A14" s="404" t="s">
        <v>703</v>
      </c>
      <c r="B14" s="409" t="s">
        <v>873</v>
      </c>
      <c r="C14" s="281">
        <f>SUM(C10:C13)</f>
        <v>71092951</v>
      </c>
      <c r="D14" s="281">
        <f>SUM(D10:D13)</f>
        <v>0</v>
      </c>
      <c r="E14" s="286">
        <f>SUM(E10:E13)</f>
        <v>69653379</v>
      </c>
    </row>
    <row r="15" spans="1:5" ht="13.2" x14ac:dyDescent="0.25">
      <c r="A15" s="405" t="s">
        <v>704</v>
      </c>
      <c r="B15" s="403" t="s">
        <v>846</v>
      </c>
      <c r="C15" s="279">
        <v>1565160</v>
      </c>
      <c r="D15" s="279">
        <v>0</v>
      </c>
      <c r="E15" s="284">
        <v>1193492</v>
      </c>
    </row>
    <row r="16" spans="1:5" ht="13.2" x14ac:dyDescent="0.25">
      <c r="A16" s="405" t="s">
        <v>731</v>
      </c>
      <c r="B16" s="403" t="s">
        <v>847</v>
      </c>
      <c r="C16" s="279">
        <v>7502844</v>
      </c>
      <c r="D16" s="279">
        <v>0</v>
      </c>
      <c r="E16" s="284">
        <v>7191066</v>
      </c>
    </row>
    <row r="17" spans="1:5" ht="13.2" x14ac:dyDescent="0.25">
      <c r="A17" s="405" t="s">
        <v>732</v>
      </c>
      <c r="B17" s="403" t="s">
        <v>848</v>
      </c>
      <c r="C17" s="279">
        <v>0</v>
      </c>
      <c r="D17" s="279">
        <v>0</v>
      </c>
      <c r="E17" s="284">
        <v>0</v>
      </c>
    </row>
    <row r="18" spans="1:5" ht="13.2" x14ac:dyDescent="0.25">
      <c r="A18" s="405" t="s">
        <v>705</v>
      </c>
      <c r="B18" s="403" t="s">
        <v>849</v>
      </c>
      <c r="C18" s="279">
        <v>0</v>
      </c>
      <c r="D18" s="279">
        <v>0</v>
      </c>
      <c r="E18" s="284">
        <v>0</v>
      </c>
    </row>
    <row r="19" spans="1:5" ht="13.2" x14ac:dyDescent="0.25">
      <c r="A19" s="404" t="s">
        <v>706</v>
      </c>
      <c r="B19" s="409" t="s">
        <v>874</v>
      </c>
      <c r="C19" s="281">
        <f>SUM(C15:C18)</f>
        <v>9068004</v>
      </c>
      <c r="D19" s="281">
        <f>SUM(D15:D18)</f>
        <v>0</v>
      </c>
      <c r="E19" s="286">
        <f>SUM(E15:E18)</f>
        <v>8384558</v>
      </c>
    </row>
    <row r="20" spans="1:5" ht="13.2" x14ac:dyDescent="0.25">
      <c r="A20" s="405" t="s">
        <v>707</v>
      </c>
      <c r="B20" s="403" t="s">
        <v>850</v>
      </c>
      <c r="C20" s="279">
        <v>44935813</v>
      </c>
      <c r="D20" s="279">
        <v>0</v>
      </c>
      <c r="E20" s="284">
        <v>47428254</v>
      </c>
    </row>
    <row r="21" spans="1:5" ht="13.2" x14ac:dyDescent="0.25">
      <c r="A21" s="405" t="s">
        <v>708</v>
      </c>
      <c r="B21" s="403" t="s">
        <v>851</v>
      </c>
      <c r="C21" s="279">
        <v>4648137</v>
      </c>
      <c r="D21" s="279">
        <v>0</v>
      </c>
      <c r="E21" s="284">
        <v>4159156</v>
      </c>
    </row>
    <row r="22" spans="1:5" ht="13.2" x14ac:dyDescent="0.25">
      <c r="A22" s="405" t="s">
        <v>709</v>
      </c>
      <c r="B22" s="403" t="s">
        <v>852</v>
      </c>
      <c r="C22" s="279">
        <v>9458583</v>
      </c>
      <c r="D22" s="279">
        <v>0</v>
      </c>
      <c r="E22" s="284">
        <v>8673178</v>
      </c>
    </row>
    <row r="23" spans="1:5" ht="13.2" x14ac:dyDescent="0.25">
      <c r="A23" s="404" t="s">
        <v>710</v>
      </c>
      <c r="B23" s="409" t="s">
        <v>875</v>
      </c>
      <c r="C23" s="281">
        <f>SUM(C20:C22)</f>
        <v>59042533</v>
      </c>
      <c r="D23" s="281">
        <f>SUM(D20:D22)</f>
        <v>0</v>
      </c>
      <c r="E23" s="286">
        <f>SUM(E20:E22)</f>
        <v>60260588</v>
      </c>
    </row>
    <row r="24" spans="1:5" ht="13.2" x14ac:dyDescent="0.25">
      <c r="A24" s="404" t="s">
        <v>712</v>
      </c>
      <c r="B24" s="280" t="s">
        <v>711</v>
      </c>
      <c r="C24" s="281">
        <v>695290</v>
      </c>
      <c r="D24" s="281">
        <v>0</v>
      </c>
      <c r="E24" s="286">
        <v>720921</v>
      </c>
    </row>
    <row r="25" spans="1:5" ht="13.2" x14ac:dyDescent="0.25">
      <c r="A25" s="404" t="s">
        <v>714</v>
      </c>
      <c r="B25" s="280" t="s">
        <v>713</v>
      </c>
      <c r="C25" s="281">
        <v>2064190</v>
      </c>
      <c r="D25" s="281">
        <v>0</v>
      </c>
      <c r="E25" s="286">
        <v>1677382</v>
      </c>
    </row>
    <row r="26" spans="1:5" ht="13.2" x14ac:dyDescent="0.25">
      <c r="A26" s="406" t="s">
        <v>733</v>
      </c>
      <c r="B26" s="410" t="s">
        <v>876</v>
      </c>
      <c r="C26" s="282">
        <f>C6+C9+C14-C19-C23-C24-C25</f>
        <v>380414</v>
      </c>
      <c r="D26" s="282">
        <f t="shared" ref="D26:E26" si="0">D6+D9+D14-D19-D23-D24-D25</f>
        <v>0</v>
      </c>
      <c r="E26" s="287">
        <f t="shared" si="0"/>
        <v>-1358574</v>
      </c>
    </row>
    <row r="27" spans="1:5" ht="13.2" x14ac:dyDescent="0.25">
      <c r="A27" s="405" t="s">
        <v>715</v>
      </c>
      <c r="B27" s="403" t="s">
        <v>853</v>
      </c>
      <c r="C27" s="279">
        <v>0</v>
      </c>
      <c r="D27" s="279">
        <v>0</v>
      </c>
      <c r="E27" s="284">
        <v>0</v>
      </c>
    </row>
    <row r="28" spans="1:5" ht="13.2" x14ac:dyDescent="0.25">
      <c r="A28" s="405" t="s">
        <v>734</v>
      </c>
      <c r="B28" s="403" t="s">
        <v>854</v>
      </c>
      <c r="C28" s="279">
        <v>0</v>
      </c>
      <c r="D28" s="279">
        <v>0</v>
      </c>
      <c r="E28" s="284">
        <v>0</v>
      </c>
    </row>
    <row r="29" spans="1:5" ht="26.4" x14ac:dyDescent="0.25">
      <c r="A29" s="405" t="s">
        <v>735</v>
      </c>
      <c r="B29" s="403" t="s">
        <v>855</v>
      </c>
      <c r="C29" s="279">
        <v>0</v>
      </c>
      <c r="D29" s="279">
        <v>0</v>
      </c>
      <c r="E29" s="284">
        <v>0</v>
      </c>
    </row>
    <row r="30" spans="1:5" ht="13.2" x14ac:dyDescent="0.25">
      <c r="A30" s="405" t="s">
        <v>716</v>
      </c>
      <c r="B30" s="403" t="s">
        <v>856</v>
      </c>
      <c r="C30" s="279">
        <v>132</v>
      </c>
      <c r="D30" s="279">
        <v>0</v>
      </c>
      <c r="E30" s="284">
        <v>73</v>
      </c>
    </row>
    <row r="31" spans="1:5" ht="13.2" x14ac:dyDescent="0.25">
      <c r="A31" s="405" t="s">
        <v>717</v>
      </c>
      <c r="B31" s="403" t="s">
        <v>857</v>
      </c>
      <c r="C31" s="279">
        <v>0</v>
      </c>
      <c r="D31" s="279">
        <v>0</v>
      </c>
      <c r="E31" s="284">
        <v>0</v>
      </c>
    </row>
    <row r="32" spans="1:5" ht="26.4" x14ac:dyDescent="0.25">
      <c r="A32" s="405" t="s">
        <v>736</v>
      </c>
      <c r="B32" s="403" t="s">
        <v>858</v>
      </c>
      <c r="C32" s="279">
        <v>0</v>
      </c>
      <c r="D32" s="279">
        <v>0</v>
      </c>
      <c r="E32" s="284">
        <v>0</v>
      </c>
    </row>
    <row r="33" spans="1:5" ht="26.4" x14ac:dyDescent="0.25">
      <c r="A33" s="405" t="s">
        <v>737</v>
      </c>
      <c r="B33" s="403" t="s">
        <v>859</v>
      </c>
      <c r="C33" s="279">
        <v>0</v>
      </c>
      <c r="D33" s="279">
        <v>0</v>
      </c>
      <c r="E33" s="284">
        <v>0</v>
      </c>
    </row>
    <row r="34" spans="1:5" ht="13.2" x14ac:dyDescent="0.25">
      <c r="A34" s="404" t="s">
        <v>738</v>
      </c>
      <c r="B34" s="409" t="s">
        <v>877</v>
      </c>
      <c r="C34" s="281">
        <f>SUM(C27:C31)</f>
        <v>132</v>
      </c>
      <c r="D34" s="281">
        <f t="shared" ref="D34:E34" si="1">SUM(D27:D31)</f>
        <v>0</v>
      </c>
      <c r="E34" s="286">
        <f t="shared" si="1"/>
        <v>73</v>
      </c>
    </row>
    <row r="35" spans="1:5" ht="13.2" x14ac:dyDescent="0.25">
      <c r="A35" s="405" t="s">
        <v>718</v>
      </c>
      <c r="B35" s="403" t="s">
        <v>860</v>
      </c>
      <c r="C35" s="279">
        <v>0</v>
      </c>
      <c r="D35" s="279">
        <v>0</v>
      </c>
      <c r="E35" s="284">
        <v>0</v>
      </c>
    </row>
    <row r="36" spans="1:5" ht="26.4" x14ac:dyDescent="0.25">
      <c r="A36" s="405" t="s">
        <v>739</v>
      </c>
      <c r="B36" s="403" t="s">
        <v>861</v>
      </c>
      <c r="C36" s="279">
        <v>0</v>
      </c>
      <c r="D36" s="279">
        <v>0</v>
      </c>
      <c r="E36" s="284">
        <v>0</v>
      </c>
    </row>
    <row r="37" spans="1:5" ht="13.2" x14ac:dyDescent="0.25">
      <c r="A37" s="405" t="s">
        <v>719</v>
      </c>
      <c r="B37" s="403" t="s">
        <v>862</v>
      </c>
      <c r="C37" s="279">
        <v>0</v>
      </c>
      <c r="D37" s="279">
        <v>0</v>
      </c>
      <c r="E37" s="284">
        <v>0</v>
      </c>
    </row>
    <row r="38" spans="1:5" ht="13.2" x14ac:dyDescent="0.25">
      <c r="A38" s="405" t="s">
        <v>740</v>
      </c>
      <c r="B38" s="403" t="s">
        <v>863</v>
      </c>
      <c r="C38" s="279">
        <v>0</v>
      </c>
      <c r="D38" s="279">
        <v>0</v>
      </c>
      <c r="E38" s="284">
        <v>0</v>
      </c>
    </row>
    <row r="39" spans="1:5" ht="13.2" x14ac:dyDescent="0.25">
      <c r="A39" s="405" t="s">
        <v>741</v>
      </c>
      <c r="B39" s="403" t="s">
        <v>865</v>
      </c>
      <c r="C39" s="279">
        <v>0</v>
      </c>
      <c r="D39" s="279">
        <v>0</v>
      </c>
      <c r="E39" s="284">
        <v>0</v>
      </c>
    </row>
    <row r="40" spans="1:5" ht="13.2" x14ac:dyDescent="0.25">
      <c r="A40" s="405" t="s">
        <v>742</v>
      </c>
      <c r="B40" s="403" t="s">
        <v>864</v>
      </c>
      <c r="C40" s="279">
        <v>0</v>
      </c>
      <c r="D40" s="279">
        <v>0</v>
      </c>
      <c r="E40" s="284">
        <v>0</v>
      </c>
    </row>
    <row r="41" spans="1:5" ht="13.2" x14ac:dyDescent="0.25">
      <c r="A41" s="405" t="s">
        <v>743</v>
      </c>
      <c r="B41" s="403" t="s">
        <v>866</v>
      </c>
      <c r="C41" s="279">
        <v>0</v>
      </c>
      <c r="D41" s="279">
        <v>0</v>
      </c>
      <c r="E41" s="284">
        <v>0</v>
      </c>
    </row>
    <row r="42" spans="1:5" ht="26.4" x14ac:dyDescent="0.25">
      <c r="A42" s="405" t="s">
        <v>744</v>
      </c>
      <c r="B42" s="403" t="s">
        <v>867</v>
      </c>
      <c r="C42" s="279">
        <v>0</v>
      </c>
      <c r="D42" s="279">
        <v>0</v>
      </c>
      <c r="E42" s="284">
        <v>0</v>
      </c>
    </row>
    <row r="43" spans="1:5" ht="26.4" x14ac:dyDescent="0.25">
      <c r="A43" s="405" t="s">
        <v>720</v>
      </c>
      <c r="B43" s="403" t="s">
        <v>868</v>
      </c>
      <c r="C43" s="279">
        <v>0</v>
      </c>
      <c r="D43" s="279">
        <v>0</v>
      </c>
      <c r="E43" s="284">
        <v>0</v>
      </c>
    </row>
    <row r="44" spans="1:5" ht="13.2" x14ac:dyDescent="0.25">
      <c r="A44" s="404" t="s">
        <v>869</v>
      </c>
      <c r="B44" s="409" t="s">
        <v>878</v>
      </c>
      <c r="C44" s="281">
        <f>SUM(C35:C41)</f>
        <v>0</v>
      </c>
      <c r="D44" s="281">
        <f t="shared" ref="D44:E44" si="2">SUM(D35:D41)</f>
        <v>0</v>
      </c>
      <c r="E44" s="286">
        <f t="shared" si="2"/>
        <v>0</v>
      </c>
    </row>
    <row r="45" spans="1:5" ht="13.2" x14ac:dyDescent="0.25">
      <c r="A45" s="406" t="s">
        <v>772</v>
      </c>
      <c r="B45" s="410" t="s">
        <v>879</v>
      </c>
      <c r="C45" s="282">
        <f>C34-C44</f>
        <v>132</v>
      </c>
      <c r="D45" s="282">
        <f>D34-D44</f>
        <v>0</v>
      </c>
      <c r="E45" s="287">
        <f>E34-E44</f>
        <v>73</v>
      </c>
    </row>
    <row r="46" spans="1:5" ht="13.8" thickBot="1" x14ac:dyDescent="0.3">
      <c r="A46" s="407" t="s">
        <v>773</v>
      </c>
      <c r="B46" s="408" t="s">
        <v>870</v>
      </c>
      <c r="C46" s="288">
        <f>C26+C45</f>
        <v>380546</v>
      </c>
      <c r="D46" s="288">
        <f t="shared" ref="D46:E46" si="3">D26+D45</f>
        <v>0</v>
      </c>
      <c r="E46" s="288">
        <f t="shared" si="3"/>
        <v>-1358501</v>
      </c>
    </row>
  </sheetData>
  <mergeCells count="1">
    <mergeCell ref="A1:E1"/>
  </mergeCells>
  <pageMargins left="0.75" right="0.75" top="1" bottom="1" header="0.5" footer="0.5"/>
  <pageSetup scale="72" orientation="landscape" horizontalDpi="300" verticalDpi="300" r:id="rId1"/>
  <headerFooter alignWithMargins="0">
    <oddHeader>&amp;R 12d. számú melléklet</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46"/>
  <sheetViews>
    <sheetView zoomScaleNormal="100" workbookViewId="0">
      <selection activeCell="H26" sqref="H26"/>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6.25" customHeight="1" thickBot="1" x14ac:dyDescent="0.3">
      <c r="A1" s="863" t="s">
        <v>747</v>
      </c>
      <c r="B1" s="864"/>
      <c r="C1" s="864"/>
      <c r="D1" s="864"/>
      <c r="E1" s="865"/>
    </row>
    <row r="2" spans="1:5" ht="15.6" thickBot="1" x14ac:dyDescent="0.3">
      <c r="A2" s="293"/>
      <c r="B2" s="294" t="s">
        <v>512</v>
      </c>
      <c r="C2" s="294" t="s">
        <v>693</v>
      </c>
      <c r="D2" s="294" t="s">
        <v>650</v>
      </c>
      <c r="E2" s="295" t="s">
        <v>694</v>
      </c>
    </row>
    <row r="3" spans="1:5" ht="13.2" x14ac:dyDescent="0.25">
      <c r="A3" s="289" t="s">
        <v>721</v>
      </c>
      <c r="B3" s="290" t="s">
        <v>722</v>
      </c>
      <c r="C3" s="291">
        <v>103451384</v>
      </c>
      <c r="D3" s="291">
        <v>0</v>
      </c>
      <c r="E3" s="292">
        <v>115121797</v>
      </c>
    </row>
    <row r="4" spans="1:5" ht="13.2" x14ac:dyDescent="0.25">
      <c r="A4" s="283" t="s">
        <v>695</v>
      </c>
      <c r="B4" s="278" t="s">
        <v>696</v>
      </c>
      <c r="C4" s="279">
        <v>10172386</v>
      </c>
      <c r="D4" s="279">
        <v>0</v>
      </c>
      <c r="E4" s="284">
        <v>10663219</v>
      </c>
    </row>
    <row r="5" spans="1:5" ht="13.2" x14ac:dyDescent="0.25">
      <c r="A5" s="283" t="s">
        <v>723</v>
      </c>
      <c r="B5" s="278" t="s">
        <v>724</v>
      </c>
      <c r="C5" s="279">
        <v>6298604</v>
      </c>
      <c r="D5" s="279">
        <v>0</v>
      </c>
      <c r="E5" s="284">
        <v>3602646</v>
      </c>
    </row>
    <row r="6" spans="1:5" ht="13.2" x14ac:dyDescent="0.25">
      <c r="A6" s="285" t="s">
        <v>697</v>
      </c>
      <c r="B6" s="409" t="s">
        <v>871</v>
      </c>
      <c r="C6" s="281">
        <f>SUM(C3:C5)</f>
        <v>119922374</v>
      </c>
      <c r="D6" s="281">
        <f>SUM(D3:D5)</f>
        <v>0</v>
      </c>
      <c r="E6" s="286">
        <f>SUM(E3:E5)</f>
        <v>129387662</v>
      </c>
    </row>
    <row r="7" spans="1:5" ht="13.2" x14ac:dyDescent="0.25">
      <c r="A7" s="283" t="s">
        <v>725</v>
      </c>
      <c r="B7" s="278" t="s">
        <v>726</v>
      </c>
      <c r="C7" s="279">
        <v>0</v>
      </c>
      <c r="D7" s="279">
        <v>0</v>
      </c>
      <c r="E7" s="284">
        <v>0</v>
      </c>
    </row>
    <row r="8" spans="1:5" ht="13.2" x14ac:dyDescent="0.25">
      <c r="A8" s="283" t="s">
        <v>727</v>
      </c>
      <c r="B8" s="278" t="s">
        <v>728</v>
      </c>
      <c r="C8" s="279">
        <v>0</v>
      </c>
      <c r="D8" s="279">
        <v>0</v>
      </c>
      <c r="E8" s="284">
        <v>0</v>
      </c>
    </row>
    <row r="9" spans="1:5" ht="13.2" x14ac:dyDescent="0.25">
      <c r="A9" s="285" t="s">
        <v>729</v>
      </c>
      <c r="B9" s="409" t="s">
        <v>872</v>
      </c>
      <c r="C9" s="281">
        <f>SUM(C7:C8)</f>
        <v>0</v>
      </c>
      <c r="D9" s="281">
        <f>SUM(D7:D8)</f>
        <v>0</v>
      </c>
      <c r="E9" s="286">
        <f>SUM(E7:E8)</f>
        <v>0</v>
      </c>
    </row>
    <row r="10" spans="1:5" ht="13.2" x14ac:dyDescent="0.25">
      <c r="A10" s="283" t="s">
        <v>698</v>
      </c>
      <c r="B10" s="278" t="s">
        <v>699</v>
      </c>
      <c r="C10" s="279">
        <v>238923081</v>
      </c>
      <c r="D10" s="279">
        <v>0</v>
      </c>
      <c r="E10" s="284">
        <v>243236551</v>
      </c>
    </row>
    <row r="11" spans="1:5" ht="13.2" x14ac:dyDescent="0.25">
      <c r="A11" s="283" t="s">
        <v>700</v>
      </c>
      <c r="B11" s="278" t="s">
        <v>701</v>
      </c>
      <c r="C11" s="279">
        <v>43483969</v>
      </c>
      <c r="D11" s="279">
        <v>0</v>
      </c>
      <c r="E11" s="284">
        <v>46652982</v>
      </c>
    </row>
    <row r="12" spans="1:5" ht="13.2" x14ac:dyDescent="0.25">
      <c r="A12" s="283" t="s">
        <v>730</v>
      </c>
      <c r="B12" s="403" t="s">
        <v>844</v>
      </c>
      <c r="C12" s="279">
        <v>0</v>
      </c>
      <c r="D12" s="279"/>
      <c r="E12" s="284">
        <v>9265729</v>
      </c>
    </row>
    <row r="13" spans="1:5" ht="13.2" x14ac:dyDescent="0.25">
      <c r="A13" s="283" t="s">
        <v>702</v>
      </c>
      <c r="B13" s="403" t="s">
        <v>845</v>
      </c>
      <c r="C13" s="279">
        <v>29284788</v>
      </c>
      <c r="D13" s="279">
        <v>0</v>
      </c>
      <c r="E13" s="284">
        <v>108860632</v>
      </c>
    </row>
    <row r="14" spans="1:5" ht="13.2" x14ac:dyDescent="0.25">
      <c r="A14" s="404" t="s">
        <v>703</v>
      </c>
      <c r="B14" s="409" t="s">
        <v>873</v>
      </c>
      <c r="C14" s="281">
        <f>SUM(C10:C13)</f>
        <v>311691838</v>
      </c>
      <c r="D14" s="281">
        <f>SUM(D10:D13)</f>
        <v>0</v>
      </c>
      <c r="E14" s="286">
        <f>SUM(E10:E13)</f>
        <v>408015894</v>
      </c>
    </row>
    <row r="15" spans="1:5" ht="13.2" x14ac:dyDescent="0.25">
      <c r="A15" s="405" t="s">
        <v>704</v>
      </c>
      <c r="B15" s="403" t="s">
        <v>846</v>
      </c>
      <c r="C15" s="279">
        <v>11179211</v>
      </c>
      <c r="D15" s="279">
        <v>0</v>
      </c>
      <c r="E15" s="284">
        <v>9881834</v>
      </c>
    </row>
    <row r="16" spans="1:5" ht="13.2" x14ac:dyDescent="0.25">
      <c r="A16" s="405" t="s">
        <v>731</v>
      </c>
      <c r="B16" s="403" t="s">
        <v>847</v>
      </c>
      <c r="C16" s="279">
        <v>73524609</v>
      </c>
      <c r="D16" s="279">
        <v>0</v>
      </c>
      <c r="E16" s="284">
        <v>87975898</v>
      </c>
    </row>
    <row r="17" spans="1:5" ht="13.2" x14ac:dyDescent="0.25">
      <c r="A17" s="405" t="s">
        <v>732</v>
      </c>
      <c r="B17" s="403" t="s">
        <v>848</v>
      </c>
      <c r="C17" s="279">
        <v>0</v>
      </c>
      <c r="D17" s="279">
        <v>0</v>
      </c>
      <c r="E17" s="284">
        <v>0</v>
      </c>
    </row>
    <row r="18" spans="1:5" ht="13.2" x14ac:dyDescent="0.25">
      <c r="A18" s="405" t="s">
        <v>705</v>
      </c>
      <c r="B18" s="403" t="s">
        <v>849</v>
      </c>
      <c r="C18" s="279">
        <v>447545</v>
      </c>
      <c r="D18" s="279">
        <v>0</v>
      </c>
      <c r="E18" s="284">
        <v>464071</v>
      </c>
    </row>
    <row r="19" spans="1:5" ht="13.2" x14ac:dyDescent="0.25">
      <c r="A19" s="404" t="s">
        <v>706</v>
      </c>
      <c r="B19" s="409" t="s">
        <v>874</v>
      </c>
      <c r="C19" s="281">
        <f>SUM(C15:C18)</f>
        <v>85151365</v>
      </c>
      <c r="D19" s="281">
        <f>SUM(D15:D18)</f>
        <v>0</v>
      </c>
      <c r="E19" s="286">
        <f>SUM(E15:E18)</f>
        <v>98321803</v>
      </c>
    </row>
    <row r="20" spans="1:5" ht="13.2" x14ac:dyDescent="0.25">
      <c r="A20" s="405" t="s">
        <v>707</v>
      </c>
      <c r="B20" s="403" t="s">
        <v>850</v>
      </c>
      <c r="C20" s="279">
        <v>39782621</v>
      </c>
      <c r="D20" s="279">
        <v>0</v>
      </c>
      <c r="E20" s="284">
        <v>39997981</v>
      </c>
    </row>
    <row r="21" spans="1:5" ht="13.2" x14ac:dyDescent="0.25">
      <c r="A21" s="405" t="s">
        <v>708</v>
      </c>
      <c r="B21" s="403" t="s">
        <v>851</v>
      </c>
      <c r="C21" s="279">
        <v>21121173</v>
      </c>
      <c r="D21" s="279">
        <v>0</v>
      </c>
      <c r="E21" s="284">
        <v>20986150</v>
      </c>
    </row>
    <row r="22" spans="1:5" ht="13.2" x14ac:dyDescent="0.25">
      <c r="A22" s="405" t="s">
        <v>709</v>
      </c>
      <c r="B22" s="403" t="s">
        <v>852</v>
      </c>
      <c r="C22" s="279">
        <v>9240462</v>
      </c>
      <c r="D22" s="279">
        <v>0</v>
      </c>
      <c r="E22" s="284">
        <v>7869798</v>
      </c>
    </row>
    <row r="23" spans="1:5" ht="13.2" x14ac:dyDescent="0.25">
      <c r="A23" s="404" t="s">
        <v>710</v>
      </c>
      <c r="B23" s="409" t="s">
        <v>875</v>
      </c>
      <c r="C23" s="281">
        <f>SUM(C20:C22)</f>
        <v>70144256</v>
      </c>
      <c r="D23" s="281">
        <f>SUM(D20:D22)</f>
        <v>0</v>
      </c>
      <c r="E23" s="286">
        <f>SUM(E20:E22)</f>
        <v>68853929</v>
      </c>
    </row>
    <row r="24" spans="1:5" ht="13.2" x14ac:dyDescent="0.25">
      <c r="A24" s="404" t="s">
        <v>712</v>
      </c>
      <c r="B24" s="280" t="s">
        <v>711</v>
      </c>
      <c r="C24" s="281">
        <v>74944330</v>
      </c>
      <c r="D24" s="281">
        <v>0</v>
      </c>
      <c r="E24" s="286">
        <v>75985320</v>
      </c>
    </row>
    <row r="25" spans="1:5" ht="13.2" x14ac:dyDescent="0.25">
      <c r="A25" s="404" t="s">
        <v>714</v>
      </c>
      <c r="B25" s="280" t="s">
        <v>713</v>
      </c>
      <c r="C25" s="281">
        <v>265015871</v>
      </c>
      <c r="D25" s="281">
        <v>0</v>
      </c>
      <c r="E25" s="286">
        <v>329165925</v>
      </c>
    </row>
    <row r="26" spans="1:5" ht="13.2" x14ac:dyDescent="0.25">
      <c r="A26" s="406" t="s">
        <v>733</v>
      </c>
      <c r="B26" s="410" t="s">
        <v>876</v>
      </c>
      <c r="C26" s="282">
        <f>C6+C9+C14-C19-C23-C24-C25</f>
        <v>-63641610</v>
      </c>
      <c r="D26" s="282">
        <f t="shared" ref="D26:E26" si="0">D6+D9+D14-D19-D23-D24-D25</f>
        <v>0</v>
      </c>
      <c r="E26" s="287">
        <f t="shared" si="0"/>
        <v>-34923421</v>
      </c>
    </row>
    <row r="27" spans="1:5" ht="13.2" x14ac:dyDescent="0.25">
      <c r="A27" s="405" t="s">
        <v>715</v>
      </c>
      <c r="B27" s="403" t="s">
        <v>853</v>
      </c>
      <c r="C27" s="279">
        <v>0</v>
      </c>
      <c r="D27" s="279">
        <v>0</v>
      </c>
      <c r="E27" s="284">
        <v>0</v>
      </c>
    </row>
    <row r="28" spans="1:5" ht="13.2" x14ac:dyDescent="0.25">
      <c r="A28" s="405" t="s">
        <v>734</v>
      </c>
      <c r="B28" s="403" t="s">
        <v>854</v>
      </c>
      <c r="C28" s="279">
        <v>0</v>
      </c>
      <c r="D28" s="279">
        <v>0</v>
      </c>
      <c r="E28" s="284">
        <v>0</v>
      </c>
    </row>
    <row r="29" spans="1:5" ht="26.4" x14ac:dyDescent="0.25">
      <c r="A29" s="405" t="s">
        <v>735</v>
      </c>
      <c r="B29" s="403" t="s">
        <v>855</v>
      </c>
      <c r="C29" s="279">
        <v>0</v>
      </c>
      <c r="D29" s="279">
        <v>0</v>
      </c>
      <c r="E29" s="284">
        <v>0</v>
      </c>
    </row>
    <row r="30" spans="1:5" ht="13.2" x14ac:dyDescent="0.25">
      <c r="A30" s="405" t="s">
        <v>716</v>
      </c>
      <c r="B30" s="403" t="s">
        <v>856</v>
      </c>
      <c r="C30" s="279">
        <v>11529</v>
      </c>
      <c r="D30" s="279">
        <v>0</v>
      </c>
      <c r="E30" s="284">
        <v>41704</v>
      </c>
    </row>
    <row r="31" spans="1:5" ht="13.2" x14ac:dyDescent="0.25">
      <c r="A31" s="405" t="s">
        <v>717</v>
      </c>
      <c r="B31" s="403" t="s">
        <v>857</v>
      </c>
      <c r="C31" s="279">
        <v>0</v>
      </c>
      <c r="D31" s="279">
        <v>0</v>
      </c>
      <c r="E31" s="284">
        <v>0</v>
      </c>
    </row>
    <row r="32" spans="1:5" ht="26.4" x14ac:dyDescent="0.25">
      <c r="A32" s="405" t="s">
        <v>736</v>
      </c>
      <c r="B32" s="403" t="s">
        <v>858</v>
      </c>
      <c r="C32" s="279">
        <v>0</v>
      </c>
      <c r="D32" s="279">
        <v>0</v>
      </c>
      <c r="E32" s="284">
        <v>0</v>
      </c>
    </row>
    <row r="33" spans="1:5" ht="26.4" x14ac:dyDescent="0.25">
      <c r="A33" s="405" t="s">
        <v>737</v>
      </c>
      <c r="B33" s="403" t="s">
        <v>859</v>
      </c>
      <c r="C33" s="279">
        <v>0</v>
      </c>
      <c r="D33" s="279">
        <v>0</v>
      </c>
      <c r="E33" s="284">
        <v>0</v>
      </c>
    </row>
    <row r="34" spans="1:5" ht="13.2" x14ac:dyDescent="0.25">
      <c r="A34" s="404" t="s">
        <v>738</v>
      </c>
      <c r="B34" s="409" t="s">
        <v>877</v>
      </c>
      <c r="C34" s="281">
        <f>SUM(C27:C31)</f>
        <v>11529</v>
      </c>
      <c r="D34" s="281">
        <f t="shared" ref="D34:E34" si="1">SUM(D27:D31)</f>
        <v>0</v>
      </c>
      <c r="E34" s="286">
        <f t="shared" si="1"/>
        <v>41704</v>
      </c>
    </row>
    <row r="35" spans="1:5" ht="13.2" x14ac:dyDescent="0.25">
      <c r="A35" s="405" t="s">
        <v>718</v>
      </c>
      <c r="B35" s="403" t="s">
        <v>860</v>
      </c>
      <c r="C35" s="279">
        <v>0</v>
      </c>
      <c r="D35" s="279">
        <v>0</v>
      </c>
      <c r="E35" s="284">
        <v>0</v>
      </c>
    </row>
    <row r="36" spans="1:5" ht="26.4" x14ac:dyDescent="0.25">
      <c r="A36" s="405" t="s">
        <v>739</v>
      </c>
      <c r="B36" s="403" t="s">
        <v>861</v>
      </c>
      <c r="C36" s="279">
        <v>0</v>
      </c>
      <c r="D36" s="279">
        <v>0</v>
      </c>
      <c r="E36" s="284">
        <v>0</v>
      </c>
    </row>
    <row r="37" spans="1:5" ht="13.2" x14ac:dyDescent="0.25">
      <c r="A37" s="405" t="s">
        <v>719</v>
      </c>
      <c r="B37" s="403" t="s">
        <v>862</v>
      </c>
      <c r="C37" s="279">
        <v>0</v>
      </c>
      <c r="D37" s="279">
        <v>0</v>
      </c>
      <c r="E37" s="284">
        <v>0</v>
      </c>
    </row>
    <row r="38" spans="1:5" ht="13.2" x14ac:dyDescent="0.25">
      <c r="A38" s="405" t="s">
        <v>740</v>
      </c>
      <c r="B38" s="403" t="s">
        <v>863</v>
      </c>
      <c r="C38" s="279">
        <v>0</v>
      </c>
      <c r="D38" s="279">
        <v>0</v>
      </c>
      <c r="E38" s="284">
        <v>0</v>
      </c>
    </row>
    <row r="39" spans="1:5" ht="13.2" x14ac:dyDescent="0.25">
      <c r="A39" s="405" t="s">
        <v>741</v>
      </c>
      <c r="B39" s="403" t="s">
        <v>865</v>
      </c>
      <c r="C39" s="279">
        <v>0</v>
      </c>
      <c r="D39" s="279">
        <v>0</v>
      </c>
      <c r="E39" s="284">
        <v>0</v>
      </c>
    </row>
    <row r="40" spans="1:5" ht="13.2" x14ac:dyDescent="0.25">
      <c r="A40" s="405" t="s">
        <v>742</v>
      </c>
      <c r="B40" s="403" t="s">
        <v>864</v>
      </c>
      <c r="C40" s="279">
        <v>0</v>
      </c>
      <c r="D40" s="279">
        <v>0</v>
      </c>
      <c r="E40" s="284">
        <v>0</v>
      </c>
    </row>
    <row r="41" spans="1:5" ht="13.2" x14ac:dyDescent="0.25">
      <c r="A41" s="405" t="s">
        <v>743</v>
      </c>
      <c r="B41" s="403" t="s">
        <v>866</v>
      </c>
      <c r="C41" s="279">
        <v>0</v>
      </c>
      <c r="D41" s="279">
        <v>0</v>
      </c>
      <c r="E41" s="284">
        <v>0</v>
      </c>
    </row>
    <row r="42" spans="1:5" ht="26.4" x14ac:dyDescent="0.25">
      <c r="A42" s="405" t="s">
        <v>744</v>
      </c>
      <c r="B42" s="403" t="s">
        <v>867</v>
      </c>
      <c r="C42" s="279">
        <v>0</v>
      </c>
      <c r="D42" s="279">
        <v>0</v>
      </c>
      <c r="E42" s="284">
        <v>0</v>
      </c>
    </row>
    <row r="43" spans="1:5" ht="26.4" x14ac:dyDescent="0.25">
      <c r="A43" s="405" t="s">
        <v>720</v>
      </c>
      <c r="B43" s="403" t="s">
        <v>868</v>
      </c>
      <c r="C43" s="279">
        <v>0</v>
      </c>
      <c r="D43" s="279">
        <v>0</v>
      </c>
      <c r="E43" s="284">
        <v>0</v>
      </c>
    </row>
    <row r="44" spans="1:5" ht="13.2" x14ac:dyDescent="0.25">
      <c r="A44" s="404" t="s">
        <v>869</v>
      </c>
      <c r="B44" s="409" t="s">
        <v>878</v>
      </c>
      <c r="C44" s="281">
        <f>SUM(C35:C41)</f>
        <v>0</v>
      </c>
      <c r="D44" s="281">
        <f t="shared" ref="D44:E44" si="2">SUM(D35:D41)</f>
        <v>0</v>
      </c>
      <c r="E44" s="286">
        <f t="shared" si="2"/>
        <v>0</v>
      </c>
    </row>
    <row r="45" spans="1:5" ht="13.2" x14ac:dyDescent="0.25">
      <c r="A45" s="406" t="s">
        <v>772</v>
      </c>
      <c r="B45" s="410" t="s">
        <v>879</v>
      </c>
      <c r="C45" s="282">
        <f>C34-C44</f>
        <v>11529</v>
      </c>
      <c r="D45" s="282">
        <f>D34-D44</f>
        <v>0</v>
      </c>
      <c r="E45" s="287">
        <f>E34-E44</f>
        <v>41704</v>
      </c>
    </row>
    <row r="46" spans="1:5" ht="13.8" thickBot="1" x14ac:dyDescent="0.3">
      <c r="A46" s="407" t="s">
        <v>773</v>
      </c>
      <c r="B46" s="408" t="s">
        <v>870</v>
      </c>
      <c r="C46" s="288">
        <f>C26+C45</f>
        <v>-63630081</v>
      </c>
      <c r="D46" s="288">
        <f t="shared" ref="D46:E46" si="3">D26+D45</f>
        <v>0</v>
      </c>
      <c r="E46" s="288">
        <f t="shared" si="3"/>
        <v>-34881717</v>
      </c>
    </row>
  </sheetData>
  <mergeCells count="1">
    <mergeCell ref="A1:E1"/>
  </mergeCells>
  <pageMargins left="0.75" right="0.75" top="1" bottom="1" header="0.5" footer="0.5"/>
  <pageSetup scale="71" orientation="landscape" horizontalDpi="300" verticalDpi="300" r:id="rId1"/>
  <headerFooter alignWithMargins="0">
    <oddHeader>&amp;R 12e. számú melléklet</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zoomScaleNormal="100" workbookViewId="0">
      <selection activeCell="C11" sqref="C11"/>
    </sheetView>
  </sheetViews>
  <sheetFormatPr defaultColWidth="8.88671875" defaultRowHeight="14.4" x14ac:dyDescent="0.3"/>
  <cols>
    <col min="1" max="1" width="61.44140625" customWidth="1"/>
    <col min="2" max="2" width="23.44140625" bestFit="1" customWidth="1"/>
    <col min="3" max="3" width="54.88671875" bestFit="1" customWidth="1"/>
    <col min="4" max="4" width="23.88671875" customWidth="1"/>
  </cols>
  <sheetData>
    <row r="1" spans="1:4" ht="18" x14ac:dyDescent="0.35">
      <c r="A1" s="866" t="s">
        <v>1514</v>
      </c>
      <c r="B1" s="866"/>
      <c r="C1" s="866"/>
      <c r="D1" s="866"/>
    </row>
    <row r="2" spans="1:4" x14ac:dyDescent="0.3">
      <c r="D2" s="50" t="s">
        <v>601</v>
      </c>
    </row>
    <row r="3" spans="1:4" ht="36" customHeight="1" x14ac:dyDescent="0.3">
      <c r="A3" s="114" t="s">
        <v>688</v>
      </c>
      <c r="B3" s="113" t="s">
        <v>600</v>
      </c>
      <c r="C3" s="112" t="s">
        <v>599</v>
      </c>
      <c r="D3" s="867" t="s">
        <v>598</v>
      </c>
    </row>
    <row r="4" spans="1:4" ht="33.6" x14ac:dyDescent="0.65">
      <c r="A4" s="111"/>
      <c r="B4" s="110"/>
      <c r="C4" s="109" t="s">
        <v>1515</v>
      </c>
      <c r="D4" s="868"/>
    </row>
    <row r="5" spans="1:4" ht="18" x14ac:dyDescent="0.3">
      <c r="A5" s="108"/>
      <c r="B5" s="102"/>
      <c r="C5" s="102">
        <v>0</v>
      </c>
      <c r="D5" s="107">
        <f>B5-C5</f>
        <v>0</v>
      </c>
    </row>
    <row r="6" spans="1:4" ht="15.6" x14ac:dyDescent="0.3">
      <c r="A6" s="106" t="s">
        <v>597</v>
      </c>
      <c r="B6" s="105"/>
      <c r="C6" s="105">
        <v>0</v>
      </c>
      <c r="D6" s="104">
        <v>0</v>
      </c>
    </row>
    <row r="7" spans="1:4" ht="18" x14ac:dyDescent="0.3">
      <c r="A7" s="103" t="s">
        <v>513</v>
      </c>
      <c r="B7" s="102">
        <f>SUM(B5:B6)</f>
        <v>0</v>
      </c>
      <c r="C7" s="102">
        <f>SUM(C5:C6)</f>
        <v>0</v>
      </c>
      <c r="D7" s="102">
        <f>SUM(D5:D6)</f>
        <v>0</v>
      </c>
    </row>
    <row r="13" spans="1:4" x14ac:dyDescent="0.3">
      <c r="C13" s="101"/>
    </row>
  </sheetData>
  <mergeCells count="2">
    <mergeCell ref="A1:D1"/>
    <mergeCell ref="D3:D4"/>
  </mergeCells>
  <printOptions horizontalCentered="1"/>
  <pageMargins left="0.23622047244094491" right="0.23622047244094491" top="0.74803149606299213" bottom="0.74803149606299213" header="0.31496062992125984" footer="0.31496062992125984"/>
  <pageSetup paperSize="9" scale="87" orientation="landscape" horizontalDpi="1200" verticalDpi="1200" r:id="rId1"/>
  <headerFooter>
    <oddHeader>&amp;R13. sz. melléklete</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21"/>
  <sheetViews>
    <sheetView topLeftCell="A94" zoomScaleNormal="100" workbookViewId="0">
      <selection activeCell="AK117" sqref="AK117"/>
    </sheetView>
  </sheetViews>
  <sheetFormatPr defaultColWidth="9" defaultRowHeight="13.2" x14ac:dyDescent="0.25"/>
  <cols>
    <col min="1" max="1" width="7.109375" style="467" customWidth="1"/>
    <col min="2" max="6" width="3.33203125" style="467" customWidth="1"/>
    <col min="7" max="7" width="3.88671875" style="467" customWidth="1"/>
    <col min="8" max="11" width="3.33203125" style="467" customWidth="1"/>
    <col min="12" max="12" width="3.88671875" style="467" customWidth="1"/>
    <col min="13" max="47" width="3.33203125" style="467" customWidth="1"/>
    <col min="48" max="256" width="9" style="467"/>
    <col min="257" max="257" width="7.109375" style="467" customWidth="1"/>
    <col min="258" max="262" width="3.33203125" style="467" customWidth="1"/>
    <col min="263" max="263" width="3.88671875" style="467" customWidth="1"/>
    <col min="264" max="267" width="3.33203125" style="467" customWidth="1"/>
    <col min="268" max="268" width="3.88671875" style="467" customWidth="1"/>
    <col min="269" max="303" width="3.33203125" style="467" customWidth="1"/>
    <col min="304" max="512" width="9" style="467"/>
    <col min="513" max="513" width="7.109375" style="467" customWidth="1"/>
    <col min="514" max="518" width="3.33203125" style="467" customWidth="1"/>
    <col min="519" max="519" width="3.88671875" style="467" customWidth="1"/>
    <col min="520" max="523" width="3.33203125" style="467" customWidth="1"/>
    <col min="524" max="524" width="3.88671875" style="467" customWidth="1"/>
    <col min="525" max="559" width="3.33203125" style="467" customWidth="1"/>
    <col min="560" max="768" width="9" style="467"/>
    <col min="769" max="769" width="7.109375" style="467" customWidth="1"/>
    <col min="770" max="774" width="3.33203125" style="467" customWidth="1"/>
    <col min="775" max="775" width="3.88671875" style="467" customWidth="1"/>
    <col min="776" max="779" width="3.33203125" style="467" customWidth="1"/>
    <col min="780" max="780" width="3.88671875" style="467" customWidth="1"/>
    <col min="781" max="815" width="3.33203125" style="467" customWidth="1"/>
    <col min="816" max="1024" width="9" style="467"/>
    <col min="1025" max="1025" width="7.109375" style="467" customWidth="1"/>
    <col min="1026" max="1030" width="3.33203125" style="467" customWidth="1"/>
    <col min="1031" max="1031" width="3.88671875" style="467" customWidth="1"/>
    <col min="1032" max="1035" width="3.33203125" style="467" customWidth="1"/>
    <col min="1036" max="1036" width="3.88671875" style="467" customWidth="1"/>
    <col min="1037" max="1071" width="3.33203125" style="467" customWidth="1"/>
    <col min="1072" max="1280" width="9" style="467"/>
    <col min="1281" max="1281" width="7.109375" style="467" customWidth="1"/>
    <col min="1282" max="1286" width="3.33203125" style="467" customWidth="1"/>
    <col min="1287" max="1287" width="3.88671875" style="467" customWidth="1"/>
    <col min="1288" max="1291" width="3.33203125" style="467" customWidth="1"/>
    <col min="1292" max="1292" width="3.88671875" style="467" customWidth="1"/>
    <col min="1293" max="1327" width="3.33203125" style="467" customWidth="1"/>
    <col min="1328" max="1536" width="9" style="467"/>
    <col min="1537" max="1537" width="7.109375" style="467" customWidth="1"/>
    <col min="1538" max="1542" width="3.33203125" style="467" customWidth="1"/>
    <col min="1543" max="1543" width="3.88671875" style="467" customWidth="1"/>
    <col min="1544" max="1547" width="3.33203125" style="467" customWidth="1"/>
    <col min="1548" max="1548" width="3.88671875" style="467" customWidth="1"/>
    <col min="1549" max="1583" width="3.33203125" style="467" customWidth="1"/>
    <col min="1584" max="1792" width="9" style="467"/>
    <col min="1793" max="1793" width="7.109375" style="467" customWidth="1"/>
    <col min="1794" max="1798" width="3.33203125" style="467" customWidth="1"/>
    <col min="1799" max="1799" width="3.88671875" style="467" customWidth="1"/>
    <col min="1800" max="1803" width="3.33203125" style="467" customWidth="1"/>
    <col min="1804" max="1804" width="3.88671875" style="467" customWidth="1"/>
    <col min="1805" max="1839" width="3.33203125" style="467" customWidth="1"/>
    <col min="1840" max="2048" width="9" style="467"/>
    <col min="2049" max="2049" width="7.109375" style="467" customWidth="1"/>
    <col min="2050" max="2054" width="3.33203125" style="467" customWidth="1"/>
    <col min="2055" max="2055" width="3.88671875" style="467" customWidth="1"/>
    <col min="2056" max="2059" width="3.33203125" style="467" customWidth="1"/>
    <col min="2060" max="2060" width="3.88671875" style="467" customWidth="1"/>
    <col min="2061" max="2095" width="3.33203125" style="467" customWidth="1"/>
    <col min="2096" max="2304" width="9" style="467"/>
    <col min="2305" max="2305" width="7.109375" style="467" customWidth="1"/>
    <col min="2306" max="2310" width="3.33203125" style="467" customWidth="1"/>
    <col min="2311" max="2311" width="3.88671875" style="467" customWidth="1"/>
    <col min="2312" max="2315" width="3.33203125" style="467" customWidth="1"/>
    <col min="2316" max="2316" width="3.88671875" style="467" customWidth="1"/>
    <col min="2317" max="2351" width="3.33203125" style="467" customWidth="1"/>
    <col min="2352" max="2560" width="9" style="467"/>
    <col min="2561" max="2561" width="7.109375" style="467" customWidth="1"/>
    <col min="2562" max="2566" width="3.33203125" style="467" customWidth="1"/>
    <col min="2567" max="2567" width="3.88671875" style="467" customWidth="1"/>
    <col min="2568" max="2571" width="3.33203125" style="467" customWidth="1"/>
    <col min="2572" max="2572" width="3.88671875" style="467" customWidth="1"/>
    <col min="2573" max="2607" width="3.33203125" style="467" customWidth="1"/>
    <col min="2608" max="2816" width="9" style="467"/>
    <col min="2817" max="2817" width="7.109375" style="467" customWidth="1"/>
    <col min="2818" max="2822" width="3.33203125" style="467" customWidth="1"/>
    <col min="2823" max="2823" width="3.88671875" style="467" customWidth="1"/>
    <col min="2824" max="2827" width="3.33203125" style="467" customWidth="1"/>
    <col min="2828" max="2828" width="3.88671875" style="467" customWidth="1"/>
    <col min="2829" max="2863" width="3.33203125" style="467" customWidth="1"/>
    <col min="2864" max="3072" width="9" style="467"/>
    <col min="3073" max="3073" width="7.109375" style="467" customWidth="1"/>
    <col min="3074" max="3078" width="3.33203125" style="467" customWidth="1"/>
    <col min="3079" max="3079" width="3.88671875" style="467" customWidth="1"/>
    <col min="3080" max="3083" width="3.33203125" style="467" customWidth="1"/>
    <col min="3084" max="3084" width="3.88671875" style="467" customWidth="1"/>
    <col min="3085" max="3119" width="3.33203125" style="467" customWidth="1"/>
    <col min="3120" max="3328" width="9" style="467"/>
    <col min="3329" max="3329" width="7.109375" style="467" customWidth="1"/>
    <col min="3330" max="3334" width="3.33203125" style="467" customWidth="1"/>
    <col min="3335" max="3335" width="3.88671875" style="467" customWidth="1"/>
    <col min="3336" max="3339" width="3.33203125" style="467" customWidth="1"/>
    <col min="3340" max="3340" width="3.88671875" style="467" customWidth="1"/>
    <col min="3341" max="3375" width="3.33203125" style="467" customWidth="1"/>
    <col min="3376" max="3584" width="9" style="467"/>
    <col min="3585" max="3585" width="7.109375" style="467" customWidth="1"/>
    <col min="3586" max="3590" width="3.33203125" style="467" customWidth="1"/>
    <col min="3591" max="3591" width="3.88671875" style="467" customWidth="1"/>
    <col min="3592" max="3595" width="3.33203125" style="467" customWidth="1"/>
    <col min="3596" max="3596" width="3.88671875" style="467" customWidth="1"/>
    <col min="3597" max="3631" width="3.33203125" style="467" customWidth="1"/>
    <col min="3632" max="3840" width="9" style="467"/>
    <col min="3841" max="3841" width="7.109375" style="467" customWidth="1"/>
    <col min="3842" max="3846" width="3.33203125" style="467" customWidth="1"/>
    <col min="3847" max="3847" width="3.88671875" style="467" customWidth="1"/>
    <col min="3848" max="3851" width="3.33203125" style="467" customWidth="1"/>
    <col min="3852" max="3852" width="3.88671875" style="467" customWidth="1"/>
    <col min="3853" max="3887" width="3.33203125" style="467" customWidth="1"/>
    <col min="3888" max="4096" width="9" style="467"/>
    <col min="4097" max="4097" width="7.109375" style="467" customWidth="1"/>
    <col min="4098" max="4102" width="3.33203125" style="467" customWidth="1"/>
    <col min="4103" max="4103" width="3.88671875" style="467" customWidth="1"/>
    <col min="4104" max="4107" width="3.33203125" style="467" customWidth="1"/>
    <col min="4108" max="4108" width="3.88671875" style="467" customWidth="1"/>
    <col min="4109" max="4143" width="3.33203125" style="467" customWidth="1"/>
    <col min="4144" max="4352" width="9" style="467"/>
    <col min="4353" max="4353" width="7.109375" style="467" customWidth="1"/>
    <col min="4354" max="4358" width="3.33203125" style="467" customWidth="1"/>
    <col min="4359" max="4359" width="3.88671875" style="467" customWidth="1"/>
    <col min="4360" max="4363" width="3.33203125" style="467" customWidth="1"/>
    <col min="4364" max="4364" width="3.88671875" style="467" customWidth="1"/>
    <col min="4365" max="4399" width="3.33203125" style="467" customWidth="1"/>
    <col min="4400" max="4608" width="9" style="467"/>
    <col min="4609" max="4609" width="7.109375" style="467" customWidth="1"/>
    <col min="4610" max="4614" width="3.33203125" style="467" customWidth="1"/>
    <col min="4615" max="4615" width="3.88671875" style="467" customWidth="1"/>
    <col min="4616" max="4619" width="3.33203125" style="467" customWidth="1"/>
    <col min="4620" max="4620" width="3.88671875" style="467" customWidth="1"/>
    <col min="4621" max="4655" width="3.33203125" style="467" customWidth="1"/>
    <col min="4656" max="4864" width="9" style="467"/>
    <col min="4865" max="4865" width="7.109375" style="467" customWidth="1"/>
    <col min="4866" max="4870" width="3.33203125" style="467" customWidth="1"/>
    <col min="4871" max="4871" width="3.88671875" style="467" customWidth="1"/>
    <col min="4872" max="4875" width="3.33203125" style="467" customWidth="1"/>
    <col min="4876" max="4876" width="3.88671875" style="467" customWidth="1"/>
    <col min="4877" max="4911" width="3.33203125" style="467" customWidth="1"/>
    <col min="4912" max="5120" width="9" style="467"/>
    <col min="5121" max="5121" width="7.109375" style="467" customWidth="1"/>
    <col min="5122" max="5126" width="3.33203125" style="467" customWidth="1"/>
    <col min="5127" max="5127" width="3.88671875" style="467" customWidth="1"/>
    <col min="5128" max="5131" width="3.33203125" style="467" customWidth="1"/>
    <col min="5132" max="5132" width="3.88671875" style="467" customWidth="1"/>
    <col min="5133" max="5167" width="3.33203125" style="467" customWidth="1"/>
    <col min="5168" max="5376" width="9" style="467"/>
    <col min="5377" max="5377" width="7.109375" style="467" customWidth="1"/>
    <col min="5378" max="5382" width="3.33203125" style="467" customWidth="1"/>
    <col min="5383" max="5383" width="3.88671875" style="467" customWidth="1"/>
    <col min="5384" max="5387" width="3.33203125" style="467" customWidth="1"/>
    <col min="5388" max="5388" width="3.88671875" style="467" customWidth="1"/>
    <col min="5389" max="5423" width="3.33203125" style="467" customWidth="1"/>
    <col min="5424" max="5632" width="9" style="467"/>
    <col min="5633" max="5633" width="7.109375" style="467" customWidth="1"/>
    <col min="5634" max="5638" width="3.33203125" style="467" customWidth="1"/>
    <col min="5639" max="5639" width="3.88671875" style="467" customWidth="1"/>
    <col min="5640" max="5643" width="3.33203125" style="467" customWidth="1"/>
    <col min="5644" max="5644" width="3.88671875" style="467" customWidth="1"/>
    <col min="5645" max="5679" width="3.33203125" style="467" customWidth="1"/>
    <col min="5680" max="5888" width="9" style="467"/>
    <col min="5889" max="5889" width="7.109375" style="467" customWidth="1"/>
    <col min="5890" max="5894" width="3.33203125" style="467" customWidth="1"/>
    <col min="5895" max="5895" width="3.88671875" style="467" customWidth="1"/>
    <col min="5896" max="5899" width="3.33203125" style="467" customWidth="1"/>
    <col min="5900" max="5900" width="3.88671875" style="467" customWidth="1"/>
    <col min="5901" max="5935" width="3.33203125" style="467" customWidth="1"/>
    <col min="5936" max="6144" width="9" style="467"/>
    <col min="6145" max="6145" width="7.109375" style="467" customWidth="1"/>
    <col min="6146" max="6150" width="3.33203125" style="467" customWidth="1"/>
    <col min="6151" max="6151" width="3.88671875" style="467" customWidth="1"/>
    <col min="6152" max="6155" width="3.33203125" style="467" customWidth="1"/>
    <col min="6156" max="6156" width="3.88671875" style="467" customWidth="1"/>
    <col min="6157" max="6191" width="3.33203125" style="467" customWidth="1"/>
    <col min="6192" max="6400" width="9" style="467"/>
    <col min="6401" max="6401" width="7.109375" style="467" customWidth="1"/>
    <col min="6402" max="6406" width="3.33203125" style="467" customWidth="1"/>
    <col min="6407" max="6407" width="3.88671875" style="467" customWidth="1"/>
    <col min="6408" max="6411" width="3.33203125" style="467" customWidth="1"/>
    <col min="6412" max="6412" width="3.88671875" style="467" customWidth="1"/>
    <col min="6413" max="6447" width="3.33203125" style="467" customWidth="1"/>
    <col min="6448" max="6656" width="9" style="467"/>
    <col min="6657" max="6657" width="7.109375" style="467" customWidth="1"/>
    <col min="6658" max="6662" width="3.33203125" style="467" customWidth="1"/>
    <col min="6663" max="6663" width="3.88671875" style="467" customWidth="1"/>
    <col min="6664" max="6667" width="3.33203125" style="467" customWidth="1"/>
    <col min="6668" max="6668" width="3.88671875" style="467" customWidth="1"/>
    <col min="6669" max="6703" width="3.33203125" style="467" customWidth="1"/>
    <col min="6704" max="6912" width="9" style="467"/>
    <col min="6913" max="6913" width="7.109375" style="467" customWidth="1"/>
    <col min="6914" max="6918" width="3.33203125" style="467" customWidth="1"/>
    <col min="6919" max="6919" width="3.88671875" style="467" customWidth="1"/>
    <col min="6920" max="6923" width="3.33203125" style="467" customWidth="1"/>
    <col min="6924" max="6924" width="3.88671875" style="467" customWidth="1"/>
    <col min="6925" max="6959" width="3.33203125" style="467" customWidth="1"/>
    <col min="6960" max="7168" width="9" style="467"/>
    <col min="7169" max="7169" width="7.109375" style="467" customWidth="1"/>
    <col min="7170" max="7174" width="3.33203125" style="467" customWidth="1"/>
    <col min="7175" max="7175" width="3.88671875" style="467" customWidth="1"/>
    <col min="7176" max="7179" width="3.33203125" style="467" customWidth="1"/>
    <col min="7180" max="7180" width="3.88671875" style="467" customWidth="1"/>
    <col min="7181" max="7215" width="3.33203125" style="467" customWidth="1"/>
    <col min="7216" max="7424" width="9" style="467"/>
    <col min="7425" max="7425" width="7.109375" style="467" customWidth="1"/>
    <col min="7426" max="7430" width="3.33203125" style="467" customWidth="1"/>
    <col min="7431" max="7431" width="3.88671875" style="467" customWidth="1"/>
    <col min="7432" max="7435" width="3.33203125" style="467" customWidth="1"/>
    <col min="7436" max="7436" width="3.88671875" style="467" customWidth="1"/>
    <col min="7437" max="7471" width="3.33203125" style="467" customWidth="1"/>
    <col min="7472" max="7680" width="9" style="467"/>
    <col min="7681" max="7681" width="7.109375" style="467" customWidth="1"/>
    <col min="7682" max="7686" width="3.33203125" style="467" customWidth="1"/>
    <col min="7687" max="7687" width="3.88671875" style="467" customWidth="1"/>
    <col min="7688" max="7691" width="3.33203125" style="467" customWidth="1"/>
    <col min="7692" max="7692" width="3.88671875" style="467" customWidth="1"/>
    <col min="7693" max="7727" width="3.33203125" style="467" customWidth="1"/>
    <col min="7728" max="7936" width="9" style="467"/>
    <col min="7937" max="7937" width="7.109375" style="467" customWidth="1"/>
    <col min="7938" max="7942" width="3.33203125" style="467" customWidth="1"/>
    <col min="7943" max="7943" width="3.88671875" style="467" customWidth="1"/>
    <col min="7944" max="7947" width="3.33203125" style="467" customWidth="1"/>
    <col min="7948" max="7948" width="3.88671875" style="467" customWidth="1"/>
    <col min="7949" max="7983" width="3.33203125" style="467" customWidth="1"/>
    <col min="7984" max="8192" width="9" style="467"/>
    <col min="8193" max="8193" width="7.109375" style="467" customWidth="1"/>
    <col min="8194" max="8198" width="3.33203125" style="467" customWidth="1"/>
    <col min="8199" max="8199" width="3.88671875" style="467" customWidth="1"/>
    <col min="8200" max="8203" width="3.33203125" style="467" customWidth="1"/>
    <col min="8204" max="8204" width="3.88671875" style="467" customWidth="1"/>
    <col min="8205" max="8239" width="3.33203125" style="467" customWidth="1"/>
    <col min="8240" max="8448" width="9" style="467"/>
    <col min="8449" max="8449" width="7.109375" style="467" customWidth="1"/>
    <col min="8450" max="8454" width="3.33203125" style="467" customWidth="1"/>
    <col min="8455" max="8455" width="3.88671875" style="467" customWidth="1"/>
    <col min="8456" max="8459" width="3.33203125" style="467" customWidth="1"/>
    <col min="8460" max="8460" width="3.88671875" style="467" customWidth="1"/>
    <col min="8461" max="8495" width="3.33203125" style="467" customWidth="1"/>
    <col min="8496" max="8704" width="9" style="467"/>
    <col min="8705" max="8705" width="7.109375" style="467" customWidth="1"/>
    <col min="8706" max="8710" width="3.33203125" style="467" customWidth="1"/>
    <col min="8711" max="8711" width="3.88671875" style="467" customWidth="1"/>
    <col min="8712" max="8715" width="3.33203125" style="467" customWidth="1"/>
    <col min="8716" max="8716" width="3.88671875" style="467" customWidth="1"/>
    <col min="8717" max="8751" width="3.33203125" style="467" customWidth="1"/>
    <col min="8752" max="8960" width="9" style="467"/>
    <col min="8961" max="8961" width="7.109375" style="467" customWidth="1"/>
    <col min="8962" max="8966" width="3.33203125" style="467" customWidth="1"/>
    <col min="8967" max="8967" width="3.88671875" style="467" customWidth="1"/>
    <col min="8968" max="8971" width="3.33203125" style="467" customWidth="1"/>
    <col min="8972" max="8972" width="3.88671875" style="467" customWidth="1"/>
    <col min="8973" max="9007" width="3.33203125" style="467" customWidth="1"/>
    <col min="9008" max="9216" width="9" style="467"/>
    <col min="9217" max="9217" width="7.109375" style="467" customWidth="1"/>
    <col min="9218" max="9222" width="3.33203125" style="467" customWidth="1"/>
    <col min="9223" max="9223" width="3.88671875" style="467" customWidth="1"/>
    <col min="9224" max="9227" width="3.33203125" style="467" customWidth="1"/>
    <col min="9228" max="9228" width="3.88671875" style="467" customWidth="1"/>
    <col min="9229" max="9263" width="3.33203125" style="467" customWidth="1"/>
    <col min="9264" max="9472" width="9" style="467"/>
    <col min="9473" max="9473" width="7.109375" style="467" customWidth="1"/>
    <col min="9474" max="9478" width="3.33203125" style="467" customWidth="1"/>
    <col min="9479" max="9479" width="3.88671875" style="467" customWidth="1"/>
    <col min="9480" max="9483" width="3.33203125" style="467" customWidth="1"/>
    <col min="9484" max="9484" width="3.88671875" style="467" customWidth="1"/>
    <col min="9485" max="9519" width="3.33203125" style="467" customWidth="1"/>
    <col min="9520" max="9728" width="9" style="467"/>
    <col min="9729" max="9729" width="7.109375" style="467" customWidth="1"/>
    <col min="9730" max="9734" width="3.33203125" style="467" customWidth="1"/>
    <col min="9735" max="9735" width="3.88671875" style="467" customWidth="1"/>
    <col min="9736" max="9739" width="3.33203125" style="467" customWidth="1"/>
    <col min="9740" max="9740" width="3.88671875" style="467" customWidth="1"/>
    <col min="9741" max="9775" width="3.33203125" style="467" customWidth="1"/>
    <col min="9776" max="9984" width="9" style="467"/>
    <col min="9985" max="9985" width="7.109375" style="467" customWidth="1"/>
    <col min="9986" max="9990" width="3.33203125" style="467" customWidth="1"/>
    <col min="9991" max="9991" width="3.88671875" style="467" customWidth="1"/>
    <col min="9992" max="9995" width="3.33203125" style="467" customWidth="1"/>
    <col min="9996" max="9996" width="3.88671875" style="467" customWidth="1"/>
    <col min="9997" max="10031" width="3.33203125" style="467" customWidth="1"/>
    <col min="10032" max="10240" width="9" style="467"/>
    <col min="10241" max="10241" width="7.109375" style="467" customWidth="1"/>
    <col min="10242" max="10246" width="3.33203125" style="467" customWidth="1"/>
    <col min="10247" max="10247" width="3.88671875" style="467" customWidth="1"/>
    <col min="10248" max="10251" width="3.33203125" style="467" customWidth="1"/>
    <col min="10252" max="10252" width="3.88671875" style="467" customWidth="1"/>
    <col min="10253" max="10287" width="3.33203125" style="467" customWidth="1"/>
    <col min="10288" max="10496" width="9" style="467"/>
    <col min="10497" max="10497" width="7.109375" style="467" customWidth="1"/>
    <col min="10498" max="10502" width="3.33203125" style="467" customWidth="1"/>
    <col min="10503" max="10503" width="3.88671875" style="467" customWidth="1"/>
    <col min="10504" max="10507" width="3.33203125" style="467" customWidth="1"/>
    <col min="10508" max="10508" width="3.88671875" style="467" customWidth="1"/>
    <col min="10509" max="10543" width="3.33203125" style="467" customWidth="1"/>
    <col min="10544" max="10752" width="9" style="467"/>
    <col min="10753" max="10753" width="7.109375" style="467" customWidth="1"/>
    <col min="10754" max="10758" width="3.33203125" style="467" customWidth="1"/>
    <col min="10759" max="10759" width="3.88671875" style="467" customWidth="1"/>
    <col min="10760" max="10763" width="3.33203125" style="467" customWidth="1"/>
    <col min="10764" max="10764" width="3.88671875" style="467" customWidth="1"/>
    <col min="10765" max="10799" width="3.33203125" style="467" customWidth="1"/>
    <col min="10800" max="11008" width="9" style="467"/>
    <col min="11009" max="11009" width="7.109375" style="467" customWidth="1"/>
    <col min="11010" max="11014" width="3.33203125" style="467" customWidth="1"/>
    <col min="11015" max="11015" width="3.88671875" style="467" customWidth="1"/>
    <col min="11016" max="11019" width="3.33203125" style="467" customWidth="1"/>
    <col min="11020" max="11020" width="3.88671875" style="467" customWidth="1"/>
    <col min="11021" max="11055" width="3.33203125" style="467" customWidth="1"/>
    <col min="11056" max="11264" width="9" style="467"/>
    <col min="11265" max="11265" width="7.109375" style="467" customWidth="1"/>
    <col min="11266" max="11270" width="3.33203125" style="467" customWidth="1"/>
    <col min="11271" max="11271" width="3.88671875" style="467" customWidth="1"/>
    <col min="11272" max="11275" width="3.33203125" style="467" customWidth="1"/>
    <col min="11276" max="11276" width="3.88671875" style="467" customWidth="1"/>
    <col min="11277" max="11311" width="3.33203125" style="467" customWidth="1"/>
    <col min="11312" max="11520" width="9" style="467"/>
    <col min="11521" max="11521" width="7.109375" style="467" customWidth="1"/>
    <col min="11522" max="11526" width="3.33203125" style="467" customWidth="1"/>
    <col min="11527" max="11527" width="3.88671875" style="467" customWidth="1"/>
    <col min="11528" max="11531" width="3.33203125" style="467" customWidth="1"/>
    <col min="11532" max="11532" width="3.88671875" style="467" customWidth="1"/>
    <col min="11533" max="11567" width="3.33203125" style="467" customWidth="1"/>
    <col min="11568" max="11776" width="9" style="467"/>
    <col min="11777" max="11777" width="7.109375" style="467" customWidth="1"/>
    <col min="11778" max="11782" width="3.33203125" style="467" customWidth="1"/>
    <col min="11783" max="11783" width="3.88671875" style="467" customWidth="1"/>
    <col min="11784" max="11787" width="3.33203125" style="467" customWidth="1"/>
    <col min="11788" max="11788" width="3.88671875" style="467" customWidth="1"/>
    <col min="11789" max="11823" width="3.33203125" style="467" customWidth="1"/>
    <col min="11824" max="12032" width="9" style="467"/>
    <col min="12033" max="12033" width="7.109375" style="467" customWidth="1"/>
    <col min="12034" max="12038" width="3.33203125" style="467" customWidth="1"/>
    <col min="12039" max="12039" width="3.88671875" style="467" customWidth="1"/>
    <col min="12040" max="12043" width="3.33203125" style="467" customWidth="1"/>
    <col min="12044" max="12044" width="3.88671875" style="467" customWidth="1"/>
    <col min="12045" max="12079" width="3.33203125" style="467" customWidth="1"/>
    <col min="12080" max="12288" width="9" style="467"/>
    <col min="12289" max="12289" width="7.109375" style="467" customWidth="1"/>
    <col min="12290" max="12294" width="3.33203125" style="467" customWidth="1"/>
    <col min="12295" max="12295" width="3.88671875" style="467" customWidth="1"/>
    <col min="12296" max="12299" width="3.33203125" style="467" customWidth="1"/>
    <col min="12300" max="12300" width="3.88671875" style="467" customWidth="1"/>
    <col min="12301" max="12335" width="3.33203125" style="467" customWidth="1"/>
    <col min="12336" max="12544" width="9" style="467"/>
    <col min="12545" max="12545" width="7.109375" style="467" customWidth="1"/>
    <col min="12546" max="12550" width="3.33203125" style="467" customWidth="1"/>
    <col min="12551" max="12551" width="3.88671875" style="467" customWidth="1"/>
    <col min="12552" max="12555" width="3.33203125" style="467" customWidth="1"/>
    <col min="12556" max="12556" width="3.88671875" style="467" customWidth="1"/>
    <col min="12557" max="12591" width="3.33203125" style="467" customWidth="1"/>
    <col min="12592" max="12800" width="9" style="467"/>
    <col min="12801" max="12801" width="7.109375" style="467" customWidth="1"/>
    <col min="12802" max="12806" width="3.33203125" style="467" customWidth="1"/>
    <col min="12807" max="12807" width="3.88671875" style="467" customWidth="1"/>
    <col min="12808" max="12811" width="3.33203125" style="467" customWidth="1"/>
    <col min="12812" max="12812" width="3.88671875" style="467" customWidth="1"/>
    <col min="12813" max="12847" width="3.33203125" style="467" customWidth="1"/>
    <col min="12848" max="13056" width="9" style="467"/>
    <col min="13057" max="13057" width="7.109375" style="467" customWidth="1"/>
    <col min="13058" max="13062" width="3.33203125" style="467" customWidth="1"/>
    <col min="13063" max="13063" width="3.88671875" style="467" customWidth="1"/>
    <col min="13064" max="13067" width="3.33203125" style="467" customWidth="1"/>
    <col min="13068" max="13068" width="3.88671875" style="467" customWidth="1"/>
    <col min="13069" max="13103" width="3.33203125" style="467" customWidth="1"/>
    <col min="13104" max="13312" width="9" style="467"/>
    <col min="13313" max="13313" width="7.109375" style="467" customWidth="1"/>
    <col min="13314" max="13318" width="3.33203125" style="467" customWidth="1"/>
    <col min="13319" max="13319" width="3.88671875" style="467" customWidth="1"/>
    <col min="13320" max="13323" width="3.33203125" style="467" customWidth="1"/>
    <col min="13324" max="13324" width="3.88671875" style="467" customWidth="1"/>
    <col min="13325" max="13359" width="3.33203125" style="467" customWidth="1"/>
    <col min="13360" max="13568" width="9" style="467"/>
    <col min="13569" max="13569" width="7.109375" style="467" customWidth="1"/>
    <col min="13570" max="13574" width="3.33203125" style="467" customWidth="1"/>
    <col min="13575" max="13575" width="3.88671875" style="467" customWidth="1"/>
    <col min="13576" max="13579" width="3.33203125" style="467" customWidth="1"/>
    <col min="13580" max="13580" width="3.88671875" style="467" customWidth="1"/>
    <col min="13581" max="13615" width="3.33203125" style="467" customWidth="1"/>
    <col min="13616" max="13824" width="9" style="467"/>
    <col min="13825" max="13825" width="7.109375" style="467" customWidth="1"/>
    <col min="13826" max="13830" width="3.33203125" style="467" customWidth="1"/>
    <col min="13831" max="13831" width="3.88671875" style="467" customWidth="1"/>
    <col min="13832" max="13835" width="3.33203125" style="467" customWidth="1"/>
    <col min="13836" max="13836" width="3.88671875" style="467" customWidth="1"/>
    <col min="13837" max="13871" width="3.33203125" style="467" customWidth="1"/>
    <col min="13872" max="14080" width="9" style="467"/>
    <col min="14081" max="14081" width="7.109375" style="467" customWidth="1"/>
    <col min="14082" max="14086" width="3.33203125" style="467" customWidth="1"/>
    <col min="14087" max="14087" width="3.88671875" style="467" customWidth="1"/>
    <col min="14088" max="14091" width="3.33203125" style="467" customWidth="1"/>
    <col min="14092" max="14092" width="3.88671875" style="467" customWidth="1"/>
    <col min="14093" max="14127" width="3.33203125" style="467" customWidth="1"/>
    <col min="14128" max="14336" width="9" style="467"/>
    <col min="14337" max="14337" width="7.109375" style="467" customWidth="1"/>
    <col min="14338" max="14342" width="3.33203125" style="467" customWidth="1"/>
    <col min="14343" max="14343" width="3.88671875" style="467" customWidth="1"/>
    <col min="14344" max="14347" width="3.33203125" style="467" customWidth="1"/>
    <col min="14348" max="14348" width="3.88671875" style="467" customWidth="1"/>
    <col min="14349" max="14383" width="3.33203125" style="467" customWidth="1"/>
    <col min="14384" max="14592" width="9" style="467"/>
    <col min="14593" max="14593" width="7.109375" style="467" customWidth="1"/>
    <col min="14594" max="14598" width="3.33203125" style="467" customWidth="1"/>
    <col min="14599" max="14599" width="3.88671875" style="467" customWidth="1"/>
    <col min="14600" max="14603" width="3.33203125" style="467" customWidth="1"/>
    <col min="14604" max="14604" width="3.88671875" style="467" customWidth="1"/>
    <col min="14605" max="14639" width="3.33203125" style="467" customWidth="1"/>
    <col min="14640" max="14848" width="9" style="467"/>
    <col min="14849" max="14849" width="7.109375" style="467" customWidth="1"/>
    <col min="14850" max="14854" width="3.33203125" style="467" customWidth="1"/>
    <col min="14855" max="14855" width="3.88671875" style="467" customWidth="1"/>
    <col min="14856" max="14859" width="3.33203125" style="467" customWidth="1"/>
    <col min="14860" max="14860" width="3.88671875" style="467" customWidth="1"/>
    <col min="14861" max="14895" width="3.33203125" style="467" customWidth="1"/>
    <col min="14896" max="15104" width="9" style="467"/>
    <col min="15105" max="15105" width="7.109375" style="467" customWidth="1"/>
    <col min="15106" max="15110" width="3.33203125" style="467" customWidth="1"/>
    <col min="15111" max="15111" width="3.88671875" style="467" customWidth="1"/>
    <col min="15112" max="15115" width="3.33203125" style="467" customWidth="1"/>
    <col min="15116" max="15116" width="3.88671875" style="467" customWidth="1"/>
    <col min="15117" max="15151" width="3.33203125" style="467" customWidth="1"/>
    <col min="15152" max="15360" width="9" style="467"/>
    <col min="15361" max="15361" width="7.109375" style="467" customWidth="1"/>
    <col min="15362" max="15366" width="3.33203125" style="467" customWidth="1"/>
    <col min="15367" max="15367" width="3.88671875" style="467" customWidth="1"/>
    <col min="15368" max="15371" width="3.33203125" style="467" customWidth="1"/>
    <col min="15372" max="15372" width="3.88671875" style="467" customWidth="1"/>
    <col min="15373" max="15407" width="3.33203125" style="467" customWidth="1"/>
    <col min="15408" max="15616" width="9" style="467"/>
    <col min="15617" max="15617" width="7.109375" style="467" customWidth="1"/>
    <col min="15618" max="15622" width="3.33203125" style="467" customWidth="1"/>
    <col min="15623" max="15623" width="3.88671875" style="467" customWidth="1"/>
    <col min="15624" max="15627" width="3.33203125" style="467" customWidth="1"/>
    <col min="15628" max="15628" width="3.88671875" style="467" customWidth="1"/>
    <col min="15629" max="15663" width="3.33203125" style="467" customWidth="1"/>
    <col min="15664" max="15872" width="9" style="467"/>
    <col min="15873" max="15873" width="7.109375" style="467" customWidth="1"/>
    <col min="15874" max="15878" width="3.33203125" style="467" customWidth="1"/>
    <col min="15879" max="15879" width="3.88671875" style="467" customWidth="1"/>
    <col min="15880" max="15883" width="3.33203125" style="467" customWidth="1"/>
    <col min="15884" max="15884" width="3.88671875" style="467" customWidth="1"/>
    <col min="15885" max="15919" width="3.33203125" style="467" customWidth="1"/>
    <col min="15920" max="16128" width="9" style="467"/>
    <col min="16129" max="16129" width="7.109375" style="467" customWidth="1"/>
    <col min="16130" max="16134" width="3.33203125" style="467" customWidth="1"/>
    <col min="16135" max="16135" width="3.88671875" style="467" customWidth="1"/>
    <col min="16136" max="16139" width="3.33203125" style="467" customWidth="1"/>
    <col min="16140" max="16140" width="3.88671875" style="467" customWidth="1"/>
    <col min="16141" max="16175" width="3.33203125" style="467" customWidth="1"/>
    <col min="16176" max="16384" width="9" style="467"/>
  </cols>
  <sheetData>
    <row r="1" spans="1:48" s="466" customFormat="1" ht="9.9" customHeight="1" x14ac:dyDescent="0.3">
      <c r="A1" s="464"/>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row>
    <row r="2" spans="1:48" s="466" customFormat="1" ht="16.5" customHeight="1" x14ac:dyDescent="0.25">
      <c r="A2" s="464" t="s">
        <v>1395</v>
      </c>
      <c r="B2" s="465"/>
      <c r="C2" s="465"/>
      <c r="D2" s="465"/>
      <c r="E2" s="465"/>
      <c r="F2" s="465"/>
      <c r="G2" s="465"/>
      <c r="H2" s="465"/>
      <c r="I2" s="465"/>
      <c r="J2" s="465"/>
      <c r="K2" s="465"/>
      <c r="L2" s="465"/>
      <c r="M2" s="465"/>
      <c r="N2" s="465"/>
      <c r="O2" s="465"/>
      <c r="P2" s="465"/>
      <c r="Q2" s="465"/>
      <c r="R2" s="465"/>
      <c r="S2" s="465"/>
      <c r="T2" s="465"/>
      <c r="U2" s="465"/>
      <c r="V2" s="465"/>
      <c r="W2" s="869"/>
      <c r="X2" s="869"/>
      <c r="Y2" s="869"/>
      <c r="Z2" s="869"/>
      <c r="AA2" s="869"/>
      <c r="AB2" s="869"/>
      <c r="AC2" s="869"/>
      <c r="AD2" s="869"/>
      <c r="AE2" s="869"/>
      <c r="AF2" s="869"/>
      <c r="AG2" s="467"/>
      <c r="AH2" s="467"/>
      <c r="AI2" s="467"/>
      <c r="AJ2" s="467"/>
      <c r="AK2" s="467"/>
      <c r="AL2" s="467"/>
      <c r="AM2" s="467"/>
      <c r="AN2" s="467"/>
      <c r="AO2" s="467"/>
      <c r="AP2" s="467"/>
      <c r="AQ2" s="467"/>
      <c r="AR2" s="467"/>
      <c r="AS2" s="465"/>
      <c r="AT2" s="465"/>
      <c r="AU2" s="520"/>
    </row>
    <row r="3" spans="1:48" s="466" customFormat="1" ht="16.5" customHeight="1" x14ac:dyDescent="0.25">
      <c r="A3" s="465" t="s">
        <v>1396</v>
      </c>
      <c r="B3" s="465"/>
      <c r="C3" s="465"/>
      <c r="D3" s="465"/>
      <c r="E3" s="465"/>
      <c r="F3" s="465"/>
      <c r="G3" s="465"/>
      <c r="H3" s="465"/>
      <c r="I3" s="465"/>
      <c r="J3" s="465"/>
      <c r="K3" s="465"/>
      <c r="L3" s="465"/>
      <c r="M3" s="465"/>
      <c r="N3" s="465"/>
      <c r="O3" s="465"/>
      <c r="P3" s="465"/>
      <c r="Q3" s="465"/>
      <c r="R3" s="465"/>
      <c r="S3" s="465"/>
      <c r="T3" s="465"/>
      <c r="U3" s="465"/>
      <c r="V3" s="465"/>
      <c r="W3" s="869"/>
      <c r="X3" s="869"/>
      <c r="Y3" s="869"/>
      <c r="Z3" s="869"/>
      <c r="AA3" s="869"/>
      <c r="AB3" s="869"/>
      <c r="AC3" s="869"/>
      <c r="AD3" s="869"/>
      <c r="AE3" s="869"/>
      <c r="AF3" s="869"/>
      <c r="AG3" s="467"/>
      <c r="AH3" s="467"/>
      <c r="AI3" s="467"/>
      <c r="AJ3" s="467"/>
      <c r="AK3" s="467"/>
      <c r="AL3" s="467"/>
      <c r="AM3" s="467"/>
      <c r="AN3" s="467"/>
      <c r="AO3" s="467"/>
      <c r="AP3" s="467"/>
      <c r="AQ3" s="467"/>
      <c r="AR3" s="467"/>
      <c r="AS3" s="465"/>
      <c r="AT3" s="465"/>
      <c r="AU3" s="520"/>
    </row>
    <row r="4" spans="1:48" s="466" customFormat="1" ht="16.5" customHeight="1" x14ac:dyDescent="0.2">
      <c r="A4" s="465" t="s">
        <v>1397</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521"/>
      <c r="AJ4" s="465"/>
      <c r="AK4" s="465"/>
      <c r="AL4" s="465"/>
      <c r="AM4" s="465"/>
      <c r="AN4" s="465"/>
      <c r="AO4" s="465"/>
      <c r="AP4" s="465"/>
      <c r="AQ4" s="465"/>
      <c r="AR4" s="465"/>
      <c r="AS4" s="465"/>
      <c r="AT4" s="465"/>
      <c r="AU4" s="520"/>
    </row>
    <row r="5" spans="1:48" ht="25.5" customHeight="1" x14ac:dyDescent="0.25">
      <c r="A5" s="870" t="s">
        <v>1398</v>
      </c>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row>
    <row r="6" spans="1:48" ht="13.8" thickBot="1" x14ac:dyDescent="0.3">
      <c r="A6" s="871" t="s">
        <v>1102</v>
      </c>
      <c r="B6" s="871"/>
      <c r="C6" s="871"/>
      <c r="D6" s="871"/>
      <c r="E6" s="871"/>
      <c r="F6" s="871"/>
      <c r="G6" s="871"/>
      <c r="H6" s="871"/>
      <c r="I6" s="871"/>
      <c r="J6" s="871"/>
      <c r="K6" s="871"/>
      <c r="L6" s="871"/>
      <c r="M6" s="871"/>
      <c r="N6" s="871"/>
      <c r="O6" s="871"/>
      <c r="P6" s="871"/>
      <c r="Q6" s="871"/>
      <c r="R6" s="871"/>
      <c r="S6" s="871"/>
      <c r="T6" s="871"/>
      <c r="U6" s="871"/>
      <c r="V6" s="871"/>
      <c r="W6" s="871"/>
      <c r="X6" s="871"/>
      <c r="Y6" s="871"/>
      <c r="Z6" s="871"/>
      <c r="AA6" s="871"/>
      <c r="AB6" s="871"/>
      <c r="AC6" s="871"/>
      <c r="AD6" s="871"/>
      <c r="AE6" s="871"/>
      <c r="AF6" s="871"/>
      <c r="AG6" s="468"/>
      <c r="AH6" s="468"/>
      <c r="AI6" s="468"/>
      <c r="AJ6" s="468"/>
      <c r="AK6" s="468"/>
      <c r="AL6" s="468"/>
      <c r="AM6" s="468"/>
      <c r="AN6" s="468"/>
      <c r="AO6" s="468"/>
      <c r="AP6" s="468"/>
      <c r="AR6" s="468"/>
      <c r="AS6" s="468"/>
      <c r="AT6" s="468"/>
      <c r="AU6" s="468"/>
      <c r="AV6" s="468"/>
    </row>
    <row r="7" spans="1:48" ht="12.75" customHeight="1" thickTop="1" thickBot="1" x14ac:dyDescent="0.3">
      <c r="A7" s="872" t="s">
        <v>512</v>
      </c>
      <c r="B7" s="872"/>
      <c r="C7" s="872"/>
      <c r="D7" s="872"/>
      <c r="E7" s="872"/>
      <c r="F7" s="872"/>
      <c r="G7" s="872"/>
      <c r="H7" s="872"/>
      <c r="I7" s="872"/>
      <c r="J7" s="872"/>
      <c r="K7" s="873" t="s">
        <v>1103</v>
      </c>
      <c r="L7" s="873"/>
      <c r="M7" s="873"/>
      <c r="N7" s="873"/>
      <c r="O7" s="873" t="s">
        <v>1104</v>
      </c>
      <c r="P7" s="873"/>
      <c r="Q7" s="873"/>
      <c r="R7" s="873"/>
      <c r="S7" s="873"/>
      <c r="T7" s="873"/>
      <c r="U7" s="873" t="s">
        <v>1105</v>
      </c>
      <c r="V7" s="873"/>
      <c r="W7" s="873"/>
      <c r="X7" s="873"/>
      <c r="Y7" s="873"/>
      <c r="Z7" s="873"/>
      <c r="AA7" s="874" t="s">
        <v>1106</v>
      </c>
      <c r="AB7" s="874"/>
      <c r="AC7" s="874"/>
      <c r="AD7" s="874"/>
      <c r="AE7" s="874"/>
      <c r="AF7" s="874"/>
      <c r="AV7" s="468"/>
    </row>
    <row r="8" spans="1:48" ht="13.8" thickTop="1" x14ac:dyDescent="0.25">
      <c r="A8" s="875" t="s">
        <v>1107</v>
      </c>
      <c r="B8" s="875"/>
      <c r="C8" s="875"/>
      <c r="D8" s="875"/>
      <c r="E8" s="875"/>
      <c r="F8" s="875"/>
      <c r="G8" s="875"/>
      <c r="H8" s="875"/>
      <c r="I8" s="875"/>
      <c r="J8" s="875"/>
      <c r="K8" s="876" t="s">
        <v>1108</v>
      </c>
      <c r="L8" s="876"/>
      <c r="M8" s="876"/>
      <c r="N8" s="876"/>
      <c r="O8" s="876" t="s">
        <v>1109</v>
      </c>
      <c r="P8" s="876"/>
      <c r="Q8" s="876"/>
      <c r="R8" s="876"/>
      <c r="S8" s="876"/>
      <c r="T8" s="876"/>
      <c r="U8" s="876" t="s">
        <v>1110</v>
      </c>
      <c r="V8" s="876"/>
      <c r="W8" s="876"/>
      <c r="X8" s="876"/>
      <c r="Y8" s="876"/>
      <c r="Z8" s="876"/>
      <c r="AA8" s="877" t="s">
        <v>1111</v>
      </c>
      <c r="AB8" s="877"/>
      <c r="AC8" s="877"/>
      <c r="AD8" s="877"/>
      <c r="AE8" s="877"/>
      <c r="AF8" s="877"/>
      <c r="AV8" s="468"/>
    </row>
    <row r="9" spans="1:48" ht="15.15" customHeight="1" thickBot="1" x14ac:dyDescent="0.3">
      <c r="A9" s="878" t="s">
        <v>1112</v>
      </c>
      <c r="B9" s="878"/>
      <c r="C9" s="878"/>
      <c r="D9" s="878"/>
      <c r="E9" s="878"/>
      <c r="F9" s="878"/>
      <c r="G9" s="878"/>
      <c r="H9" s="878"/>
      <c r="I9" s="878"/>
      <c r="J9" s="878"/>
      <c r="K9" s="879" t="s">
        <v>1113</v>
      </c>
      <c r="L9" s="879"/>
      <c r="M9" s="879"/>
      <c r="N9" s="879"/>
      <c r="O9" s="879" t="s">
        <v>1113</v>
      </c>
      <c r="P9" s="879"/>
      <c r="Q9" s="879"/>
      <c r="R9" s="879"/>
      <c r="S9" s="879"/>
      <c r="T9" s="879"/>
      <c r="U9" s="879" t="s">
        <v>1113</v>
      </c>
      <c r="V9" s="879"/>
      <c r="W9" s="879"/>
      <c r="X9" s="879"/>
      <c r="Y9" s="879"/>
      <c r="Z9" s="879"/>
      <c r="AA9" s="880" t="s">
        <v>1113</v>
      </c>
      <c r="AB9" s="880"/>
      <c r="AC9" s="880"/>
      <c r="AD9" s="880"/>
      <c r="AE9" s="880"/>
      <c r="AF9" s="880"/>
      <c r="AV9" s="468"/>
    </row>
    <row r="10" spans="1:48" ht="25.35" customHeight="1" thickTop="1" thickBot="1" x14ac:dyDescent="0.3">
      <c r="A10" s="878" t="s">
        <v>1114</v>
      </c>
      <c r="B10" s="878"/>
      <c r="C10" s="878"/>
      <c r="D10" s="878"/>
      <c r="E10" s="878"/>
      <c r="F10" s="878"/>
      <c r="G10" s="878"/>
      <c r="H10" s="878"/>
      <c r="I10" s="878"/>
      <c r="J10" s="878"/>
      <c r="K10" s="879" t="s">
        <v>1115</v>
      </c>
      <c r="L10" s="879"/>
      <c r="M10" s="879"/>
      <c r="N10" s="879"/>
      <c r="O10" s="879" t="s">
        <v>1399</v>
      </c>
      <c r="P10" s="879"/>
      <c r="Q10" s="879"/>
      <c r="R10" s="879"/>
      <c r="S10" s="879"/>
      <c r="T10" s="879"/>
      <c r="U10" s="879" t="s">
        <v>1400</v>
      </c>
      <c r="V10" s="879"/>
      <c r="W10" s="879"/>
      <c r="X10" s="879"/>
      <c r="Y10" s="879"/>
      <c r="Z10" s="879"/>
      <c r="AA10" s="880" t="s">
        <v>1401</v>
      </c>
      <c r="AB10" s="880"/>
      <c r="AC10" s="880"/>
      <c r="AD10" s="880"/>
      <c r="AE10" s="880"/>
      <c r="AF10" s="880"/>
    </row>
    <row r="11" spans="1:48" ht="15.15" customHeight="1" thickTop="1" thickBot="1" x14ac:dyDescent="0.3">
      <c r="A11" s="878" t="s">
        <v>1116</v>
      </c>
      <c r="B11" s="878"/>
      <c r="C11" s="878"/>
      <c r="D11" s="878"/>
      <c r="E11" s="878"/>
      <c r="F11" s="878"/>
      <c r="G11" s="878"/>
      <c r="H11" s="878"/>
      <c r="I11" s="878"/>
      <c r="J11" s="878"/>
      <c r="K11" s="879" t="s">
        <v>1117</v>
      </c>
      <c r="L11" s="879"/>
      <c r="M11" s="879"/>
      <c r="N11" s="879"/>
      <c r="O11" s="879" t="s">
        <v>1118</v>
      </c>
      <c r="P11" s="879"/>
      <c r="Q11" s="879"/>
      <c r="R11" s="879"/>
      <c r="S11" s="879"/>
      <c r="T11" s="879"/>
      <c r="U11" s="879" t="s">
        <v>1402</v>
      </c>
      <c r="V11" s="879"/>
      <c r="W11" s="879"/>
      <c r="X11" s="879"/>
      <c r="Y11" s="879"/>
      <c r="Z11" s="879"/>
      <c r="AA11" s="880" t="s">
        <v>1403</v>
      </c>
      <c r="AB11" s="880"/>
      <c r="AC11" s="880"/>
      <c r="AD11" s="880"/>
      <c r="AE11" s="880"/>
      <c r="AF11" s="880"/>
    </row>
    <row r="12" spans="1:48" ht="15.15" customHeight="1" thickTop="1" thickBot="1" x14ac:dyDescent="0.3">
      <c r="A12" s="878" t="s">
        <v>1119</v>
      </c>
      <c r="B12" s="878"/>
      <c r="C12" s="878"/>
      <c r="D12" s="878"/>
      <c r="E12" s="878"/>
      <c r="F12" s="878"/>
      <c r="G12" s="878"/>
      <c r="H12" s="878"/>
      <c r="I12" s="878"/>
      <c r="J12" s="878"/>
      <c r="K12" s="879" t="s">
        <v>1120</v>
      </c>
      <c r="L12" s="879"/>
      <c r="M12" s="879"/>
      <c r="N12" s="879"/>
      <c r="O12" s="879" t="s">
        <v>939</v>
      </c>
      <c r="P12" s="879"/>
      <c r="Q12" s="879"/>
      <c r="R12" s="879"/>
      <c r="S12" s="879"/>
      <c r="T12" s="879"/>
      <c r="U12" s="879" t="s">
        <v>939</v>
      </c>
      <c r="V12" s="879"/>
      <c r="W12" s="879"/>
      <c r="X12" s="879"/>
      <c r="Y12" s="879"/>
      <c r="Z12" s="879"/>
      <c r="AA12" s="880" t="s">
        <v>939</v>
      </c>
      <c r="AB12" s="880"/>
      <c r="AC12" s="880"/>
      <c r="AD12" s="880"/>
      <c r="AE12" s="880"/>
      <c r="AF12" s="880"/>
    </row>
    <row r="13" spans="1:48" ht="15.15" customHeight="1" thickTop="1" thickBot="1" x14ac:dyDescent="0.3">
      <c r="A13" s="878" t="s">
        <v>1121</v>
      </c>
      <c r="B13" s="878"/>
      <c r="C13" s="878"/>
      <c r="D13" s="878"/>
      <c r="E13" s="878"/>
      <c r="F13" s="878"/>
      <c r="G13" s="878"/>
      <c r="H13" s="878"/>
      <c r="I13" s="878"/>
      <c r="J13" s="878"/>
      <c r="K13" s="879" t="s">
        <v>1122</v>
      </c>
      <c r="L13" s="879"/>
      <c r="M13" s="879"/>
      <c r="N13" s="879"/>
      <c r="O13" s="879" t="s">
        <v>939</v>
      </c>
      <c r="P13" s="879"/>
      <c r="Q13" s="879"/>
      <c r="R13" s="879"/>
      <c r="S13" s="879"/>
      <c r="T13" s="879"/>
      <c r="U13" s="879" t="s">
        <v>939</v>
      </c>
      <c r="V13" s="879"/>
      <c r="W13" s="879"/>
      <c r="X13" s="879"/>
      <c r="Y13" s="879"/>
      <c r="Z13" s="879"/>
      <c r="AA13" s="880" t="s">
        <v>939</v>
      </c>
      <c r="AB13" s="880"/>
      <c r="AC13" s="880"/>
      <c r="AD13" s="880"/>
      <c r="AE13" s="880"/>
      <c r="AF13" s="880"/>
    </row>
    <row r="14" spans="1:48" ht="25.35" customHeight="1" thickTop="1" thickBot="1" x14ac:dyDescent="0.3">
      <c r="A14" s="878" t="s">
        <v>1123</v>
      </c>
      <c r="B14" s="878"/>
      <c r="C14" s="878"/>
      <c r="D14" s="878"/>
      <c r="E14" s="878"/>
      <c r="F14" s="878"/>
      <c r="G14" s="878"/>
      <c r="H14" s="878"/>
      <c r="I14" s="878"/>
      <c r="J14" s="878"/>
      <c r="K14" s="879" t="s">
        <v>1124</v>
      </c>
      <c r="L14" s="879"/>
      <c r="M14" s="879"/>
      <c r="N14" s="879"/>
      <c r="O14" s="879" t="s">
        <v>939</v>
      </c>
      <c r="P14" s="879"/>
      <c r="Q14" s="879"/>
      <c r="R14" s="879"/>
      <c r="S14" s="879"/>
      <c r="T14" s="879"/>
      <c r="U14" s="879" t="s">
        <v>939</v>
      </c>
      <c r="V14" s="879"/>
      <c r="W14" s="879"/>
      <c r="X14" s="879"/>
      <c r="Y14" s="879"/>
      <c r="Z14" s="879"/>
      <c r="AA14" s="880" t="s">
        <v>939</v>
      </c>
      <c r="AB14" s="880"/>
      <c r="AC14" s="880"/>
      <c r="AD14" s="880"/>
      <c r="AE14" s="880"/>
      <c r="AF14" s="880"/>
    </row>
    <row r="15" spans="1:48" ht="15.15" customHeight="1" thickTop="1" thickBot="1" x14ac:dyDescent="0.3">
      <c r="A15" s="878" t="s">
        <v>1125</v>
      </c>
      <c r="B15" s="878"/>
      <c r="C15" s="878"/>
      <c r="D15" s="878"/>
      <c r="E15" s="878"/>
      <c r="F15" s="878"/>
      <c r="G15" s="878"/>
      <c r="H15" s="878"/>
      <c r="I15" s="878"/>
      <c r="J15" s="878"/>
      <c r="K15" s="879" t="s">
        <v>1126</v>
      </c>
      <c r="L15" s="879"/>
      <c r="M15" s="879"/>
      <c r="N15" s="879"/>
      <c r="O15" s="879" t="s">
        <v>939</v>
      </c>
      <c r="P15" s="879"/>
      <c r="Q15" s="879"/>
      <c r="R15" s="879"/>
      <c r="S15" s="879"/>
      <c r="T15" s="879"/>
      <c r="U15" s="879" t="s">
        <v>939</v>
      </c>
      <c r="V15" s="879"/>
      <c r="W15" s="879"/>
      <c r="X15" s="879"/>
      <c r="Y15" s="879"/>
      <c r="Z15" s="879"/>
      <c r="AA15" s="880" t="s">
        <v>939</v>
      </c>
      <c r="AB15" s="880"/>
      <c r="AC15" s="880"/>
      <c r="AD15" s="880"/>
      <c r="AE15" s="880"/>
      <c r="AF15" s="880"/>
    </row>
    <row r="16" spans="1:48" ht="15.15" customHeight="1" thickTop="1" thickBot="1" x14ac:dyDescent="0.3">
      <c r="A16" s="878" t="s">
        <v>1127</v>
      </c>
      <c r="B16" s="878"/>
      <c r="C16" s="878"/>
      <c r="D16" s="878"/>
      <c r="E16" s="878"/>
      <c r="F16" s="878"/>
      <c r="G16" s="878"/>
      <c r="H16" s="878"/>
      <c r="I16" s="878"/>
      <c r="J16" s="878"/>
      <c r="K16" s="879" t="s">
        <v>1128</v>
      </c>
      <c r="L16" s="879"/>
      <c r="M16" s="879"/>
      <c r="N16" s="879"/>
      <c r="O16" s="879" t="s">
        <v>939</v>
      </c>
      <c r="P16" s="879"/>
      <c r="Q16" s="879"/>
      <c r="R16" s="879"/>
      <c r="S16" s="879"/>
      <c r="T16" s="879"/>
      <c r="U16" s="879" t="s">
        <v>939</v>
      </c>
      <c r="V16" s="879"/>
      <c r="W16" s="879"/>
      <c r="X16" s="879"/>
      <c r="Y16" s="879"/>
      <c r="Z16" s="879"/>
      <c r="AA16" s="880" t="s">
        <v>939</v>
      </c>
      <c r="AB16" s="880"/>
      <c r="AC16" s="880"/>
      <c r="AD16" s="880"/>
      <c r="AE16" s="880"/>
      <c r="AF16" s="880"/>
    </row>
    <row r="17" spans="1:32" ht="15.15" customHeight="1" thickTop="1" thickBot="1" x14ac:dyDescent="0.3">
      <c r="A17" s="878" t="s">
        <v>1129</v>
      </c>
      <c r="B17" s="878"/>
      <c r="C17" s="878"/>
      <c r="D17" s="878"/>
      <c r="E17" s="878"/>
      <c r="F17" s="878"/>
      <c r="G17" s="878"/>
      <c r="H17" s="878"/>
      <c r="I17" s="878"/>
      <c r="J17" s="878"/>
      <c r="K17" s="879" t="s">
        <v>1130</v>
      </c>
      <c r="L17" s="879"/>
      <c r="M17" s="879"/>
      <c r="N17" s="879"/>
      <c r="O17" s="879" t="s">
        <v>1118</v>
      </c>
      <c r="P17" s="879"/>
      <c r="Q17" s="879"/>
      <c r="R17" s="879"/>
      <c r="S17" s="879"/>
      <c r="T17" s="879"/>
      <c r="U17" s="879" t="s">
        <v>1402</v>
      </c>
      <c r="V17" s="879"/>
      <c r="W17" s="879"/>
      <c r="X17" s="879"/>
      <c r="Y17" s="879"/>
      <c r="Z17" s="879"/>
      <c r="AA17" s="880" t="s">
        <v>1403</v>
      </c>
      <c r="AB17" s="880"/>
      <c r="AC17" s="880"/>
      <c r="AD17" s="880"/>
      <c r="AE17" s="880"/>
      <c r="AF17" s="880"/>
    </row>
    <row r="18" spans="1:32" ht="15.15" customHeight="1" thickTop="1" thickBot="1" x14ac:dyDescent="0.3">
      <c r="A18" s="878" t="s">
        <v>1121</v>
      </c>
      <c r="B18" s="878"/>
      <c r="C18" s="878"/>
      <c r="D18" s="878"/>
      <c r="E18" s="878"/>
      <c r="F18" s="878"/>
      <c r="G18" s="878"/>
      <c r="H18" s="878"/>
      <c r="I18" s="878"/>
      <c r="J18" s="878"/>
      <c r="K18" s="879" t="s">
        <v>1131</v>
      </c>
      <c r="L18" s="879"/>
      <c r="M18" s="879"/>
      <c r="N18" s="879"/>
      <c r="O18" s="879" t="s">
        <v>939</v>
      </c>
      <c r="P18" s="879"/>
      <c r="Q18" s="879"/>
      <c r="R18" s="879"/>
      <c r="S18" s="879"/>
      <c r="T18" s="879"/>
      <c r="U18" s="879" t="s">
        <v>939</v>
      </c>
      <c r="V18" s="879"/>
      <c r="W18" s="879"/>
      <c r="X18" s="879"/>
      <c r="Y18" s="879"/>
      <c r="Z18" s="879"/>
      <c r="AA18" s="880" t="s">
        <v>939</v>
      </c>
      <c r="AB18" s="880"/>
      <c r="AC18" s="880"/>
      <c r="AD18" s="880"/>
      <c r="AE18" s="880"/>
      <c r="AF18" s="880"/>
    </row>
    <row r="19" spans="1:32" ht="25.35" customHeight="1" thickTop="1" thickBot="1" x14ac:dyDescent="0.3">
      <c r="A19" s="878" t="s">
        <v>1123</v>
      </c>
      <c r="B19" s="878"/>
      <c r="C19" s="878"/>
      <c r="D19" s="878"/>
      <c r="E19" s="878"/>
      <c r="F19" s="878"/>
      <c r="G19" s="878"/>
      <c r="H19" s="878"/>
      <c r="I19" s="878"/>
      <c r="J19" s="878"/>
      <c r="K19" s="879" t="s">
        <v>1132</v>
      </c>
      <c r="L19" s="879"/>
      <c r="M19" s="879"/>
      <c r="N19" s="879"/>
      <c r="O19" s="879" t="s">
        <v>939</v>
      </c>
      <c r="P19" s="879"/>
      <c r="Q19" s="879"/>
      <c r="R19" s="879"/>
      <c r="S19" s="879"/>
      <c r="T19" s="879"/>
      <c r="U19" s="879" t="s">
        <v>939</v>
      </c>
      <c r="V19" s="879"/>
      <c r="W19" s="879"/>
      <c r="X19" s="879"/>
      <c r="Y19" s="879"/>
      <c r="Z19" s="879"/>
      <c r="AA19" s="880" t="s">
        <v>939</v>
      </c>
      <c r="AB19" s="880"/>
      <c r="AC19" s="880"/>
      <c r="AD19" s="880"/>
      <c r="AE19" s="880"/>
      <c r="AF19" s="880"/>
    </row>
    <row r="20" spans="1:32" ht="15.15" customHeight="1" thickTop="1" thickBot="1" x14ac:dyDescent="0.3">
      <c r="A20" s="878" t="s">
        <v>1125</v>
      </c>
      <c r="B20" s="878"/>
      <c r="C20" s="878"/>
      <c r="D20" s="878"/>
      <c r="E20" s="878"/>
      <c r="F20" s="878"/>
      <c r="G20" s="878"/>
      <c r="H20" s="878"/>
      <c r="I20" s="878"/>
      <c r="J20" s="878"/>
      <c r="K20" s="879" t="s">
        <v>1133</v>
      </c>
      <c r="L20" s="879"/>
      <c r="M20" s="879"/>
      <c r="N20" s="879"/>
      <c r="O20" s="879" t="s">
        <v>1118</v>
      </c>
      <c r="P20" s="879"/>
      <c r="Q20" s="879"/>
      <c r="R20" s="879"/>
      <c r="S20" s="879"/>
      <c r="T20" s="879"/>
      <c r="U20" s="879" t="s">
        <v>1402</v>
      </c>
      <c r="V20" s="879"/>
      <c r="W20" s="879"/>
      <c r="X20" s="879"/>
      <c r="Y20" s="879"/>
      <c r="Z20" s="879"/>
      <c r="AA20" s="880" t="s">
        <v>1403</v>
      </c>
      <c r="AB20" s="880"/>
      <c r="AC20" s="880"/>
      <c r="AD20" s="880"/>
      <c r="AE20" s="880"/>
      <c r="AF20" s="880"/>
    </row>
    <row r="21" spans="1:32" ht="15.15" customHeight="1" thickTop="1" thickBot="1" x14ac:dyDescent="0.3">
      <c r="A21" s="878" t="s">
        <v>1127</v>
      </c>
      <c r="B21" s="878"/>
      <c r="C21" s="878"/>
      <c r="D21" s="878"/>
      <c r="E21" s="878"/>
      <c r="F21" s="878"/>
      <c r="G21" s="878"/>
      <c r="H21" s="878"/>
      <c r="I21" s="878"/>
      <c r="J21" s="878"/>
      <c r="K21" s="879" t="s">
        <v>1134</v>
      </c>
      <c r="L21" s="879"/>
      <c r="M21" s="879"/>
      <c r="N21" s="879"/>
      <c r="O21" s="879" t="s">
        <v>939</v>
      </c>
      <c r="P21" s="879"/>
      <c r="Q21" s="879"/>
      <c r="R21" s="879"/>
      <c r="S21" s="879"/>
      <c r="T21" s="879"/>
      <c r="U21" s="879" t="s">
        <v>939</v>
      </c>
      <c r="V21" s="879"/>
      <c r="W21" s="879"/>
      <c r="X21" s="879"/>
      <c r="Y21" s="879"/>
      <c r="Z21" s="879"/>
      <c r="AA21" s="880" t="s">
        <v>939</v>
      </c>
      <c r="AB21" s="880"/>
      <c r="AC21" s="880"/>
      <c r="AD21" s="880"/>
      <c r="AE21" s="880"/>
      <c r="AF21" s="880"/>
    </row>
    <row r="22" spans="1:32" ht="15.15" customHeight="1" thickTop="1" thickBot="1" x14ac:dyDescent="0.3">
      <c r="A22" s="878" t="s">
        <v>1135</v>
      </c>
      <c r="B22" s="878"/>
      <c r="C22" s="878"/>
      <c r="D22" s="878"/>
      <c r="E22" s="878"/>
      <c r="F22" s="878"/>
      <c r="G22" s="878"/>
      <c r="H22" s="878"/>
      <c r="I22" s="878"/>
      <c r="J22" s="878"/>
      <c r="K22" s="879" t="s">
        <v>1136</v>
      </c>
      <c r="L22" s="879"/>
      <c r="M22" s="879"/>
      <c r="N22" s="879"/>
      <c r="O22" s="879" t="s">
        <v>939</v>
      </c>
      <c r="P22" s="879"/>
      <c r="Q22" s="879"/>
      <c r="R22" s="879"/>
      <c r="S22" s="879"/>
      <c r="T22" s="879"/>
      <c r="U22" s="879" t="s">
        <v>939</v>
      </c>
      <c r="V22" s="879"/>
      <c r="W22" s="879"/>
      <c r="X22" s="879"/>
      <c r="Y22" s="879"/>
      <c r="Z22" s="879"/>
      <c r="AA22" s="880" t="s">
        <v>939</v>
      </c>
      <c r="AB22" s="880"/>
      <c r="AC22" s="880"/>
      <c r="AD22" s="880"/>
      <c r="AE22" s="880"/>
      <c r="AF22" s="880"/>
    </row>
    <row r="23" spans="1:32" ht="15.15" customHeight="1" thickTop="1" thickBot="1" x14ac:dyDescent="0.3">
      <c r="A23" s="878" t="s">
        <v>1121</v>
      </c>
      <c r="B23" s="878"/>
      <c r="C23" s="878"/>
      <c r="D23" s="878"/>
      <c r="E23" s="878"/>
      <c r="F23" s="878"/>
      <c r="G23" s="878"/>
      <c r="H23" s="878"/>
      <c r="I23" s="878"/>
      <c r="J23" s="878"/>
      <c r="K23" s="879" t="s">
        <v>1137</v>
      </c>
      <c r="L23" s="879"/>
      <c r="M23" s="879"/>
      <c r="N23" s="879"/>
      <c r="O23" s="879" t="s">
        <v>939</v>
      </c>
      <c r="P23" s="879"/>
      <c r="Q23" s="879"/>
      <c r="R23" s="879"/>
      <c r="S23" s="879"/>
      <c r="T23" s="879"/>
      <c r="U23" s="879" t="s">
        <v>939</v>
      </c>
      <c r="V23" s="879"/>
      <c r="W23" s="879"/>
      <c r="X23" s="879"/>
      <c r="Y23" s="879"/>
      <c r="Z23" s="879"/>
      <c r="AA23" s="880" t="s">
        <v>939</v>
      </c>
      <c r="AB23" s="880"/>
      <c r="AC23" s="880"/>
      <c r="AD23" s="880"/>
      <c r="AE23" s="880"/>
      <c r="AF23" s="880"/>
    </row>
    <row r="24" spans="1:32" ht="25.35" customHeight="1" thickTop="1" thickBot="1" x14ac:dyDescent="0.3">
      <c r="A24" s="878" t="s">
        <v>1123</v>
      </c>
      <c r="B24" s="878"/>
      <c r="C24" s="878"/>
      <c r="D24" s="878"/>
      <c r="E24" s="878"/>
      <c r="F24" s="878"/>
      <c r="G24" s="878"/>
      <c r="H24" s="878"/>
      <c r="I24" s="878"/>
      <c r="J24" s="878"/>
      <c r="K24" s="879" t="s">
        <v>1138</v>
      </c>
      <c r="L24" s="879"/>
      <c r="M24" s="879"/>
      <c r="N24" s="879"/>
      <c r="O24" s="879" t="s">
        <v>939</v>
      </c>
      <c r="P24" s="879"/>
      <c r="Q24" s="879"/>
      <c r="R24" s="879"/>
      <c r="S24" s="879"/>
      <c r="T24" s="879"/>
      <c r="U24" s="879" t="s">
        <v>939</v>
      </c>
      <c r="V24" s="879"/>
      <c r="W24" s="879"/>
      <c r="X24" s="879"/>
      <c r="Y24" s="879"/>
      <c r="Z24" s="879"/>
      <c r="AA24" s="880" t="s">
        <v>939</v>
      </c>
      <c r="AB24" s="880"/>
      <c r="AC24" s="880"/>
      <c r="AD24" s="880"/>
      <c r="AE24" s="880"/>
      <c r="AF24" s="880"/>
    </row>
    <row r="25" spans="1:32" ht="15.15" customHeight="1" thickTop="1" thickBot="1" x14ac:dyDescent="0.3">
      <c r="A25" s="878" t="s">
        <v>1125</v>
      </c>
      <c r="B25" s="878"/>
      <c r="C25" s="878"/>
      <c r="D25" s="878"/>
      <c r="E25" s="878"/>
      <c r="F25" s="878"/>
      <c r="G25" s="878"/>
      <c r="H25" s="878"/>
      <c r="I25" s="878"/>
      <c r="J25" s="878"/>
      <c r="K25" s="879" t="s">
        <v>1139</v>
      </c>
      <c r="L25" s="879"/>
      <c r="M25" s="879"/>
      <c r="N25" s="879"/>
      <c r="O25" s="879" t="s">
        <v>939</v>
      </c>
      <c r="P25" s="879"/>
      <c r="Q25" s="879"/>
      <c r="R25" s="879"/>
      <c r="S25" s="879"/>
      <c r="T25" s="879"/>
      <c r="U25" s="879" t="s">
        <v>939</v>
      </c>
      <c r="V25" s="879"/>
      <c r="W25" s="879"/>
      <c r="X25" s="879"/>
      <c r="Y25" s="879"/>
      <c r="Z25" s="879"/>
      <c r="AA25" s="880" t="s">
        <v>939</v>
      </c>
      <c r="AB25" s="880"/>
      <c r="AC25" s="880"/>
      <c r="AD25" s="880"/>
      <c r="AE25" s="880"/>
      <c r="AF25" s="880"/>
    </row>
    <row r="26" spans="1:32" ht="15.15" customHeight="1" thickTop="1" thickBot="1" x14ac:dyDescent="0.3">
      <c r="A26" s="878" t="s">
        <v>1127</v>
      </c>
      <c r="B26" s="878"/>
      <c r="C26" s="878"/>
      <c r="D26" s="878"/>
      <c r="E26" s="878"/>
      <c r="F26" s="878"/>
      <c r="G26" s="878"/>
      <c r="H26" s="878"/>
      <c r="I26" s="878"/>
      <c r="J26" s="878"/>
      <c r="K26" s="879" t="s">
        <v>1140</v>
      </c>
      <c r="L26" s="879"/>
      <c r="M26" s="879"/>
      <c r="N26" s="879"/>
      <c r="O26" s="879" t="s">
        <v>939</v>
      </c>
      <c r="P26" s="879"/>
      <c r="Q26" s="879"/>
      <c r="R26" s="879"/>
      <c r="S26" s="879"/>
      <c r="T26" s="879"/>
      <c r="U26" s="879" t="s">
        <v>939</v>
      </c>
      <c r="V26" s="879"/>
      <c r="W26" s="879"/>
      <c r="X26" s="879"/>
      <c r="Y26" s="879"/>
      <c r="Z26" s="879"/>
      <c r="AA26" s="880" t="s">
        <v>939</v>
      </c>
      <c r="AB26" s="880"/>
      <c r="AC26" s="880"/>
      <c r="AD26" s="880"/>
      <c r="AE26" s="880"/>
      <c r="AF26" s="880"/>
    </row>
    <row r="27" spans="1:32" ht="15.15" customHeight="1" thickTop="1" thickBot="1" x14ac:dyDescent="0.3">
      <c r="A27" s="878" t="s">
        <v>1141</v>
      </c>
      <c r="B27" s="878"/>
      <c r="C27" s="878"/>
      <c r="D27" s="878"/>
      <c r="E27" s="878"/>
      <c r="F27" s="878"/>
      <c r="G27" s="878"/>
      <c r="H27" s="878"/>
      <c r="I27" s="878"/>
      <c r="J27" s="878"/>
      <c r="K27" s="879" t="s">
        <v>1142</v>
      </c>
      <c r="L27" s="879"/>
      <c r="M27" s="879"/>
      <c r="N27" s="879"/>
      <c r="O27" s="879" t="s">
        <v>1404</v>
      </c>
      <c r="P27" s="879"/>
      <c r="Q27" s="879"/>
      <c r="R27" s="879"/>
      <c r="S27" s="879"/>
      <c r="T27" s="879"/>
      <c r="U27" s="879" t="s">
        <v>1405</v>
      </c>
      <c r="V27" s="879"/>
      <c r="W27" s="879"/>
      <c r="X27" s="879"/>
      <c r="Y27" s="879"/>
      <c r="Z27" s="879"/>
      <c r="AA27" s="880" t="s">
        <v>1406</v>
      </c>
      <c r="AB27" s="880"/>
      <c r="AC27" s="880"/>
      <c r="AD27" s="880"/>
      <c r="AE27" s="880"/>
      <c r="AF27" s="880"/>
    </row>
    <row r="28" spans="1:32" ht="25.35" customHeight="1" thickTop="1" thickBot="1" x14ac:dyDescent="0.3">
      <c r="A28" s="878" t="s">
        <v>1143</v>
      </c>
      <c r="B28" s="878"/>
      <c r="C28" s="878"/>
      <c r="D28" s="878"/>
      <c r="E28" s="878"/>
      <c r="F28" s="878"/>
      <c r="G28" s="878"/>
      <c r="H28" s="878"/>
      <c r="I28" s="878"/>
      <c r="J28" s="878"/>
      <c r="K28" s="879" t="s">
        <v>1144</v>
      </c>
      <c r="L28" s="879"/>
      <c r="M28" s="879"/>
      <c r="N28" s="879"/>
      <c r="O28" s="879" t="s">
        <v>1145</v>
      </c>
      <c r="P28" s="879"/>
      <c r="Q28" s="879"/>
      <c r="R28" s="879"/>
      <c r="S28" s="879"/>
      <c r="T28" s="879"/>
      <c r="U28" s="879" t="s">
        <v>1407</v>
      </c>
      <c r="V28" s="879"/>
      <c r="W28" s="879"/>
      <c r="X28" s="879"/>
      <c r="Y28" s="879"/>
      <c r="Z28" s="879"/>
      <c r="AA28" s="880" t="s">
        <v>1408</v>
      </c>
      <c r="AB28" s="880"/>
      <c r="AC28" s="880"/>
      <c r="AD28" s="880"/>
      <c r="AE28" s="880"/>
      <c r="AF28" s="880"/>
    </row>
    <row r="29" spans="1:32" ht="15.15" customHeight="1" thickTop="1" thickBot="1" x14ac:dyDescent="0.3">
      <c r="A29" s="878" t="s">
        <v>1121</v>
      </c>
      <c r="B29" s="878"/>
      <c r="C29" s="878"/>
      <c r="D29" s="878"/>
      <c r="E29" s="878"/>
      <c r="F29" s="878"/>
      <c r="G29" s="878"/>
      <c r="H29" s="878"/>
      <c r="I29" s="878"/>
      <c r="J29" s="878"/>
      <c r="K29" s="879" t="s">
        <v>1146</v>
      </c>
      <c r="L29" s="879"/>
      <c r="M29" s="879"/>
      <c r="N29" s="879"/>
      <c r="O29" s="879" t="s">
        <v>1147</v>
      </c>
      <c r="P29" s="879"/>
      <c r="Q29" s="879"/>
      <c r="R29" s="879"/>
      <c r="S29" s="879"/>
      <c r="T29" s="879"/>
      <c r="U29" s="879" t="s">
        <v>1409</v>
      </c>
      <c r="V29" s="879"/>
      <c r="W29" s="879"/>
      <c r="X29" s="879"/>
      <c r="Y29" s="879"/>
      <c r="Z29" s="879"/>
      <c r="AA29" s="880" t="s">
        <v>1410</v>
      </c>
      <c r="AB29" s="880"/>
      <c r="AC29" s="880"/>
      <c r="AD29" s="880"/>
      <c r="AE29" s="880"/>
      <c r="AF29" s="880"/>
    </row>
    <row r="30" spans="1:32" ht="25.35" customHeight="1" thickTop="1" thickBot="1" x14ac:dyDescent="0.3">
      <c r="A30" s="878" t="s">
        <v>1123</v>
      </c>
      <c r="B30" s="878"/>
      <c r="C30" s="878"/>
      <c r="D30" s="878"/>
      <c r="E30" s="878"/>
      <c r="F30" s="878"/>
      <c r="G30" s="878"/>
      <c r="H30" s="878"/>
      <c r="I30" s="878"/>
      <c r="J30" s="878"/>
      <c r="K30" s="879" t="s">
        <v>1148</v>
      </c>
      <c r="L30" s="879"/>
      <c r="M30" s="879"/>
      <c r="N30" s="879"/>
      <c r="O30" s="879" t="s">
        <v>939</v>
      </c>
      <c r="P30" s="879"/>
      <c r="Q30" s="879"/>
      <c r="R30" s="879"/>
      <c r="S30" s="879"/>
      <c r="T30" s="879"/>
      <c r="U30" s="879" t="s">
        <v>939</v>
      </c>
      <c r="V30" s="879"/>
      <c r="W30" s="879"/>
      <c r="X30" s="879"/>
      <c r="Y30" s="879"/>
      <c r="Z30" s="879"/>
      <c r="AA30" s="880" t="s">
        <v>939</v>
      </c>
      <c r="AB30" s="880"/>
      <c r="AC30" s="880"/>
      <c r="AD30" s="880"/>
      <c r="AE30" s="880"/>
      <c r="AF30" s="880"/>
    </row>
    <row r="31" spans="1:32" ht="15.15" customHeight="1" thickTop="1" thickBot="1" x14ac:dyDescent="0.3">
      <c r="A31" s="878" t="s">
        <v>1125</v>
      </c>
      <c r="B31" s="878"/>
      <c r="C31" s="878"/>
      <c r="D31" s="878"/>
      <c r="E31" s="878"/>
      <c r="F31" s="878"/>
      <c r="G31" s="878"/>
      <c r="H31" s="878"/>
      <c r="I31" s="878"/>
      <c r="J31" s="878"/>
      <c r="K31" s="879" t="s">
        <v>1149</v>
      </c>
      <c r="L31" s="879"/>
      <c r="M31" s="879"/>
      <c r="N31" s="879"/>
      <c r="O31" s="879" t="s">
        <v>1150</v>
      </c>
      <c r="P31" s="879"/>
      <c r="Q31" s="879"/>
      <c r="R31" s="879"/>
      <c r="S31" s="879"/>
      <c r="T31" s="879"/>
      <c r="U31" s="879" t="s">
        <v>1411</v>
      </c>
      <c r="V31" s="879"/>
      <c r="W31" s="879"/>
      <c r="X31" s="879"/>
      <c r="Y31" s="879"/>
      <c r="Z31" s="879"/>
      <c r="AA31" s="880" t="s">
        <v>1412</v>
      </c>
      <c r="AB31" s="880"/>
      <c r="AC31" s="880"/>
      <c r="AD31" s="880"/>
      <c r="AE31" s="880"/>
      <c r="AF31" s="880"/>
    </row>
    <row r="32" spans="1:32" ht="15.15" customHeight="1" thickTop="1" thickBot="1" x14ac:dyDescent="0.3">
      <c r="A32" s="878" t="s">
        <v>1127</v>
      </c>
      <c r="B32" s="878"/>
      <c r="C32" s="878"/>
      <c r="D32" s="878"/>
      <c r="E32" s="878"/>
      <c r="F32" s="878"/>
      <c r="G32" s="878"/>
      <c r="H32" s="878"/>
      <c r="I32" s="878"/>
      <c r="J32" s="878"/>
      <c r="K32" s="879" t="s">
        <v>1151</v>
      </c>
      <c r="L32" s="879"/>
      <c r="M32" s="879"/>
      <c r="N32" s="879"/>
      <c r="O32" s="879" t="s">
        <v>1152</v>
      </c>
      <c r="P32" s="879"/>
      <c r="Q32" s="879"/>
      <c r="R32" s="879"/>
      <c r="S32" s="879"/>
      <c r="T32" s="879"/>
      <c r="U32" s="879" t="s">
        <v>1413</v>
      </c>
      <c r="V32" s="879"/>
      <c r="W32" s="879"/>
      <c r="X32" s="879"/>
      <c r="Y32" s="879"/>
      <c r="Z32" s="879"/>
      <c r="AA32" s="880" t="s">
        <v>1414</v>
      </c>
      <c r="AB32" s="880"/>
      <c r="AC32" s="880"/>
      <c r="AD32" s="880"/>
      <c r="AE32" s="880"/>
      <c r="AF32" s="880"/>
    </row>
    <row r="33" spans="1:32" ht="25.35" customHeight="1" thickTop="1" thickBot="1" x14ac:dyDescent="0.3">
      <c r="A33" s="878" t="s">
        <v>1153</v>
      </c>
      <c r="B33" s="878"/>
      <c r="C33" s="878"/>
      <c r="D33" s="878"/>
      <c r="E33" s="878"/>
      <c r="F33" s="878"/>
      <c r="G33" s="878"/>
      <c r="H33" s="878"/>
      <c r="I33" s="878"/>
      <c r="J33" s="878"/>
      <c r="K33" s="879" t="s">
        <v>1154</v>
      </c>
      <c r="L33" s="879"/>
      <c r="M33" s="879"/>
      <c r="N33" s="879"/>
      <c r="O33" s="879" t="s">
        <v>1415</v>
      </c>
      <c r="P33" s="879"/>
      <c r="Q33" s="879"/>
      <c r="R33" s="879"/>
      <c r="S33" s="879"/>
      <c r="T33" s="879"/>
      <c r="U33" s="879" t="s">
        <v>1416</v>
      </c>
      <c r="V33" s="879"/>
      <c r="W33" s="879"/>
      <c r="X33" s="879"/>
      <c r="Y33" s="879"/>
      <c r="Z33" s="879"/>
      <c r="AA33" s="880" t="s">
        <v>1417</v>
      </c>
      <c r="AB33" s="880"/>
      <c r="AC33" s="880"/>
      <c r="AD33" s="880"/>
      <c r="AE33" s="880"/>
      <c r="AF33" s="880"/>
    </row>
    <row r="34" spans="1:32" ht="15.15" customHeight="1" thickTop="1" thickBot="1" x14ac:dyDescent="0.3">
      <c r="A34" s="878" t="s">
        <v>1121</v>
      </c>
      <c r="B34" s="878"/>
      <c r="C34" s="878"/>
      <c r="D34" s="878"/>
      <c r="E34" s="878"/>
      <c r="F34" s="878"/>
      <c r="G34" s="878"/>
      <c r="H34" s="878"/>
      <c r="I34" s="878"/>
      <c r="J34" s="878"/>
      <c r="K34" s="879" t="s">
        <v>1155</v>
      </c>
      <c r="L34" s="879"/>
      <c r="M34" s="879"/>
      <c r="N34" s="879"/>
      <c r="O34" s="879" t="s">
        <v>1156</v>
      </c>
      <c r="P34" s="879"/>
      <c r="Q34" s="879"/>
      <c r="R34" s="879"/>
      <c r="S34" s="879"/>
      <c r="T34" s="879"/>
      <c r="U34" s="879" t="s">
        <v>1418</v>
      </c>
      <c r="V34" s="879"/>
      <c r="W34" s="879"/>
      <c r="X34" s="879"/>
      <c r="Y34" s="879"/>
      <c r="Z34" s="879"/>
      <c r="AA34" s="880" t="s">
        <v>1419</v>
      </c>
      <c r="AB34" s="880"/>
      <c r="AC34" s="880"/>
      <c r="AD34" s="880"/>
      <c r="AE34" s="880"/>
      <c r="AF34" s="880"/>
    </row>
    <row r="35" spans="1:32" ht="25.35" customHeight="1" thickTop="1" thickBot="1" x14ac:dyDescent="0.3">
      <c r="A35" s="878" t="s">
        <v>1123</v>
      </c>
      <c r="B35" s="878"/>
      <c r="C35" s="878"/>
      <c r="D35" s="878"/>
      <c r="E35" s="878"/>
      <c r="F35" s="878"/>
      <c r="G35" s="878"/>
      <c r="H35" s="878"/>
      <c r="I35" s="878"/>
      <c r="J35" s="878"/>
      <c r="K35" s="879" t="s">
        <v>1157</v>
      </c>
      <c r="L35" s="879"/>
      <c r="M35" s="879"/>
      <c r="N35" s="879"/>
      <c r="O35" s="879" t="s">
        <v>939</v>
      </c>
      <c r="P35" s="879"/>
      <c r="Q35" s="879"/>
      <c r="R35" s="879"/>
      <c r="S35" s="879"/>
      <c r="T35" s="879"/>
      <c r="U35" s="879" t="s">
        <v>939</v>
      </c>
      <c r="V35" s="879"/>
      <c r="W35" s="879"/>
      <c r="X35" s="879"/>
      <c r="Y35" s="879"/>
      <c r="Z35" s="879"/>
      <c r="AA35" s="880" t="s">
        <v>939</v>
      </c>
      <c r="AB35" s="880"/>
      <c r="AC35" s="880"/>
      <c r="AD35" s="880"/>
      <c r="AE35" s="880"/>
      <c r="AF35" s="880"/>
    </row>
    <row r="36" spans="1:32" ht="15.15" customHeight="1" thickTop="1" thickBot="1" x14ac:dyDescent="0.3">
      <c r="A36" s="878" t="s">
        <v>1125</v>
      </c>
      <c r="B36" s="878"/>
      <c r="C36" s="878"/>
      <c r="D36" s="878"/>
      <c r="E36" s="878"/>
      <c r="F36" s="878"/>
      <c r="G36" s="878"/>
      <c r="H36" s="878"/>
      <c r="I36" s="878"/>
      <c r="J36" s="878"/>
      <c r="K36" s="879" t="s">
        <v>1158</v>
      </c>
      <c r="L36" s="879"/>
      <c r="M36" s="879"/>
      <c r="N36" s="879"/>
      <c r="O36" s="879" t="s">
        <v>1159</v>
      </c>
      <c r="P36" s="879"/>
      <c r="Q36" s="879"/>
      <c r="R36" s="879"/>
      <c r="S36" s="879"/>
      <c r="T36" s="879"/>
      <c r="U36" s="879" t="s">
        <v>1420</v>
      </c>
      <c r="V36" s="879"/>
      <c r="W36" s="879"/>
      <c r="X36" s="879"/>
      <c r="Y36" s="879"/>
      <c r="Z36" s="879"/>
      <c r="AA36" s="880" t="s">
        <v>1421</v>
      </c>
      <c r="AB36" s="880"/>
      <c r="AC36" s="880"/>
      <c r="AD36" s="880"/>
      <c r="AE36" s="880"/>
      <c r="AF36" s="880"/>
    </row>
    <row r="37" spans="1:32" ht="15.15" customHeight="1" thickTop="1" thickBot="1" x14ac:dyDescent="0.3">
      <c r="A37" s="878" t="s">
        <v>1127</v>
      </c>
      <c r="B37" s="878"/>
      <c r="C37" s="878"/>
      <c r="D37" s="878"/>
      <c r="E37" s="878"/>
      <c r="F37" s="878"/>
      <c r="G37" s="878"/>
      <c r="H37" s="878"/>
      <c r="I37" s="878"/>
      <c r="J37" s="878"/>
      <c r="K37" s="879" t="s">
        <v>1160</v>
      </c>
      <c r="L37" s="879"/>
      <c r="M37" s="879"/>
      <c r="N37" s="879"/>
      <c r="O37" s="879" t="s">
        <v>1422</v>
      </c>
      <c r="P37" s="879"/>
      <c r="Q37" s="879"/>
      <c r="R37" s="879"/>
      <c r="S37" s="879"/>
      <c r="T37" s="879"/>
      <c r="U37" s="879" t="s">
        <v>1423</v>
      </c>
      <c r="V37" s="879"/>
      <c r="W37" s="879"/>
      <c r="X37" s="879"/>
      <c r="Y37" s="879"/>
      <c r="Z37" s="879"/>
      <c r="AA37" s="880" t="s">
        <v>1424</v>
      </c>
      <c r="AB37" s="880"/>
      <c r="AC37" s="880"/>
      <c r="AD37" s="880"/>
      <c r="AE37" s="880"/>
      <c r="AF37" s="880"/>
    </row>
    <row r="38" spans="1:32" ht="15.15" customHeight="1" thickTop="1" thickBot="1" x14ac:dyDescent="0.3">
      <c r="A38" s="878" t="s">
        <v>1161</v>
      </c>
      <c r="B38" s="878"/>
      <c r="C38" s="878"/>
      <c r="D38" s="878"/>
      <c r="E38" s="878"/>
      <c r="F38" s="878"/>
      <c r="G38" s="878"/>
      <c r="H38" s="878"/>
      <c r="I38" s="878"/>
      <c r="J38" s="878"/>
      <c r="K38" s="879" t="s">
        <v>1162</v>
      </c>
      <c r="L38" s="879"/>
      <c r="M38" s="879"/>
      <c r="N38" s="879"/>
      <c r="O38" s="879" t="s">
        <v>939</v>
      </c>
      <c r="P38" s="879"/>
      <c r="Q38" s="879"/>
      <c r="R38" s="879"/>
      <c r="S38" s="879"/>
      <c r="T38" s="879"/>
      <c r="U38" s="879" t="s">
        <v>939</v>
      </c>
      <c r="V38" s="879"/>
      <c r="W38" s="879"/>
      <c r="X38" s="879"/>
      <c r="Y38" s="879"/>
      <c r="Z38" s="879"/>
      <c r="AA38" s="880" t="s">
        <v>939</v>
      </c>
      <c r="AB38" s="880"/>
      <c r="AC38" s="880"/>
      <c r="AD38" s="880"/>
      <c r="AE38" s="880"/>
      <c r="AF38" s="880"/>
    </row>
    <row r="39" spans="1:32" ht="15.15" customHeight="1" thickTop="1" thickBot="1" x14ac:dyDescent="0.3">
      <c r="A39" s="878" t="s">
        <v>1121</v>
      </c>
      <c r="B39" s="878"/>
      <c r="C39" s="878"/>
      <c r="D39" s="878"/>
      <c r="E39" s="878"/>
      <c r="F39" s="878"/>
      <c r="G39" s="878"/>
      <c r="H39" s="878"/>
      <c r="I39" s="878"/>
      <c r="J39" s="878"/>
      <c r="K39" s="879" t="s">
        <v>1163</v>
      </c>
      <c r="L39" s="879"/>
      <c r="M39" s="879"/>
      <c r="N39" s="879"/>
      <c r="O39" s="879" t="s">
        <v>939</v>
      </c>
      <c r="P39" s="879"/>
      <c r="Q39" s="879"/>
      <c r="R39" s="879"/>
      <c r="S39" s="879"/>
      <c r="T39" s="879"/>
      <c r="U39" s="879" t="s">
        <v>939</v>
      </c>
      <c r="V39" s="879"/>
      <c r="W39" s="879"/>
      <c r="X39" s="879"/>
      <c r="Y39" s="879"/>
      <c r="Z39" s="879"/>
      <c r="AA39" s="880" t="s">
        <v>939</v>
      </c>
      <c r="AB39" s="880"/>
      <c r="AC39" s="880"/>
      <c r="AD39" s="880"/>
      <c r="AE39" s="880"/>
      <c r="AF39" s="880"/>
    </row>
    <row r="40" spans="1:32" ht="25.35" customHeight="1" thickTop="1" thickBot="1" x14ac:dyDescent="0.3">
      <c r="A40" s="878" t="s">
        <v>1123</v>
      </c>
      <c r="B40" s="878"/>
      <c r="C40" s="878"/>
      <c r="D40" s="878"/>
      <c r="E40" s="878"/>
      <c r="F40" s="878"/>
      <c r="G40" s="878"/>
      <c r="H40" s="878"/>
      <c r="I40" s="878"/>
      <c r="J40" s="878"/>
      <c r="K40" s="879" t="s">
        <v>1164</v>
      </c>
      <c r="L40" s="879"/>
      <c r="M40" s="879"/>
      <c r="N40" s="879"/>
      <c r="O40" s="879" t="s">
        <v>939</v>
      </c>
      <c r="P40" s="879"/>
      <c r="Q40" s="879"/>
      <c r="R40" s="879"/>
      <c r="S40" s="879"/>
      <c r="T40" s="879"/>
      <c r="U40" s="879" t="s">
        <v>939</v>
      </c>
      <c r="V40" s="879"/>
      <c r="W40" s="879"/>
      <c r="X40" s="879"/>
      <c r="Y40" s="879"/>
      <c r="Z40" s="879"/>
      <c r="AA40" s="880" t="s">
        <v>939</v>
      </c>
      <c r="AB40" s="880"/>
      <c r="AC40" s="880"/>
      <c r="AD40" s="880"/>
      <c r="AE40" s="880"/>
      <c r="AF40" s="880"/>
    </row>
    <row r="41" spans="1:32" ht="15.15" customHeight="1" thickTop="1" thickBot="1" x14ac:dyDescent="0.3">
      <c r="A41" s="878" t="s">
        <v>1125</v>
      </c>
      <c r="B41" s="878"/>
      <c r="C41" s="878"/>
      <c r="D41" s="878"/>
      <c r="E41" s="878"/>
      <c r="F41" s="878"/>
      <c r="G41" s="878"/>
      <c r="H41" s="878"/>
      <c r="I41" s="878"/>
      <c r="J41" s="878"/>
      <c r="K41" s="879" t="s">
        <v>1165</v>
      </c>
      <c r="L41" s="879"/>
      <c r="M41" s="879"/>
      <c r="N41" s="879"/>
      <c r="O41" s="879" t="s">
        <v>939</v>
      </c>
      <c r="P41" s="879"/>
      <c r="Q41" s="879"/>
      <c r="R41" s="879"/>
      <c r="S41" s="879"/>
      <c r="T41" s="879"/>
      <c r="U41" s="879" t="s">
        <v>939</v>
      </c>
      <c r="V41" s="879"/>
      <c r="W41" s="879"/>
      <c r="X41" s="879"/>
      <c r="Y41" s="879"/>
      <c r="Z41" s="879"/>
      <c r="AA41" s="880" t="s">
        <v>939</v>
      </c>
      <c r="AB41" s="880"/>
      <c r="AC41" s="880"/>
      <c r="AD41" s="880"/>
      <c r="AE41" s="880"/>
      <c r="AF41" s="880"/>
    </row>
    <row r="42" spans="1:32" ht="15.15" customHeight="1" thickTop="1" thickBot="1" x14ac:dyDescent="0.3">
      <c r="A42" s="878" t="s">
        <v>1127</v>
      </c>
      <c r="B42" s="878"/>
      <c r="C42" s="878"/>
      <c r="D42" s="878"/>
      <c r="E42" s="878"/>
      <c r="F42" s="878"/>
      <c r="G42" s="878"/>
      <c r="H42" s="878"/>
      <c r="I42" s="878"/>
      <c r="J42" s="878"/>
      <c r="K42" s="879" t="s">
        <v>1166</v>
      </c>
      <c r="L42" s="879"/>
      <c r="M42" s="879"/>
      <c r="N42" s="879"/>
      <c r="O42" s="879" t="s">
        <v>939</v>
      </c>
      <c r="P42" s="879"/>
      <c r="Q42" s="879"/>
      <c r="R42" s="879"/>
      <c r="S42" s="879"/>
      <c r="T42" s="879"/>
      <c r="U42" s="879" t="s">
        <v>939</v>
      </c>
      <c r="V42" s="879"/>
      <c r="W42" s="879"/>
      <c r="X42" s="879"/>
      <c r="Y42" s="879"/>
      <c r="Z42" s="879"/>
      <c r="AA42" s="880" t="s">
        <v>939</v>
      </c>
      <c r="AB42" s="880"/>
      <c r="AC42" s="880"/>
      <c r="AD42" s="880"/>
      <c r="AE42" s="880"/>
      <c r="AF42" s="880"/>
    </row>
    <row r="43" spans="1:32" ht="15.15" customHeight="1" thickTop="1" thickBot="1" x14ac:dyDescent="0.3">
      <c r="A43" s="878" t="s">
        <v>1167</v>
      </c>
      <c r="B43" s="878"/>
      <c r="C43" s="878"/>
      <c r="D43" s="878"/>
      <c r="E43" s="878"/>
      <c r="F43" s="878"/>
      <c r="G43" s="878"/>
      <c r="H43" s="878"/>
      <c r="I43" s="878"/>
      <c r="J43" s="878"/>
      <c r="K43" s="879" t="s">
        <v>1168</v>
      </c>
      <c r="L43" s="879"/>
      <c r="M43" s="879"/>
      <c r="N43" s="879"/>
      <c r="O43" s="879" t="s">
        <v>1169</v>
      </c>
      <c r="P43" s="879"/>
      <c r="Q43" s="879"/>
      <c r="R43" s="879"/>
      <c r="S43" s="879"/>
      <c r="T43" s="879"/>
      <c r="U43" s="879" t="s">
        <v>1425</v>
      </c>
      <c r="V43" s="879"/>
      <c r="W43" s="879"/>
      <c r="X43" s="879"/>
      <c r="Y43" s="879"/>
      <c r="Z43" s="879"/>
      <c r="AA43" s="880" t="s">
        <v>1426</v>
      </c>
      <c r="AB43" s="880"/>
      <c r="AC43" s="880"/>
      <c r="AD43" s="880"/>
      <c r="AE43" s="880"/>
      <c r="AF43" s="880"/>
    </row>
    <row r="44" spans="1:32" ht="15.15" customHeight="1" thickTop="1" thickBot="1" x14ac:dyDescent="0.3">
      <c r="A44" s="878" t="s">
        <v>1121</v>
      </c>
      <c r="B44" s="878"/>
      <c r="C44" s="878"/>
      <c r="D44" s="878"/>
      <c r="E44" s="878"/>
      <c r="F44" s="878"/>
      <c r="G44" s="878"/>
      <c r="H44" s="878"/>
      <c r="I44" s="878"/>
      <c r="J44" s="878"/>
      <c r="K44" s="879" t="s">
        <v>1170</v>
      </c>
      <c r="L44" s="879"/>
      <c r="M44" s="879"/>
      <c r="N44" s="879"/>
      <c r="O44" s="879" t="s">
        <v>939</v>
      </c>
      <c r="P44" s="879"/>
      <c r="Q44" s="879"/>
      <c r="R44" s="879"/>
      <c r="S44" s="879"/>
      <c r="T44" s="879"/>
      <c r="U44" s="879" t="s">
        <v>939</v>
      </c>
      <c r="V44" s="879"/>
      <c r="W44" s="879"/>
      <c r="X44" s="879"/>
      <c r="Y44" s="879"/>
      <c r="Z44" s="879"/>
      <c r="AA44" s="880" t="s">
        <v>939</v>
      </c>
      <c r="AB44" s="880"/>
      <c r="AC44" s="880"/>
      <c r="AD44" s="880"/>
      <c r="AE44" s="880"/>
      <c r="AF44" s="880"/>
    </row>
    <row r="45" spans="1:32" ht="25.35" customHeight="1" thickTop="1" thickBot="1" x14ac:dyDescent="0.3">
      <c r="A45" s="878" t="s">
        <v>1123</v>
      </c>
      <c r="B45" s="878"/>
      <c r="C45" s="878"/>
      <c r="D45" s="878"/>
      <c r="E45" s="878"/>
      <c r="F45" s="878"/>
      <c r="G45" s="878"/>
      <c r="H45" s="878"/>
      <c r="I45" s="878"/>
      <c r="J45" s="878"/>
      <c r="K45" s="879" t="s">
        <v>1171</v>
      </c>
      <c r="L45" s="879"/>
      <c r="M45" s="879"/>
      <c r="N45" s="879"/>
      <c r="O45" s="879" t="s">
        <v>939</v>
      </c>
      <c r="P45" s="879"/>
      <c r="Q45" s="879"/>
      <c r="R45" s="879"/>
      <c r="S45" s="879"/>
      <c r="T45" s="879"/>
      <c r="U45" s="879" t="s">
        <v>939</v>
      </c>
      <c r="V45" s="879"/>
      <c r="W45" s="879"/>
      <c r="X45" s="879"/>
      <c r="Y45" s="879"/>
      <c r="Z45" s="879"/>
      <c r="AA45" s="880" t="s">
        <v>939</v>
      </c>
      <c r="AB45" s="880"/>
      <c r="AC45" s="880"/>
      <c r="AD45" s="880"/>
      <c r="AE45" s="880"/>
      <c r="AF45" s="880"/>
    </row>
    <row r="46" spans="1:32" ht="15.15" customHeight="1" thickTop="1" thickBot="1" x14ac:dyDescent="0.3">
      <c r="A46" s="878" t="s">
        <v>1125</v>
      </c>
      <c r="B46" s="878"/>
      <c r="C46" s="878"/>
      <c r="D46" s="878"/>
      <c r="E46" s="878"/>
      <c r="F46" s="878"/>
      <c r="G46" s="878"/>
      <c r="H46" s="878"/>
      <c r="I46" s="878"/>
      <c r="J46" s="878"/>
      <c r="K46" s="879" t="s">
        <v>1172</v>
      </c>
      <c r="L46" s="879"/>
      <c r="M46" s="879"/>
      <c r="N46" s="879"/>
      <c r="O46" s="879" t="s">
        <v>939</v>
      </c>
      <c r="P46" s="879"/>
      <c r="Q46" s="879"/>
      <c r="R46" s="879"/>
      <c r="S46" s="879"/>
      <c r="T46" s="879"/>
      <c r="U46" s="879" t="s">
        <v>939</v>
      </c>
      <c r="V46" s="879"/>
      <c r="W46" s="879"/>
      <c r="X46" s="879"/>
      <c r="Y46" s="879"/>
      <c r="Z46" s="879"/>
      <c r="AA46" s="880" t="s">
        <v>939</v>
      </c>
      <c r="AB46" s="880"/>
      <c r="AC46" s="880"/>
      <c r="AD46" s="880"/>
      <c r="AE46" s="880"/>
      <c r="AF46" s="880"/>
    </row>
    <row r="47" spans="1:32" ht="15.15" customHeight="1" thickTop="1" thickBot="1" x14ac:dyDescent="0.3">
      <c r="A47" s="878" t="s">
        <v>1127</v>
      </c>
      <c r="B47" s="878"/>
      <c r="C47" s="878"/>
      <c r="D47" s="878"/>
      <c r="E47" s="878"/>
      <c r="F47" s="878"/>
      <c r="G47" s="878"/>
      <c r="H47" s="878"/>
      <c r="I47" s="878"/>
      <c r="J47" s="878"/>
      <c r="K47" s="879" t="s">
        <v>1173</v>
      </c>
      <c r="L47" s="879"/>
      <c r="M47" s="879"/>
      <c r="N47" s="879"/>
      <c r="O47" s="879" t="s">
        <v>1169</v>
      </c>
      <c r="P47" s="879"/>
      <c r="Q47" s="879"/>
      <c r="R47" s="879"/>
      <c r="S47" s="879"/>
      <c r="T47" s="879"/>
      <c r="U47" s="879" t="s">
        <v>1425</v>
      </c>
      <c r="V47" s="879"/>
      <c r="W47" s="879"/>
      <c r="X47" s="879"/>
      <c r="Y47" s="879"/>
      <c r="Z47" s="879"/>
      <c r="AA47" s="880" t="s">
        <v>1426</v>
      </c>
      <c r="AB47" s="880"/>
      <c r="AC47" s="880"/>
      <c r="AD47" s="880"/>
      <c r="AE47" s="880"/>
      <c r="AF47" s="880"/>
    </row>
    <row r="48" spans="1:32" ht="15.15" customHeight="1" thickTop="1" thickBot="1" x14ac:dyDescent="0.3">
      <c r="A48" s="878" t="s">
        <v>1174</v>
      </c>
      <c r="B48" s="878"/>
      <c r="C48" s="878"/>
      <c r="D48" s="878"/>
      <c r="E48" s="878"/>
      <c r="F48" s="878"/>
      <c r="G48" s="878"/>
      <c r="H48" s="878"/>
      <c r="I48" s="878"/>
      <c r="J48" s="878"/>
      <c r="K48" s="879" t="s">
        <v>1175</v>
      </c>
      <c r="L48" s="879"/>
      <c r="M48" s="879"/>
      <c r="N48" s="879"/>
      <c r="O48" s="879" t="s">
        <v>939</v>
      </c>
      <c r="P48" s="879"/>
      <c r="Q48" s="879"/>
      <c r="R48" s="879"/>
      <c r="S48" s="879"/>
      <c r="T48" s="879"/>
      <c r="U48" s="879" t="s">
        <v>939</v>
      </c>
      <c r="V48" s="879"/>
      <c r="W48" s="879"/>
      <c r="X48" s="879"/>
      <c r="Y48" s="879"/>
      <c r="Z48" s="879"/>
      <c r="AA48" s="880" t="s">
        <v>939</v>
      </c>
      <c r="AB48" s="880"/>
      <c r="AC48" s="880"/>
      <c r="AD48" s="880"/>
      <c r="AE48" s="880"/>
      <c r="AF48" s="880"/>
    </row>
    <row r="49" spans="1:32" ht="15.15" customHeight="1" thickTop="1" thickBot="1" x14ac:dyDescent="0.3">
      <c r="A49" s="878" t="s">
        <v>1121</v>
      </c>
      <c r="B49" s="878"/>
      <c r="C49" s="878"/>
      <c r="D49" s="878"/>
      <c r="E49" s="878"/>
      <c r="F49" s="878"/>
      <c r="G49" s="878"/>
      <c r="H49" s="878"/>
      <c r="I49" s="878"/>
      <c r="J49" s="878"/>
      <c r="K49" s="879" t="s">
        <v>1176</v>
      </c>
      <c r="L49" s="879"/>
      <c r="M49" s="879"/>
      <c r="N49" s="879"/>
      <c r="O49" s="879" t="s">
        <v>939</v>
      </c>
      <c r="P49" s="879"/>
      <c r="Q49" s="879"/>
      <c r="R49" s="879"/>
      <c r="S49" s="879"/>
      <c r="T49" s="879"/>
      <c r="U49" s="879" t="s">
        <v>939</v>
      </c>
      <c r="V49" s="879"/>
      <c r="W49" s="879"/>
      <c r="X49" s="879"/>
      <c r="Y49" s="879"/>
      <c r="Z49" s="879"/>
      <c r="AA49" s="880" t="s">
        <v>939</v>
      </c>
      <c r="AB49" s="880"/>
      <c r="AC49" s="880"/>
      <c r="AD49" s="880"/>
      <c r="AE49" s="880"/>
      <c r="AF49" s="880"/>
    </row>
    <row r="50" spans="1:32" ht="25.35" customHeight="1" thickTop="1" thickBot="1" x14ac:dyDescent="0.3">
      <c r="A50" s="878" t="s">
        <v>1123</v>
      </c>
      <c r="B50" s="878"/>
      <c r="C50" s="878"/>
      <c r="D50" s="878"/>
      <c r="E50" s="878"/>
      <c r="F50" s="878"/>
      <c r="G50" s="878"/>
      <c r="H50" s="878"/>
      <c r="I50" s="878"/>
      <c r="J50" s="878"/>
      <c r="K50" s="879" t="s">
        <v>1177</v>
      </c>
      <c r="L50" s="879"/>
      <c r="M50" s="879"/>
      <c r="N50" s="879"/>
      <c r="O50" s="879" t="s">
        <v>939</v>
      </c>
      <c r="P50" s="879"/>
      <c r="Q50" s="879"/>
      <c r="R50" s="879"/>
      <c r="S50" s="879"/>
      <c r="T50" s="879"/>
      <c r="U50" s="879" t="s">
        <v>939</v>
      </c>
      <c r="V50" s="879"/>
      <c r="W50" s="879"/>
      <c r="X50" s="879"/>
      <c r="Y50" s="879"/>
      <c r="Z50" s="879"/>
      <c r="AA50" s="880" t="s">
        <v>939</v>
      </c>
      <c r="AB50" s="880"/>
      <c r="AC50" s="880"/>
      <c r="AD50" s="880"/>
      <c r="AE50" s="880"/>
      <c r="AF50" s="880"/>
    </row>
    <row r="51" spans="1:32" ht="15.15" customHeight="1" thickTop="1" thickBot="1" x14ac:dyDescent="0.3">
      <c r="A51" s="878" t="s">
        <v>1125</v>
      </c>
      <c r="B51" s="878"/>
      <c r="C51" s="878"/>
      <c r="D51" s="878"/>
      <c r="E51" s="878"/>
      <c r="F51" s="878"/>
      <c r="G51" s="878"/>
      <c r="H51" s="878"/>
      <c r="I51" s="878"/>
      <c r="J51" s="878"/>
      <c r="K51" s="879" t="s">
        <v>1178</v>
      </c>
      <c r="L51" s="879"/>
      <c r="M51" s="879"/>
      <c r="N51" s="879"/>
      <c r="O51" s="879" t="s">
        <v>939</v>
      </c>
      <c r="P51" s="879"/>
      <c r="Q51" s="879"/>
      <c r="R51" s="879"/>
      <c r="S51" s="879"/>
      <c r="T51" s="879"/>
      <c r="U51" s="879" t="s">
        <v>939</v>
      </c>
      <c r="V51" s="879"/>
      <c r="W51" s="879"/>
      <c r="X51" s="879"/>
      <c r="Y51" s="879"/>
      <c r="Z51" s="879"/>
      <c r="AA51" s="880" t="s">
        <v>939</v>
      </c>
      <c r="AB51" s="880"/>
      <c r="AC51" s="880"/>
      <c r="AD51" s="880"/>
      <c r="AE51" s="880"/>
      <c r="AF51" s="880"/>
    </row>
    <row r="52" spans="1:32" ht="15.15" customHeight="1" thickTop="1" thickBot="1" x14ac:dyDescent="0.3">
      <c r="A52" s="878" t="s">
        <v>1127</v>
      </c>
      <c r="B52" s="878"/>
      <c r="C52" s="878"/>
      <c r="D52" s="878"/>
      <c r="E52" s="878"/>
      <c r="F52" s="878"/>
      <c r="G52" s="878"/>
      <c r="H52" s="878"/>
      <c r="I52" s="878"/>
      <c r="J52" s="878"/>
      <c r="K52" s="879" t="s">
        <v>1179</v>
      </c>
      <c r="L52" s="879"/>
      <c r="M52" s="879"/>
      <c r="N52" s="879"/>
      <c r="O52" s="879" t="s">
        <v>939</v>
      </c>
      <c r="P52" s="879"/>
      <c r="Q52" s="879"/>
      <c r="R52" s="879"/>
      <c r="S52" s="879"/>
      <c r="T52" s="879"/>
      <c r="U52" s="879" t="s">
        <v>939</v>
      </c>
      <c r="V52" s="879"/>
      <c r="W52" s="879"/>
      <c r="X52" s="879"/>
      <c r="Y52" s="879"/>
      <c r="Z52" s="879"/>
      <c r="AA52" s="880" t="s">
        <v>939</v>
      </c>
      <c r="AB52" s="880"/>
      <c r="AC52" s="880"/>
      <c r="AD52" s="880"/>
      <c r="AE52" s="880"/>
      <c r="AF52" s="880"/>
    </row>
    <row r="53" spans="1:32" ht="15.15" customHeight="1" thickTop="1" thickBot="1" x14ac:dyDescent="0.3">
      <c r="A53" s="878" t="s">
        <v>1180</v>
      </c>
      <c r="B53" s="878"/>
      <c r="C53" s="878"/>
      <c r="D53" s="878"/>
      <c r="E53" s="878"/>
      <c r="F53" s="878"/>
      <c r="G53" s="878"/>
      <c r="H53" s="878"/>
      <c r="I53" s="878"/>
      <c r="J53" s="878"/>
      <c r="K53" s="879" t="s">
        <v>1181</v>
      </c>
      <c r="L53" s="879"/>
      <c r="M53" s="879"/>
      <c r="N53" s="879"/>
      <c r="O53" s="879" t="s">
        <v>1182</v>
      </c>
      <c r="P53" s="879"/>
      <c r="Q53" s="879"/>
      <c r="R53" s="879"/>
      <c r="S53" s="879"/>
      <c r="T53" s="879"/>
      <c r="U53" s="879" t="s">
        <v>1182</v>
      </c>
      <c r="V53" s="879"/>
      <c r="W53" s="879"/>
      <c r="X53" s="879"/>
      <c r="Y53" s="879"/>
      <c r="Z53" s="879"/>
      <c r="AA53" s="880" t="s">
        <v>1183</v>
      </c>
      <c r="AB53" s="880"/>
      <c r="AC53" s="880"/>
      <c r="AD53" s="880"/>
      <c r="AE53" s="880"/>
      <c r="AF53" s="880"/>
    </row>
    <row r="54" spans="1:32" ht="15.15" customHeight="1" thickTop="1" thickBot="1" x14ac:dyDescent="0.3">
      <c r="A54" s="878" t="s">
        <v>1184</v>
      </c>
      <c r="B54" s="878"/>
      <c r="C54" s="878"/>
      <c r="D54" s="878"/>
      <c r="E54" s="878"/>
      <c r="F54" s="878"/>
      <c r="G54" s="878"/>
      <c r="H54" s="878"/>
      <c r="I54" s="878"/>
      <c r="J54" s="878"/>
      <c r="K54" s="879" t="s">
        <v>1185</v>
      </c>
      <c r="L54" s="879"/>
      <c r="M54" s="879"/>
      <c r="N54" s="879"/>
      <c r="O54" s="879" t="s">
        <v>1182</v>
      </c>
      <c r="P54" s="879"/>
      <c r="Q54" s="879"/>
      <c r="R54" s="879"/>
      <c r="S54" s="879"/>
      <c r="T54" s="879"/>
      <c r="U54" s="879" t="s">
        <v>1182</v>
      </c>
      <c r="V54" s="879"/>
      <c r="W54" s="879"/>
      <c r="X54" s="879"/>
      <c r="Y54" s="879"/>
      <c r="Z54" s="879"/>
      <c r="AA54" s="880" t="s">
        <v>1183</v>
      </c>
      <c r="AB54" s="880"/>
      <c r="AC54" s="880"/>
      <c r="AD54" s="880"/>
      <c r="AE54" s="880"/>
      <c r="AF54" s="880"/>
    </row>
    <row r="55" spans="1:32" ht="15.15" customHeight="1" thickTop="1" thickBot="1" x14ac:dyDescent="0.3">
      <c r="A55" s="878" t="s">
        <v>1121</v>
      </c>
      <c r="B55" s="878"/>
      <c r="C55" s="878"/>
      <c r="D55" s="878"/>
      <c r="E55" s="878"/>
      <c r="F55" s="878"/>
      <c r="G55" s="878"/>
      <c r="H55" s="878"/>
      <c r="I55" s="878"/>
      <c r="J55" s="878"/>
      <c r="K55" s="879" t="s">
        <v>1186</v>
      </c>
      <c r="L55" s="879"/>
      <c r="M55" s="879"/>
      <c r="N55" s="879"/>
      <c r="O55" s="879" t="s">
        <v>939</v>
      </c>
      <c r="P55" s="879"/>
      <c r="Q55" s="879"/>
      <c r="R55" s="879"/>
      <c r="S55" s="879"/>
      <c r="T55" s="879"/>
      <c r="U55" s="879" t="s">
        <v>939</v>
      </c>
      <c r="V55" s="879"/>
      <c r="W55" s="879"/>
      <c r="X55" s="879"/>
      <c r="Y55" s="879"/>
      <c r="Z55" s="879"/>
      <c r="AA55" s="880" t="s">
        <v>939</v>
      </c>
      <c r="AB55" s="880"/>
      <c r="AC55" s="880"/>
      <c r="AD55" s="880"/>
      <c r="AE55" s="880"/>
      <c r="AF55" s="880"/>
    </row>
    <row r="56" spans="1:32" ht="25.35" customHeight="1" thickTop="1" thickBot="1" x14ac:dyDescent="0.3">
      <c r="A56" s="878" t="s">
        <v>1123</v>
      </c>
      <c r="B56" s="878"/>
      <c r="C56" s="878"/>
      <c r="D56" s="878"/>
      <c r="E56" s="878"/>
      <c r="F56" s="878"/>
      <c r="G56" s="878"/>
      <c r="H56" s="878"/>
      <c r="I56" s="878"/>
      <c r="J56" s="878"/>
      <c r="K56" s="879" t="s">
        <v>1187</v>
      </c>
      <c r="L56" s="879"/>
      <c r="M56" s="879"/>
      <c r="N56" s="879"/>
      <c r="O56" s="879" t="s">
        <v>939</v>
      </c>
      <c r="P56" s="879"/>
      <c r="Q56" s="879"/>
      <c r="R56" s="879"/>
      <c r="S56" s="879"/>
      <c r="T56" s="879"/>
      <c r="U56" s="879" t="s">
        <v>939</v>
      </c>
      <c r="V56" s="879"/>
      <c r="W56" s="879"/>
      <c r="X56" s="879"/>
      <c r="Y56" s="879"/>
      <c r="Z56" s="879"/>
      <c r="AA56" s="880" t="s">
        <v>939</v>
      </c>
      <c r="AB56" s="880"/>
      <c r="AC56" s="880"/>
      <c r="AD56" s="880"/>
      <c r="AE56" s="880"/>
      <c r="AF56" s="880"/>
    </row>
    <row r="57" spans="1:32" ht="15.15" customHeight="1" thickTop="1" thickBot="1" x14ac:dyDescent="0.3">
      <c r="A57" s="878" t="s">
        <v>1125</v>
      </c>
      <c r="B57" s="878"/>
      <c r="C57" s="878"/>
      <c r="D57" s="878"/>
      <c r="E57" s="878"/>
      <c r="F57" s="878"/>
      <c r="G57" s="878"/>
      <c r="H57" s="878"/>
      <c r="I57" s="878"/>
      <c r="J57" s="878"/>
      <c r="K57" s="879" t="s">
        <v>1188</v>
      </c>
      <c r="L57" s="879"/>
      <c r="M57" s="879"/>
      <c r="N57" s="879"/>
      <c r="O57" s="879" t="s">
        <v>1182</v>
      </c>
      <c r="P57" s="879"/>
      <c r="Q57" s="879"/>
      <c r="R57" s="879"/>
      <c r="S57" s="879"/>
      <c r="T57" s="879"/>
      <c r="U57" s="879" t="s">
        <v>1182</v>
      </c>
      <c r="V57" s="879"/>
      <c r="W57" s="879"/>
      <c r="X57" s="879"/>
      <c r="Y57" s="879"/>
      <c r="Z57" s="879"/>
      <c r="AA57" s="880" t="s">
        <v>1183</v>
      </c>
      <c r="AB57" s="880"/>
      <c r="AC57" s="880"/>
      <c r="AD57" s="880"/>
      <c r="AE57" s="880"/>
      <c r="AF57" s="880"/>
    </row>
    <row r="58" spans="1:32" ht="15.15" customHeight="1" thickTop="1" thickBot="1" x14ac:dyDescent="0.3">
      <c r="A58" s="878" t="s">
        <v>1127</v>
      </c>
      <c r="B58" s="878"/>
      <c r="C58" s="878"/>
      <c r="D58" s="878"/>
      <c r="E58" s="878"/>
      <c r="F58" s="878"/>
      <c r="G58" s="878"/>
      <c r="H58" s="878"/>
      <c r="I58" s="878"/>
      <c r="J58" s="878"/>
      <c r="K58" s="879" t="s">
        <v>1189</v>
      </c>
      <c r="L58" s="879"/>
      <c r="M58" s="879"/>
      <c r="N58" s="879"/>
      <c r="O58" s="879" t="s">
        <v>939</v>
      </c>
      <c r="P58" s="879"/>
      <c r="Q58" s="879"/>
      <c r="R58" s="879"/>
      <c r="S58" s="879"/>
      <c r="T58" s="879"/>
      <c r="U58" s="879" t="s">
        <v>939</v>
      </c>
      <c r="V58" s="879"/>
      <c r="W58" s="879"/>
      <c r="X58" s="879"/>
      <c r="Y58" s="879"/>
      <c r="Z58" s="879"/>
      <c r="AA58" s="880" t="s">
        <v>939</v>
      </c>
      <c r="AB58" s="880"/>
      <c r="AC58" s="880"/>
      <c r="AD58" s="880"/>
      <c r="AE58" s="880"/>
      <c r="AF58" s="880"/>
    </row>
    <row r="59" spans="1:32" ht="25.35" customHeight="1" thickTop="1" thickBot="1" x14ac:dyDescent="0.3">
      <c r="A59" s="878" t="s">
        <v>1190</v>
      </c>
      <c r="B59" s="878"/>
      <c r="C59" s="878"/>
      <c r="D59" s="878"/>
      <c r="E59" s="878"/>
      <c r="F59" s="878"/>
      <c r="G59" s="878"/>
      <c r="H59" s="878"/>
      <c r="I59" s="878"/>
      <c r="J59" s="878"/>
      <c r="K59" s="879" t="s">
        <v>1191</v>
      </c>
      <c r="L59" s="879"/>
      <c r="M59" s="879"/>
      <c r="N59" s="879"/>
      <c r="O59" s="879" t="s">
        <v>939</v>
      </c>
      <c r="P59" s="879"/>
      <c r="Q59" s="879"/>
      <c r="R59" s="879"/>
      <c r="S59" s="879"/>
      <c r="T59" s="879"/>
      <c r="U59" s="879" t="s">
        <v>939</v>
      </c>
      <c r="V59" s="879"/>
      <c r="W59" s="879"/>
      <c r="X59" s="879"/>
      <c r="Y59" s="879"/>
      <c r="Z59" s="879"/>
      <c r="AA59" s="880" t="s">
        <v>939</v>
      </c>
      <c r="AB59" s="880"/>
      <c r="AC59" s="880"/>
      <c r="AD59" s="880"/>
      <c r="AE59" s="880"/>
      <c r="AF59" s="880"/>
    </row>
    <row r="60" spans="1:32" ht="15.15" customHeight="1" thickTop="1" thickBot="1" x14ac:dyDescent="0.3">
      <c r="A60" s="878" t="s">
        <v>1121</v>
      </c>
      <c r="B60" s="878"/>
      <c r="C60" s="878"/>
      <c r="D60" s="878"/>
      <c r="E60" s="878"/>
      <c r="F60" s="878"/>
      <c r="G60" s="878"/>
      <c r="H60" s="878"/>
      <c r="I60" s="878"/>
      <c r="J60" s="878"/>
      <c r="K60" s="879" t="s">
        <v>1192</v>
      </c>
      <c r="L60" s="879"/>
      <c r="M60" s="879"/>
      <c r="N60" s="879"/>
      <c r="O60" s="879" t="s">
        <v>939</v>
      </c>
      <c r="P60" s="879"/>
      <c r="Q60" s="879"/>
      <c r="R60" s="879"/>
      <c r="S60" s="879"/>
      <c r="T60" s="879"/>
      <c r="U60" s="879" t="s">
        <v>939</v>
      </c>
      <c r="V60" s="879"/>
      <c r="W60" s="879"/>
      <c r="X60" s="879"/>
      <c r="Y60" s="879"/>
      <c r="Z60" s="879"/>
      <c r="AA60" s="880" t="s">
        <v>939</v>
      </c>
      <c r="AB60" s="880"/>
      <c r="AC60" s="880"/>
      <c r="AD60" s="880"/>
      <c r="AE60" s="880"/>
      <c r="AF60" s="880"/>
    </row>
    <row r="61" spans="1:32" ht="25.35" customHeight="1" thickTop="1" thickBot="1" x14ac:dyDescent="0.3">
      <c r="A61" s="878" t="s">
        <v>1123</v>
      </c>
      <c r="B61" s="878"/>
      <c r="C61" s="878"/>
      <c r="D61" s="878"/>
      <c r="E61" s="878"/>
      <c r="F61" s="878"/>
      <c r="G61" s="878"/>
      <c r="H61" s="878"/>
      <c r="I61" s="878"/>
      <c r="J61" s="878"/>
      <c r="K61" s="879" t="s">
        <v>1193</v>
      </c>
      <c r="L61" s="879"/>
      <c r="M61" s="879"/>
      <c r="N61" s="879"/>
      <c r="O61" s="879" t="s">
        <v>939</v>
      </c>
      <c r="P61" s="879"/>
      <c r="Q61" s="879"/>
      <c r="R61" s="879"/>
      <c r="S61" s="879"/>
      <c r="T61" s="879"/>
      <c r="U61" s="879" t="s">
        <v>939</v>
      </c>
      <c r="V61" s="879"/>
      <c r="W61" s="879"/>
      <c r="X61" s="879"/>
      <c r="Y61" s="879"/>
      <c r="Z61" s="879"/>
      <c r="AA61" s="880" t="s">
        <v>939</v>
      </c>
      <c r="AB61" s="880"/>
      <c r="AC61" s="880"/>
      <c r="AD61" s="880"/>
      <c r="AE61" s="880"/>
      <c r="AF61" s="880"/>
    </row>
    <row r="62" spans="1:32" ht="15.15" customHeight="1" thickTop="1" thickBot="1" x14ac:dyDescent="0.3">
      <c r="A62" s="878" t="s">
        <v>1125</v>
      </c>
      <c r="B62" s="878"/>
      <c r="C62" s="878"/>
      <c r="D62" s="878"/>
      <c r="E62" s="878"/>
      <c r="F62" s="878"/>
      <c r="G62" s="878"/>
      <c r="H62" s="878"/>
      <c r="I62" s="878"/>
      <c r="J62" s="878"/>
      <c r="K62" s="879" t="s">
        <v>1194</v>
      </c>
      <c r="L62" s="879"/>
      <c r="M62" s="879"/>
      <c r="N62" s="879"/>
      <c r="O62" s="879" t="s">
        <v>939</v>
      </c>
      <c r="P62" s="879"/>
      <c r="Q62" s="879"/>
      <c r="R62" s="879"/>
      <c r="S62" s="879"/>
      <c r="T62" s="879"/>
      <c r="U62" s="879" t="s">
        <v>939</v>
      </c>
      <c r="V62" s="879"/>
      <c r="W62" s="879"/>
      <c r="X62" s="879"/>
      <c r="Y62" s="879"/>
      <c r="Z62" s="879"/>
      <c r="AA62" s="880" t="s">
        <v>939</v>
      </c>
      <c r="AB62" s="880"/>
      <c r="AC62" s="880"/>
      <c r="AD62" s="880"/>
      <c r="AE62" s="880"/>
      <c r="AF62" s="880"/>
    </row>
    <row r="63" spans="1:32" ht="15.15" customHeight="1" thickTop="1" thickBot="1" x14ac:dyDescent="0.3">
      <c r="A63" s="878" t="s">
        <v>1127</v>
      </c>
      <c r="B63" s="878"/>
      <c r="C63" s="878"/>
      <c r="D63" s="878"/>
      <c r="E63" s="878"/>
      <c r="F63" s="878"/>
      <c r="G63" s="878"/>
      <c r="H63" s="878"/>
      <c r="I63" s="878"/>
      <c r="J63" s="878"/>
      <c r="K63" s="879" t="s">
        <v>1195</v>
      </c>
      <c r="L63" s="879"/>
      <c r="M63" s="879"/>
      <c r="N63" s="879"/>
      <c r="O63" s="879" t="s">
        <v>939</v>
      </c>
      <c r="P63" s="879"/>
      <c r="Q63" s="879"/>
      <c r="R63" s="879"/>
      <c r="S63" s="879"/>
      <c r="T63" s="879"/>
      <c r="U63" s="879" t="s">
        <v>939</v>
      </c>
      <c r="V63" s="879"/>
      <c r="W63" s="879"/>
      <c r="X63" s="879"/>
      <c r="Y63" s="879"/>
      <c r="Z63" s="879"/>
      <c r="AA63" s="880" t="s">
        <v>939</v>
      </c>
      <c r="AB63" s="880"/>
      <c r="AC63" s="880"/>
      <c r="AD63" s="880"/>
      <c r="AE63" s="880"/>
      <c r="AF63" s="880"/>
    </row>
    <row r="64" spans="1:32" ht="25.35" customHeight="1" thickTop="1" thickBot="1" x14ac:dyDescent="0.3">
      <c r="A64" s="878" t="s">
        <v>1196</v>
      </c>
      <c r="B64" s="878"/>
      <c r="C64" s="878"/>
      <c r="D64" s="878"/>
      <c r="E64" s="878"/>
      <c r="F64" s="878"/>
      <c r="G64" s="878"/>
      <c r="H64" s="878"/>
      <c r="I64" s="878"/>
      <c r="J64" s="878"/>
      <c r="K64" s="879" t="s">
        <v>1197</v>
      </c>
      <c r="L64" s="879"/>
      <c r="M64" s="879"/>
      <c r="N64" s="879"/>
      <c r="O64" s="879" t="s">
        <v>939</v>
      </c>
      <c r="P64" s="879"/>
      <c r="Q64" s="879"/>
      <c r="R64" s="879"/>
      <c r="S64" s="879"/>
      <c r="T64" s="879"/>
      <c r="U64" s="879" t="s">
        <v>939</v>
      </c>
      <c r="V64" s="879"/>
      <c r="W64" s="879"/>
      <c r="X64" s="879"/>
      <c r="Y64" s="879"/>
      <c r="Z64" s="879"/>
      <c r="AA64" s="880" t="s">
        <v>939</v>
      </c>
      <c r="AB64" s="880"/>
      <c r="AC64" s="880"/>
      <c r="AD64" s="880"/>
      <c r="AE64" s="880"/>
      <c r="AF64" s="880"/>
    </row>
    <row r="65" spans="1:32" ht="15.15" customHeight="1" thickTop="1" thickBot="1" x14ac:dyDescent="0.3">
      <c r="A65" s="878" t="s">
        <v>1121</v>
      </c>
      <c r="B65" s="878"/>
      <c r="C65" s="878"/>
      <c r="D65" s="878"/>
      <c r="E65" s="878"/>
      <c r="F65" s="878"/>
      <c r="G65" s="878"/>
      <c r="H65" s="878"/>
      <c r="I65" s="878"/>
      <c r="J65" s="878"/>
      <c r="K65" s="879" t="s">
        <v>1198</v>
      </c>
      <c r="L65" s="879"/>
      <c r="M65" s="879"/>
      <c r="N65" s="879"/>
      <c r="O65" s="879" t="s">
        <v>939</v>
      </c>
      <c r="P65" s="879"/>
      <c r="Q65" s="879"/>
      <c r="R65" s="879"/>
      <c r="S65" s="879"/>
      <c r="T65" s="879"/>
      <c r="U65" s="879" t="s">
        <v>939</v>
      </c>
      <c r="V65" s="879"/>
      <c r="W65" s="879"/>
      <c r="X65" s="879"/>
      <c r="Y65" s="879"/>
      <c r="Z65" s="879"/>
      <c r="AA65" s="880" t="s">
        <v>939</v>
      </c>
      <c r="AB65" s="880"/>
      <c r="AC65" s="880"/>
      <c r="AD65" s="880"/>
      <c r="AE65" s="880"/>
      <c r="AF65" s="880"/>
    </row>
    <row r="66" spans="1:32" ht="25.35" customHeight="1" thickTop="1" thickBot="1" x14ac:dyDescent="0.3">
      <c r="A66" s="878" t="s">
        <v>1123</v>
      </c>
      <c r="B66" s="878"/>
      <c r="C66" s="878"/>
      <c r="D66" s="878"/>
      <c r="E66" s="878"/>
      <c r="F66" s="878"/>
      <c r="G66" s="878"/>
      <c r="H66" s="878"/>
      <c r="I66" s="878"/>
      <c r="J66" s="878"/>
      <c r="K66" s="879" t="s">
        <v>1199</v>
      </c>
      <c r="L66" s="879"/>
      <c r="M66" s="879"/>
      <c r="N66" s="879"/>
      <c r="O66" s="879" t="s">
        <v>939</v>
      </c>
      <c r="P66" s="879"/>
      <c r="Q66" s="879"/>
      <c r="R66" s="879"/>
      <c r="S66" s="879"/>
      <c r="T66" s="879"/>
      <c r="U66" s="879" t="s">
        <v>939</v>
      </c>
      <c r="V66" s="879"/>
      <c r="W66" s="879"/>
      <c r="X66" s="879"/>
      <c r="Y66" s="879"/>
      <c r="Z66" s="879"/>
      <c r="AA66" s="880" t="s">
        <v>939</v>
      </c>
      <c r="AB66" s="880"/>
      <c r="AC66" s="880"/>
      <c r="AD66" s="880"/>
      <c r="AE66" s="880"/>
      <c r="AF66" s="880"/>
    </row>
    <row r="67" spans="1:32" ht="15.15" customHeight="1" thickTop="1" thickBot="1" x14ac:dyDescent="0.3">
      <c r="A67" s="878" t="s">
        <v>1125</v>
      </c>
      <c r="B67" s="878"/>
      <c r="C67" s="878"/>
      <c r="D67" s="878"/>
      <c r="E67" s="878"/>
      <c r="F67" s="878"/>
      <c r="G67" s="878"/>
      <c r="H67" s="878"/>
      <c r="I67" s="878"/>
      <c r="J67" s="878"/>
      <c r="K67" s="879" t="s">
        <v>1200</v>
      </c>
      <c r="L67" s="879"/>
      <c r="M67" s="879"/>
      <c r="N67" s="879"/>
      <c r="O67" s="879" t="s">
        <v>939</v>
      </c>
      <c r="P67" s="879"/>
      <c r="Q67" s="879"/>
      <c r="R67" s="879"/>
      <c r="S67" s="879"/>
      <c r="T67" s="879"/>
      <c r="U67" s="879" t="s">
        <v>939</v>
      </c>
      <c r="V67" s="879"/>
      <c r="W67" s="879"/>
      <c r="X67" s="879"/>
      <c r="Y67" s="879"/>
      <c r="Z67" s="879"/>
      <c r="AA67" s="880" t="s">
        <v>939</v>
      </c>
      <c r="AB67" s="880"/>
      <c r="AC67" s="880"/>
      <c r="AD67" s="880"/>
      <c r="AE67" s="880"/>
      <c r="AF67" s="880"/>
    </row>
    <row r="68" spans="1:32" ht="15.15" customHeight="1" thickTop="1" thickBot="1" x14ac:dyDescent="0.3">
      <c r="A68" s="878" t="s">
        <v>1127</v>
      </c>
      <c r="B68" s="878"/>
      <c r="C68" s="878"/>
      <c r="D68" s="878"/>
      <c r="E68" s="878"/>
      <c r="F68" s="878"/>
      <c r="G68" s="878"/>
      <c r="H68" s="878"/>
      <c r="I68" s="878"/>
      <c r="J68" s="878"/>
      <c r="K68" s="879" t="s">
        <v>1201</v>
      </c>
      <c r="L68" s="879"/>
      <c r="M68" s="879"/>
      <c r="N68" s="879"/>
      <c r="O68" s="879" t="s">
        <v>939</v>
      </c>
      <c r="P68" s="879"/>
      <c r="Q68" s="879"/>
      <c r="R68" s="879"/>
      <c r="S68" s="879"/>
      <c r="T68" s="879"/>
      <c r="U68" s="879" t="s">
        <v>939</v>
      </c>
      <c r="V68" s="879"/>
      <c r="W68" s="879"/>
      <c r="X68" s="879"/>
      <c r="Y68" s="879"/>
      <c r="Z68" s="879"/>
      <c r="AA68" s="880" t="s">
        <v>939</v>
      </c>
      <c r="AB68" s="880"/>
      <c r="AC68" s="880"/>
      <c r="AD68" s="880"/>
      <c r="AE68" s="880"/>
      <c r="AF68" s="880"/>
    </row>
    <row r="69" spans="1:32" ht="25.35" customHeight="1" thickTop="1" thickBot="1" x14ac:dyDescent="0.3">
      <c r="A69" s="878" t="s">
        <v>1202</v>
      </c>
      <c r="B69" s="878"/>
      <c r="C69" s="878"/>
      <c r="D69" s="878"/>
      <c r="E69" s="878"/>
      <c r="F69" s="878"/>
      <c r="G69" s="878"/>
      <c r="H69" s="878"/>
      <c r="I69" s="878"/>
      <c r="J69" s="878"/>
      <c r="K69" s="879" t="s">
        <v>1203</v>
      </c>
      <c r="L69" s="879"/>
      <c r="M69" s="879"/>
      <c r="N69" s="879"/>
      <c r="O69" s="879" t="s">
        <v>939</v>
      </c>
      <c r="P69" s="879"/>
      <c r="Q69" s="879"/>
      <c r="R69" s="879"/>
      <c r="S69" s="879"/>
      <c r="T69" s="879"/>
      <c r="U69" s="879" t="s">
        <v>939</v>
      </c>
      <c r="V69" s="879"/>
      <c r="W69" s="879"/>
      <c r="X69" s="879"/>
      <c r="Y69" s="879"/>
      <c r="Z69" s="879"/>
      <c r="AA69" s="880" t="s">
        <v>939</v>
      </c>
      <c r="AB69" s="880"/>
      <c r="AC69" s="880"/>
      <c r="AD69" s="880"/>
      <c r="AE69" s="880"/>
      <c r="AF69" s="880"/>
    </row>
    <row r="70" spans="1:32" ht="25.35" customHeight="1" thickTop="1" thickBot="1" x14ac:dyDescent="0.3">
      <c r="A70" s="878" t="s">
        <v>1204</v>
      </c>
      <c r="B70" s="878"/>
      <c r="C70" s="878"/>
      <c r="D70" s="878"/>
      <c r="E70" s="878"/>
      <c r="F70" s="878"/>
      <c r="G70" s="878"/>
      <c r="H70" s="878"/>
      <c r="I70" s="878"/>
      <c r="J70" s="878"/>
      <c r="K70" s="879" t="s">
        <v>1205</v>
      </c>
      <c r="L70" s="879"/>
      <c r="M70" s="879"/>
      <c r="N70" s="879"/>
      <c r="O70" s="879" t="s">
        <v>939</v>
      </c>
      <c r="P70" s="879"/>
      <c r="Q70" s="879"/>
      <c r="R70" s="879"/>
      <c r="S70" s="879"/>
      <c r="T70" s="879"/>
      <c r="U70" s="879" t="s">
        <v>939</v>
      </c>
      <c r="V70" s="879"/>
      <c r="W70" s="879"/>
      <c r="X70" s="879"/>
      <c r="Y70" s="879"/>
      <c r="Z70" s="879"/>
      <c r="AA70" s="880" t="s">
        <v>939</v>
      </c>
      <c r="AB70" s="880"/>
      <c r="AC70" s="880"/>
      <c r="AD70" s="880"/>
      <c r="AE70" s="880"/>
      <c r="AF70" s="880"/>
    </row>
    <row r="71" spans="1:32" ht="15.15" customHeight="1" thickTop="1" thickBot="1" x14ac:dyDescent="0.3">
      <c r="A71" s="878" t="s">
        <v>1121</v>
      </c>
      <c r="B71" s="878"/>
      <c r="C71" s="878"/>
      <c r="D71" s="878"/>
      <c r="E71" s="878"/>
      <c r="F71" s="878"/>
      <c r="G71" s="878"/>
      <c r="H71" s="878"/>
      <c r="I71" s="878"/>
      <c r="J71" s="878"/>
      <c r="K71" s="879" t="s">
        <v>1206</v>
      </c>
      <c r="L71" s="879"/>
      <c r="M71" s="879"/>
      <c r="N71" s="879"/>
      <c r="O71" s="879" t="s">
        <v>939</v>
      </c>
      <c r="P71" s="879"/>
      <c r="Q71" s="879"/>
      <c r="R71" s="879"/>
      <c r="S71" s="879"/>
      <c r="T71" s="879"/>
      <c r="U71" s="879" t="s">
        <v>939</v>
      </c>
      <c r="V71" s="879"/>
      <c r="W71" s="879"/>
      <c r="X71" s="879"/>
      <c r="Y71" s="879"/>
      <c r="Z71" s="879"/>
      <c r="AA71" s="880" t="s">
        <v>939</v>
      </c>
      <c r="AB71" s="880"/>
      <c r="AC71" s="880"/>
      <c r="AD71" s="880"/>
      <c r="AE71" s="880"/>
      <c r="AF71" s="880"/>
    </row>
    <row r="72" spans="1:32" ht="25.35" customHeight="1" thickTop="1" thickBot="1" x14ac:dyDescent="0.3">
      <c r="A72" s="878" t="s">
        <v>1123</v>
      </c>
      <c r="B72" s="878"/>
      <c r="C72" s="878"/>
      <c r="D72" s="878"/>
      <c r="E72" s="878"/>
      <c r="F72" s="878"/>
      <c r="G72" s="878"/>
      <c r="H72" s="878"/>
      <c r="I72" s="878"/>
      <c r="J72" s="878"/>
      <c r="K72" s="879" t="s">
        <v>1207</v>
      </c>
      <c r="L72" s="879"/>
      <c r="M72" s="879"/>
      <c r="N72" s="879"/>
      <c r="O72" s="879" t="s">
        <v>939</v>
      </c>
      <c r="P72" s="879"/>
      <c r="Q72" s="879"/>
      <c r="R72" s="879"/>
      <c r="S72" s="879"/>
      <c r="T72" s="879"/>
      <c r="U72" s="879" t="s">
        <v>939</v>
      </c>
      <c r="V72" s="879"/>
      <c r="W72" s="879"/>
      <c r="X72" s="879"/>
      <c r="Y72" s="879"/>
      <c r="Z72" s="879"/>
      <c r="AA72" s="880" t="s">
        <v>939</v>
      </c>
      <c r="AB72" s="880"/>
      <c r="AC72" s="880"/>
      <c r="AD72" s="880"/>
      <c r="AE72" s="880"/>
      <c r="AF72" s="880"/>
    </row>
    <row r="73" spans="1:32" ht="15.15" customHeight="1" thickTop="1" thickBot="1" x14ac:dyDescent="0.3">
      <c r="A73" s="878" t="s">
        <v>1125</v>
      </c>
      <c r="B73" s="878"/>
      <c r="C73" s="878"/>
      <c r="D73" s="878"/>
      <c r="E73" s="878"/>
      <c r="F73" s="878"/>
      <c r="G73" s="878"/>
      <c r="H73" s="878"/>
      <c r="I73" s="878"/>
      <c r="J73" s="878"/>
      <c r="K73" s="879" t="s">
        <v>1208</v>
      </c>
      <c r="L73" s="879"/>
      <c r="M73" s="879"/>
      <c r="N73" s="879"/>
      <c r="O73" s="879" t="s">
        <v>939</v>
      </c>
      <c r="P73" s="879"/>
      <c r="Q73" s="879"/>
      <c r="R73" s="879"/>
      <c r="S73" s="879"/>
      <c r="T73" s="879"/>
      <c r="U73" s="879" t="s">
        <v>939</v>
      </c>
      <c r="V73" s="879"/>
      <c r="W73" s="879"/>
      <c r="X73" s="879"/>
      <c r="Y73" s="879"/>
      <c r="Z73" s="879"/>
      <c r="AA73" s="880" t="s">
        <v>939</v>
      </c>
      <c r="AB73" s="880"/>
      <c r="AC73" s="880"/>
      <c r="AD73" s="880"/>
      <c r="AE73" s="880"/>
      <c r="AF73" s="880"/>
    </row>
    <row r="74" spans="1:32" ht="15.15" customHeight="1" thickTop="1" thickBot="1" x14ac:dyDescent="0.3">
      <c r="A74" s="878" t="s">
        <v>1127</v>
      </c>
      <c r="B74" s="878"/>
      <c r="C74" s="878"/>
      <c r="D74" s="878"/>
      <c r="E74" s="878"/>
      <c r="F74" s="878"/>
      <c r="G74" s="878"/>
      <c r="H74" s="878"/>
      <c r="I74" s="878"/>
      <c r="J74" s="878"/>
      <c r="K74" s="879" t="s">
        <v>1209</v>
      </c>
      <c r="L74" s="879"/>
      <c r="M74" s="879"/>
      <c r="N74" s="879"/>
      <c r="O74" s="879" t="s">
        <v>939</v>
      </c>
      <c r="P74" s="879"/>
      <c r="Q74" s="879"/>
      <c r="R74" s="879"/>
      <c r="S74" s="879"/>
      <c r="T74" s="879"/>
      <c r="U74" s="879" t="s">
        <v>939</v>
      </c>
      <c r="V74" s="879"/>
      <c r="W74" s="879"/>
      <c r="X74" s="879"/>
      <c r="Y74" s="879"/>
      <c r="Z74" s="879"/>
      <c r="AA74" s="880" t="s">
        <v>939</v>
      </c>
      <c r="AB74" s="880"/>
      <c r="AC74" s="880"/>
      <c r="AD74" s="880"/>
      <c r="AE74" s="880"/>
      <c r="AF74" s="880"/>
    </row>
    <row r="75" spans="1:32" ht="25.35" customHeight="1" thickTop="1" thickBot="1" x14ac:dyDescent="0.3">
      <c r="A75" s="878" t="s">
        <v>1210</v>
      </c>
      <c r="B75" s="878"/>
      <c r="C75" s="878"/>
      <c r="D75" s="878"/>
      <c r="E75" s="878"/>
      <c r="F75" s="878"/>
      <c r="G75" s="878"/>
      <c r="H75" s="878"/>
      <c r="I75" s="878"/>
      <c r="J75" s="878"/>
      <c r="K75" s="879" t="s">
        <v>1211</v>
      </c>
      <c r="L75" s="879"/>
      <c r="M75" s="879"/>
      <c r="N75" s="879"/>
      <c r="O75" s="879" t="s">
        <v>939</v>
      </c>
      <c r="P75" s="879"/>
      <c r="Q75" s="879"/>
      <c r="R75" s="879"/>
      <c r="S75" s="879"/>
      <c r="T75" s="879"/>
      <c r="U75" s="879" t="s">
        <v>939</v>
      </c>
      <c r="V75" s="879"/>
      <c r="W75" s="879"/>
      <c r="X75" s="879"/>
      <c r="Y75" s="879"/>
      <c r="Z75" s="879"/>
      <c r="AA75" s="880" t="s">
        <v>939</v>
      </c>
      <c r="AB75" s="880"/>
      <c r="AC75" s="880"/>
      <c r="AD75" s="880"/>
      <c r="AE75" s="880"/>
      <c r="AF75" s="880"/>
    </row>
    <row r="76" spans="1:32" ht="15.15" customHeight="1" thickTop="1" thickBot="1" x14ac:dyDescent="0.3">
      <c r="A76" s="878" t="s">
        <v>1121</v>
      </c>
      <c r="B76" s="878"/>
      <c r="C76" s="878"/>
      <c r="D76" s="878"/>
      <c r="E76" s="878"/>
      <c r="F76" s="878"/>
      <c r="G76" s="878"/>
      <c r="H76" s="878"/>
      <c r="I76" s="878"/>
      <c r="J76" s="878"/>
      <c r="K76" s="879" t="s">
        <v>1212</v>
      </c>
      <c r="L76" s="879"/>
      <c r="M76" s="879"/>
      <c r="N76" s="879"/>
      <c r="O76" s="879" t="s">
        <v>939</v>
      </c>
      <c r="P76" s="879"/>
      <c r="Q76" s="879"/>
      <c r="R76" s="879"/>
      <c r="S76" s="879"/>
      <c r="T76" s="879"/>
      <c r="U76" s="879" t="s">
        <v>939</v>
      </c>
      <c r="V76" s="879"/>
      <c r="W76" s="879"/>
      <c r="X76" s="879"/>
      <c r="Y76" s="879"/>
      <c r="Z76" s="879"/>
      <c r="AA76" s="880" t="s">
        <v>939</v>
      </c>
      <c r="AB76" s="880"/>
      <c r="AC76" s="880"/>
      <c r="AD76" s="880"/>
      <c r="AE76" s="880"/>
      <c r="AF76" s="880"/>
    </row>
    <row r="77" spans="1:32" ht="25.35" customHeight="1" thickTop="1" thickBot="1" x14ac:dyDescent="0.3">
      <c r="A77" s="878" t="s">
        <v>1123</v>
      </c>
      <c r="B77" s="878"/>
      <c r="C77" s="878"/>
      <c r="D77" s="878"/>
      <c r="E77" s="878"/>
      <c r="F77" s="878"/>
      <c r="G77" s="878"/>
      <c r="H77" s="878"/>
      <c r="I77" s="878"/>
      <c r="J77" s="878"/>
      <c r="K77" s="879" t="s">
        <v>1213</v>
      </c>
      <c r="L77" s="879"/>
      <c r="M77" s="879"/>
      <c r="N77" s="879"/>
      <c r="O77" s="879" t="s">
        <v>939</v>
      </c>
      <c r="P77" s="879"/>
      <c r="Q77" s="879"/>
      <c r="R77" s="879"/>
      <c r="S77" s="879"/>
      <c r="T77" s="879"/>
      <c r="U77" s="879" t="s">
        <v>939</v>
      </c>
      <c r="V77" s="879"/>
      <c r="W77" s="879"/>
      <c r="X77" s="879"/>
      <c r="Y77" s="879"/>
      <c r="Z77" s="879"/>
      <c r="AA77" s="880" t="s">
        <v>939</v>
      </c>
      <c r="AB77" s="880"/>
      <c r="AC77" s="880"/>
      <c r="AD77" s="880"/>
      <c r="AE77" s="880"/>
      <c r="AF77" s="880"/>
    </row>
    <row r="78" spans="1:32" ht="15.15" customHeight="1" thickTop="1" thickBot="1" x14ac:dyDescent="0.3">
      <c r="A78" s="878" t="s">
        <v>1125</v>
      </c>
      <c r="B78" s="878"/>
      <c r="C78" s="878"/>
      <c r="D78" s="878"/>
      <c r="E78" s="878"/>
      <c r="F78" s="878"/>
      <c r="G78" s="878"/>
      <c r="H78" s="878"/>
      <c r="I78" s="878"/>
      <c r="J78" s="878"/>
      <c r="K78" s="879" t="s">
        <v>1214</v>
      </c>
      <c r="L78" s="879"/>
      <c r="M78" s="879"/>
      <c r="N78" s="879"/>
      <c r="O78" s="879" t="s">
        <v>939</v>
      </c>
      <c r="P78" s="879"/>
      <c r="Q78" s="879"/>
      <c r="R78" s="879"/>
      <c r="S78" s="879"/>
      <c r="T78" s="879"/>
      <c r="U78" s="879" t="s">
        <v>939</v>
      </c>
      <c r="V78" s="879"/>
      <c r="W78" s="879"/>
      <c r="X78" s="879"/>
      <c r="Y78" s="879"/>
      <c r="Z78" s="879"/>
      <c r="AA78" s="880" t="s">
        <v>939</v>
      </c>
      <c r="AB78" s="880"/>
      <c r="AC78" s="880"/>
      <c r="AD78" s="880"/>
      <c r="AE78" s="880"/>
      <c r="AF78" s="880"/>
    </row>
    <row r="79" spans="1:32" ht="15.15" customHeight="1" thickTop="1" thickBot="1" x14ac:dyDescent="0.3">
      <c r="A79" s="878" t="s">
        <v>1127</v>
      </c>
      <c r="B79" s="878"/>
      <c r="C79" s="878"/>
      <c r="D79" s="878"/>
      <c r="E79" s="878"/>
      <c r="F79" s="878"/>
      <c r="G79" s="878"/>
      <c r="H79" s="878"/>
      <c r="I79" s="878"/>
      <c r="J79" s="878"/>
      <c r="K79" s="879" t="s">
        <v>1215</v>
      </c>
      <c r="L79" s="879"/>
      <c r="M79" s="879"/>
      <c r="N79" s="879"/>
      <c r="O79" s="879" t="s">
        <v>939</v>
      </c>
      <c r="P79" s="879"/>
      <c r="Q79" s="879"/>
      <c r="R79" s="879"/>
      <c r="S79" s="879"/>
      <c r="T79" s="879"/>
      <c r="U79" s="879" t="s">
        <v>939</v>
      </c>
      <c r="V79" s="879"/>
      <c r="W79" s="879"/>
      <c r="X79" s="879"/>
      <c r="Y79" s="879"/>
      <c r="Z79" s="879"/>
      <c r="AA79" s="880" t="s">
        <v>939</v>
      </c>
      <c r="AB79" s="880"/>
      <c r="AC79" s="880"/>
      <c r="AD79" s="880"/>
      <c r="AE79" s="880"/>
      <c r="AF79" s="880"/>
    </row>
    <row r="80" spans="1:32" ht="25.35" customHeight="1" thickTop="1" thickBot="1" x14ac:dyDescent="0.3">
      <c r="A80" s="878" t="s">
        <v>1216</v>
      </c>
      <c r="B80" s="878"/>
      <c r="C80" s="878"/>
      <c r="D80" s="878"/>
      <c r="E80" s="878"/>
      <c r="F80" s="878"/>
      <c r="G80" s="878"/>
      <c r="H80" s="878"/>
      <c r="I80" s="878"/>
      <c r="J80" s="878"/>
      <c r="K80" s="879" t="s">
        <v>236</v>
      </c>
      <c r="L80" s="879"/>
      <c r="M80" s="879"/>
      <c r="N80" s="879"/>
      <c r="O80" s="879" t="s">
        <v>939</v>
      </c>
      <c r="P80" s="879"/>
      <c r="Q80" s="879"/>
      <c r="R80" s="879"/>
      <c r="S80" s="879"/>
      <c r="T80" s="879"/>
      <c r="U80" s="879" t="s">
        <v>939</v>
      </c>
      <c r="V80" s="879"/>
      <c r="W80" s="879"/>
      <c r="X80" s="879"/>
      <c r="Y80" s="879"/>
      <c r="Z80" s="879"/>
      <c r="AA80" s="880" t="s">
        <v>939</v>
      </c>
      <c r="AB80" s="880"/>
      <c r="AC80" s="880"/>
      <c r="AD80" s="880"/>
      <c r="AE80" s="880"/>
      <c r="AF80" s="880"/>
    </row>
    <row r="81" spans="1:32" ht="15.15" customHeight="1" thickTop="1" thickBot="1" x14ac:dyDescent="0.3">
      <c r="A81" s="878" t="s">
        <v>1217</v>
      </c>
      <c r="B81" s="878"/>
      <c r="C81" s="878"/>
      <c r="D81" s="878"/>
      <c r="E81" s="878"/>
      <c r="F81" s="878"/>
      <c r="G81" s="878"/>
      <c r="H81" s="878"/>
      <c r="I81" s="878"/>
      <c r="J81" s="878"/>
      <c r="K81" s="879" t="s">
        <v>1218</v>
      </c>
      <c r="L81" s="879"/>
      <c r="M81" s="879"/>
      <c r="N81" s="879"/>
      <c r="O81" s="879" t="s">
        <v>939</v>
      </c>
      <c r="P81" s="879"/>
      <c r="Q81" s="879"/>
      <c r="R81" s="879"/>
      <c r="S81" s="879"/>
      <c r="T81" s="879"/>
      <c r="U81" s="879" t="s">
        <v>939</v>
      </c>
      <c r="V81" s="879"/>
      <c r="W81" s="879"/>
      <c r="X81" s="879"/>
      <c r="Y81" s="879"/>
      <c r="Z81" s="879"/>
      <c r="AA81" s="880" t="s">
        <v>939</v>
      </c>
      <c r="AB81" s="880"/>
      <c r="AC81" s="880"/>
      <c r="AD81" s="880"/>
      <c r="AE81" s="880"/>
      <c r="AF81" s="880"/>
    </row>
    <row r="82" spans="1:32" ht="15.15" customHeight="1" thickTop="1" thickBot="1" x14ac:dyDescent="0.3">
      <c r="A82" s="878" t="s">
        <v>1219</v>
      </c>
      <c r="B82" s="878"/>
      <c r="C82" s="878"/>
      <c r="D82" s="878"/>
      <c r="E82" s="878"/>
      <c r="F82" s="878"/>
      <c r="G82" s="878"/>
      <c r="H82" s="878"/>
      <c r="I82" s="878"/>
      <c r="J82" s="878"/>
      <c r="K82" s="879" t="s">
        <v>1220</v>
      </c>
      <c r="L82" s="879"/>
      <c r="M82" s="879"/>
      <c r="N82" s="879"/>
      <c r="O82" s="879" t="s">
        <v>939</v>
      </c>
      <c r="P82" s="879"/>
      <c r="Q82" s="879"/>
      <c r="R82" s="879"/>
      <c r="S82" s="879"/>
      <c r="T82" s="879"/>
      <c r="U82" s="879" t="s">
        <v>939</v>
      </c>
      <c r="V82" s="879"/>
      <c r="W82" s="879"/>
      <c r="X82" s="879"/>
      <c r="Y82" s="879"/>
      <c r="Z82" s="879"/>
      <c r="AA82" s="880" t="s">
        <v>939</v>
      </c>
      <c r="AB82" s="880"/>
      <c r="AC82" s="880"/>
      <c r="AD82" s="880"/>
      <c r="AE82" s="880"/>
      <c r="AF82" s="880"/>
    </row>
    <row r="83" spans="1:32" ht="15.15" customHeight="1" thickTop="1" thickBot="1" x14ac:dyDescent="0.3">
      <c r="A83" s="878" t="s">
        <v>1221</v>
      </c>
      <c r="B83" s="878"/>
      <c r="C83" s="878"/>
      <c r="D83" s="878"/>
      <c r="E83" s="878"/>
      <c r="F83" s="878"/>
      <c r="G83" s="878"/>
      <c r="H83" s="878"/>
      <c r="I83" s="878"/>
      <c r="J83" s="878"/>
      <c r="K83" s="879" t="s">
        <v>1222</v>
      </c>
      <c r="L83" s="879"/>
      <c r="M83" s="879"/>
      <c r="N83" s="879"/>
      <c r="O83" s="879" t="s">
        <v>1427</v>
      </c>
      <c r="P83" s="879"/>
      <c r="Q83" s="879"/>
      <c r="R83" s="879"/>
      <c r="S83" s="879"/>
      <c r="T83" s="879"/>
      <c r="U83" s="879" t="s">
        <v>1428</v>
      </c>
      <c r="V83" s="879"/>
      <c r="W83" s="879"/>
      <c r="X83" s="879"/>
      <c r="Y83" s="879"/>
      <c r="Z83" s="879"/>
      <c r="AA83" s="880" t="s">
        <v>1429</v>
      </c>
      <c r="AB83" s="880"/>
      <c r="AC83" s="880"/>
      <c r="AD83" s="880"/>
      <c r="AE83" s="880"/>
      <c r="AF83" s="880"/>
    </row>
    <row r="84" spans="1:32" ht="15.15" customHeight="1" thickTop="1" thickBot="1" x14ac:dyDescent="0.3">
      <c r="A84" s="878" t="s">
        <v>1223</v>
      </c>
      <c r="B84" s="878"/>
      <c r="C84" s="878"/>
      <c r="D84" s="878"/>
      <c r="E84" s="878"/>
      <c r="F84" s="878"/>
      <c r="G84" s="878"/>
      <c r="H84" s="878"/>
      <c r="I84" s="878"/>
      <c r="J84" s="878"/>
      <c r="K84" s="879" t="s">
        <v>1224</v>
      </c>
      <c r="L84" s="879"/>
      <c r="M84" s="879"/>
      <c r="N84" s="879"/>
      <c r="O84" s="879" t="s">
        <v>939</v>
      </c>
      <c r="P84" s="879"/>
      <c r="Q84" s="879"/>
      <c r="R84" s="879"/>
      <c r="S84" s="879"/>
      <c r="T84" s="879"/>
      <c r="U84" s="879" t="s">
        <v>939</v>
      </c>
      <c r="V84" s="879"/>
      <c r="W84" s="879"/>
      <c r="X84" s="879"/>
      <c r="Y84" s="879"/>
      <c r="Z84" s="879"/>
      <c r="AA84" s="880" t="s">
        <v>939</v>
      </c>
      <c r="AB84" s="880"/>
      <c r="AC84" s="880"/>
      <c r="AD84" s="880"/>
      <c r="AE84" s="880"/>
      <c r="AF84" s="880"/>
    </row>
    <row r="85" spans="1:32" ht="15.15" customHeight="1" thickTop="1" thickBot="1" x14ac:dyDescent="0.3">
      <c r="A85" s="878" t="s">
        <v>1225</v>
      </c>
      <c r="B85" s="878"/>
      <c r="C85" s="878"/>
      <c r="D85" s="878"/>
      <c r="E85" s="878"/>
      <c r="F85" s="878"/>
      <c r="G85" s="878"/>
      <c r="H85" s="878"/>
      <c r="I85" s="878"/>
      <c r="J85" s="878"/>
      <c r="K85" s="879" t="s">
        <v>1226</v>
      </c>
      <c r="L85" s="879"/>
      <c r="M85" s="879"/>
      <c r="N85" s="879"/>
      <c r="O85" s="879" t="s">
        <v>939</v>
      </c>
      <c r="P85" s="879"/>
      <c r="Q85" s="879"/>
      <c r="R85" s="879"/>
      <c r="S85" s="879"/>
      <c r="T85" s="879"/>
      <c r="U85" s="879" t="s">
        <v>939</v>
      </c>
      <c r="V85" s="879"/>
      <c r="W85" s="879"/>
      <c r="X85" s="879"/>
      <c r="Y85" s="879"/>
      <c r="Z85" s="879"/>
      <c r="AA85" s="880" t="s">
        <v>939</v>
      </c>
      <c r="AB85" s="880"/>
      <c r="AC85" s="880"/>
      <c r="AD85" s="880"/>
      <c r="AE85" s="880"/>
      <c r="AF85" s="880"/>
    </row>
    <row r="86" spans="1:32" ht="15.15" customHeight="1" thickTop="1" thickBot="1" x14ac:dyDescent="0.3">
      <c r="A86" s="878" t="s">
        <v>1227</v>
      </c>
      <c r="B86" s="878"/>
      <c r="C86" s="878"/>
      <c r="D86" s="878"/>
      <c r="E86" s="878"/>
      <c r="F86" s="878"/>
      <c r="G86" s="878"/>
      <c r="H86" s="878"/>
      <c r="I86" s="878"/>
      <c r="J86" s="878"/>
      <c r="K86" s="879" t="s">
        <v>1228</v>
      </c>
      <c r="L86" s="879"/>
      <c r="M86" s="879"/>
      <c r="N86" s="879"/>
      <c r="O86" s="879" t="s">
        <v>1427</v>
      </c>
      <c r="P86" s="879"/>
      <c r="Q86" s="879"/>
      <c r="R86" s="879"/>
      <c r="S86" s="879"/>
      <c r="T86" s="879"/>
      <c r="U86" s="879" t="s">
        <v>1428</v>
      </c>
      <c r="V86" s="879"/>
      <c r="W86" s="879"/>
      <c r="X86" s="879"/>
      <c r="Y86" s="879"/>
      <c r="Z86" s="879"/>
      <c r="AA86" s="880" t="s">
        <v>1429</v>
      </c>
      <c r="AB86" s="880"/>
      <c r="AC86" s="880"/>
      <c r="AD86" s="880"/>
      <c r="AE86" s="880"/>
      <c r="AF86" s="880"/>
    </row>
    <row r="87" spans="1:32" ht="15.15" customHeight="1" thickTop="1" thickBot="1" x14ac:dyDescent="0.3">
      <c r="A87" s="878" t="s">
        <v>1229</v>
      </c>
      <c r="B87" s="878"/>
      <c r="C87" s="878"/>
      <c r="D87" s="878"/>
      <c r="E87" s="878"/>
      <c r="F87" s="878"/>
      <c r="G87" s="878"/>
      <c r="H87" s="878"/>
      <c r="I87" s="878"/>
      <c r="J87" s="878"/>
      <c r="K87" s="879" t="s">
        <v>1230</v>
      </c>
      <c r="L87" s="879"/>
      <c r="M87" s="879"/>
      <c r="N87" s="879"/>
      <c r="O87" s="879" t="s">
        <v>939</v>
      </c>
      <c r="P87" s="879"/>
      <c r="Q87" s="879"/>
      <c r="R87" s="879"/>
      <c r="S87" s="879"/>
      <c r="T87" s="879"/>
      <c r="U87" s="879" t="s">
        <v>939</v>
      </c>
      <c r="V87" s="879"/>
      <c r="W87" s="879"/>
      <c r="X87" s="879"/>
      <c r="Y87" s="879"/>
      <c r="Z87" s="879"/>
      <c r="AA87" s="880" t="s">
        <v>939</v>
      </c>
      <c r="AB87" s="880"/>
      <c r="AC87" s="880"/>
      <c r="AD87" s="880"/>
      <c r="AE87" s="880"/>
      <c r="AF87" s="880"/>
    </row>
    <row r="88" spans="1:32" ht="15.15" customHeight="1" thickTop="1" thickBot="1" x14ac:dyDescent="0.3">
      <c r="A88" s="878" t="s">
        <v>1231</v>
      </c>
      <c r="B88" s="878"/>
      <c r="C88" s="878"/>
      <c r="D88" s="878"/>
      <c r="E88" s="878"/>
      <c r="F88" s="878"/>
      <c r="G88" s="878"/>
      <c r="H88" s="878"/>
      <c r="I88" s="878"/>
      <c r="J88" s="878"/>
      <c r="K88" s="879" t="s">
        <v>1232</v>
      </c>
      <c r="L88" s="879"/>
      <c r="M88" s="879"/>
      <c r="N88" s="879"/>
      <c r="O88" s="879" t="s">
        <v>1430</v>
      </c>
      <c r="P88" s="879"/>
      <c r="Q88" s="879"/>
      <c r="R88" s="879"/>
      <c r="S88" s="879"/>
      <c r="T88" s="879"/>
      <c r="U88" s="879" t="s">
        <v>1431</v>
      </c>
      <c r="V88" s="879"/>
      <c r="W88" s="879"/>
      <c r="X88" s="879"/>
      <c r="Y88" s="879"/>
      <c r="Z88" s="879"/>
      <c r="AA88" s="880" t="s">
        <v>1432</v>
      </c>
      <c r="AB88" s="880"/>
      <c r="AC88" s="880"/>
      <c r="AD88" s="880"/>
      <c r="AE88" s="880"/>
      <c r="AF88" s="880"/>
    </row>
    <row r="89" spans="1:32" ht="15.15" customHeight="1" thickTop="1" thickBot="1" x14ac:dyDescent="0.3">
      <c r="A89" s="878" t="s">
        <v>1233</v>
      </c>
      <c r="B89" s="878"/>
      <c r="C89" s="878"/>
      <c r="D89" s="878"/>
      <c r="E89" s="878"/>
      <c r="F89" s="878"/>
      <c r="G89" s="878"/>
      <c r="H89" s="878"/>
      <c r="I89" s="878"/>
      <c r="J89" s="878"/>
      <c r="K89" s="879" t="s">
        <v>1234</v>
      </c>
      <c r="L89" s="879"/>
      <c r="M89" s="879"/>
      <c r="N89" s="879"/>
      <c r="O89" s="879" t="s">
        <v>1235</v>
      </c>
      <c r="P89" s="879"/>
      <c r="Q89" s="879"/>
      <c r="R89" s="879"/>
      <c r="S89" s="879"/>
      <c r="T89" s="879"/>
      <c r="U89" s="879" t="s">
        <v>1433</v>
      </c>
      <c r="V89" s="879"/>
      <c r="W89" s="879"/>
      <c r="X89" s="879"/>
      <c r="Y89" s="879"/>
      <c r="Z89" s="879"/>
      <c r="AA89" s="880" t="s">
        <v>1434</v>
      </c>
      <c r="AB89" s="880"/>
      <c r="AC89" s="880"/>
      <c r="AD89" s="880"/>
      <c r="AE89" s="880"/>
      <c r="AF89" s="880"/>
    </row>
    <row r="90" spans="1:32" ht="25.35" customHeight="1" thickTop="1" thickBot="1" x14ac:dyDescent="0.3">
      <c r="A90" s="878" t="s">
        <v>1236</v>
      </c>
      <c r="B90" s="878"/>
      <c r="C90" s="878"/>
      <c r="D90" s="878"/>
      <c r="E90" s="878"/>
      <c r="F90" s="878"/>
      <c r="G90" s="878"/>
      <c r="H90" s="878"/>
      <c r="I90" s="878"/>
      <c r="J90" s="878"/>
      <c r="K90" s="879" t="s">
        <v>1237</v>
      </c>
      <c r="L90" s="879"/>
      <c r="M90" s="879"/>
      <c r="N90" s="879"/>
      <c r="O90" s="879" t="s">
        <v>939</v>
      </c>
      <c r="P90" s="879"/>
      <c r="Q90" s="879"/>
      <c r="R90" s="879"/>
      <c r="S90" s="879"/>
      <c r="T90" s="879"/>
      <c r="U90" s="879" t="s">
        <v>1435</v>
      </c>
      <c r="V90" s="879"/>
      <c r="W90" s="879"/>
      <c r="X90" s="879"/>
      <c r="Y90" s="879"/>
      <c r="Z90" s="879"/>
      <c r="AA90" s="880" t="s">
        <v>939</v>
      </c>
      <c r="AB90" s="880"/>
      <c r="AC90" s="880"/>
      <c r="AD90" s="880"/>
      <c r="AE90" s="880"/>
      <c r="AF90" s="880"/>
    </row>
    <row r="91" spans="1:32" ht="15.15" customHeight="1" thickTop="1" thickBot="1" x14ac:dyDescent="0.3">
      <c r="A91" s="878" t="s">
        <v>1238</v>
      </c>
      <c r="B91" s="878"/>
      <c r="C91" s="878"/>
      <c r="D91" s="878"/>
      <c r="E91" s="878"/>
      <c r="F91" s="878"/>
      <c r="G91" s="878"/>
      <c r="H91" s="878"/>
      <c r="I91" s="878"/>
      <c r="J91" s="878"/>
      <c r="K91" s="879" t="s">
        <v>1239</v>
      </c>
      <c r="L91" s="879"/>
      <c r="M91" s="879"/>
      <c r="N91" s="879"/>
      <c r="O91" s="879" t="s">
        <v>1436</v>
      </c>
      <c r="P91" s="879"/>
      <c r="Q91" s="879"/>
      <c r="R91" s="879"/>
      <c r="S91" s="879"/>
      <c r="T91" s="879"/>
      <c r="U91" s="879" t="s">
        <v>1437</v>
      </c>
      <c r="V91" s="879"/>
      <c r="W91" s="879"/>
      <c r="X91" s="879"/>
      <c r="Y91" s="879"/>
      <c r="Z91" s="879"/>
      <c r="AA91" s="880" t="s">
        <v>1438</v>
      </c>
      <c r="AB91" s="880"/>
      <c r="AC91" s="880"/>
      <c r="AD91" s="880"/>
      <c r="AE91" s="880"/>
      <c r="AF91" s="880"/>
    </row>
    <row r="92" spans="1:32" ht="25.35" customHeight="1" thickTop="1" thickBot="1" x14ac:dyDescent="0.3">
      <c r="A92" s="878" t="s">
        <v>1240</v>
      </c>
      <c r="B92" s="878"/>
      <c r="C92" s="878"/>
      <c r="D92" s="878"/>
      <c r="E92" s="878"/>
      <c r="F92" s="878"/>
      <c r="G92" s="878"/>
      <c r="H92" s="878"/>
      <c r="I92" s="878"/>
      <c r="J92" s="878"/>
      <c r="K92" s="879" t="s">
        <v>1241</v>
      </c>
      <c r="L92" s="879"/>
      <c r="M92" s="879"/>
      <c r="N92" s="879"/>
      <c r="O92" s="879" t="s">
        <v>1439</v>
      </c>
      <c r="P92" s="879"/>
      <c r="Q92" s="879"/>
      <c r="R92" s="879"/>
      <c r="S92" s="879"/>
      <c r="T92" s="879"/>
      <c r="U92" s="879" t="s">
        <v>1440</v>
      </c>
      <c r="V92" s="879"/>
      <c r="W92" s="879"/>
      <c r="X92" s="879"/>
      <c r="Y92" s="879"/>
      <c r="Z92" s="879"/>
      <c r="AA92" s="880" t="s">
        <v>1441</v>
      </c>
      <c r="AB92" s="880"/>
      <c r="AC92" s="880"/>
      <c r="AD92" s="880"/>
      <c r="AE92" s="880"/>
      <c r="AF92" s="880"/>
    </row>
    <row r="93" spans="1:32" ht="15.15" customHeight="1" thickTop="1" thickBot="1" x14ac:dyDescent="0.3">
      <c r="A93" s="878" t="s">
        <v>1242</v>
      </c>
      <c r="B93" s="878"/>
      <c r="C93" s="878"/>
      <c r="D93" s="878"/>
      <c r="E93" s="878"/>
      <c r="F93" s="878"/>
      <c r="G93" s="878"/>
      <c r="H93" s="878"/>
      <c r="I93" s="878"/>
      <c r="J93" s="878"/>
      <c r="K93" s="879" t="s">
        <v>1243</v>
      </c>
      <c r="L93" s="879"/>
      <c r="M93" s="879"/>
      <c r="N93" s="879"/>
      <c r="O93" s="879" t="s">
        <v>939</v>
      </c>
      <c r="P93" s="879"/>
      <c r="Q93" s="879"/>
      <c r="R93" s="879"/>
      <c r="S93" s="879"/>
      <c r="T93" s="879"/>
      <c r="U93" s="879" t="s">
        <v>939</v>
      </c>
      <c r="V93" s="879"/>
      <c r="W93" s="879"/>
      <c r="X93" s="879"/>
      <c r="Y93" s="879"/>
      <c r="Z93" s="879"/>
      <c r="AA93" s="880" t="s">
        <v>939</v>
      </c>
      <c r="AB93" s="880"/>
      <c r="AC93" s="880"/>
      <c r="AD93" s="880"/>
      <c r="AE93" s="880"/>
      <c r="AF93" s="880"/>
    </row>
    <row r="94" spans="1:32" ht="15.15" customHeight="1" thickTop="1" thickBot="1" x14ac:dyDescent="0.3">
      <c r="A94" s="878" t="s">
        <v>1244</v>
      </c>
      <c r="B94" s="878"/>
      <c r="C94" s="878"/>
      <c r="D94" s="878"/>
      <c r="E94" s="878"/>
      <c r="F94" s="878"/>
      <c r="G94" s="878"/>
      <c r="H94" s="878"/>
      <c r="I94" s="878"/>
      <c r="J94" s="878"/>
      <c r="K94" s="879" t="s">
        <v>1245</v>
      </c>
      <c r="L94" s="879"/>
      <c r="M94" s="879"/>
      <c r="N94" s="879"/>
      <c r="O94" s="879" t="s">
        <v>1442</v>
      </c>
      <c r="P94" s="879"/>
      <c r="Q94" s="879"/>
      <c r="R94" s="879"/>
      <c r="S94" s="879"/>
      <c r="T94" s="879"/>
      <c r="U94" s="879" t="s">
        <v>1443</v>
      </c>
      <c r="V94" s="879"/>
      <c r="W94" s="879"/>
      <c r="X94" s="879"/>
      <c r="Y94" s="879"/>
      <c r="Z94" s="879"/>
      <c r="AA94" s="880" t="s">
        <v>1444</v>
      </c>
      <c r="AB94" s="880"/>
      <c r="AC94" s="880"/>
      <c r="AD94" s="880"/>
      <c r="AE94" s="880"/>
      <c r="AF94" s="880"/>
    </row>
    <row r="95" spans="1:32" ht="15.15" customHeight="1" thickTop="1" thickBot="1" x14ac:dyDescent="0.3">
      <c r="A95" s="878" t="s">
        <v>1113</v>
      </c>
      <c r="B95" s="878"/>
      <c r="C95" s="878"/>
      <c r="D95" s="878"/>
      <c r="E95" s="878"/>
      <c r="F95" s="878"/>
      <c r="G95" s="878"/>
      <c r="H95" s="878"/>
      <c r="I95" s="878"/>
      <c r="J95" s="878"/>
      <c r="K95" s="879" t="s">
        <v>1113</v>
      </c>
      <c r="L95" s="879"/>
      <c r="M95" s="879"/>
      <c r="N95" s="879"/>
      <c r="O95" s="879" t="s">
        <v>1113</v>
      </c>
      <c r="P95" s="879"/>
      <c r="Q95" s="879"/>
      <c r="R95" s="879"/>
      <c r="S95" s="879"/>
      <c r="T95" s="879"/>
      <c r="U95" s="879" t="s">
        <v>1113</v>
      </c>
      <c r="V95" s="879"/>
      <c r="W95" s="879"/>
      <c r="X95" s="879"/>
      <c r="Y95" s="879"/>
      <c r="Z95" s="879"/>
      <c r="AA95" s="880" t="s">
        <v>1113</v>
      </c>
      <c r="AB95" s="880"/>
      <c r="AC95" s="880"/>
      <c r="AD95" s="880"/>
      <c r="AE95" s="880"/>
      <c r="AF95" s="880"/>
    </row>
    <row r="96" spans="1:32" ht="15.15" customHeight="1" thickTop="1" thickBot="1" x14ac:dyDescent="0.3">
      <c r="A96" s="878" t="s">
        <v>1246</v>
      </c>
      <c r="B96" s="878"/>
      <c r="C96" s="878"/>
      <c r="D96" s="878"/>
      <c r="E96" s="878"/>
      <c r="F96" s="878"/>
      <c r="G96" s="878"/>
      <c r="H96" s="878"/>
      <c r="I96" s="878"/>
      <c r="J96" s="878"/>
      <c r="K96" s="879" t="s">
        <v>1113</v>
      </c>
      <c r="L96" s="879"/>
      <c r="M96" s="879"/>
      <c r="N96" s="879"/>
      <c r="O96" s="879" t="s">
        <v>1113</v>
      </c>
      <c r="P96" s="879"/>
      <c r="Q96" s="879"/>
      <c r="R96" s="879"/>
      <c r="S96" s="879"/>
      <c r="T96" s="879"/>
      <c r="U96" s="879" t="s">
        <v>1113</v>
      </c>
      <c r="V96" s="879"/>
      <c r="W96" s="879"/>
      <c r="X96" s="879"/>
      <c r="Y96" s="879"/>
      <c r="Z96" s="879"/>
      <c r="AA96" s="880" t="s">
        <v>1113</v>
      </c>
      <c r="AB96" s="880"/>
      <c r="AC96" s="880"/>
      <c r="AD96" s="880"/>
      <c r="AE96" s="880"/>
      <c r="AF96" s="880"/>
    </row>
    <row r="97" spans="1:32" ht="15.15" customHeight="1" thickTop="1" thickBot="1" x14ac:dyDescent="0.3">
      <c r="A97" s="878" t="s">
        <v>1247</v>
      </c>
      <c r="B97" s="878"/>
      <c r="C97" s="878"/>
      <c r="D97" s="878"/>
      <c r="E97" s="878"/>
      <c r="F97" s="878"/>
      <c r="G97" s="878"/>
      <c r="H97" s="878"/>
      <c r="I97" s="878"/>
      <c r="J97" s="878"/>
      <c r="K97" s="879" t="s">
        <v>1248</v>
      </c>
      <c r="L97" s="879"/>
      <c r="M97" s="879"/>
      <c r="N97" s="879"/>
      <c r="O97" s="879" t="s">
        <v>1445</v>
      </c>
      <c r="P97" s="879"/>
      <c r="Q97" s="879"/>
      <c r="R97" s="879"/>
      <c r="S97" s="879"/>
      <c r="T97" s="879"/>
      <c r="U97" s="879" t="s">
        <v>1446</v>
      </c>
      <c r="V97" s="879"/>
      <c r="W97" s="879"/>
      <c r="X97" s="879"/>
      <c r="Y97" s="879"/>
      <c r="Z97" s="879"/>
      <c r="AA97" s="880" t="s">
        <v>1421</v>
      </c>
      <c r="AB97" s="880"/>
      <c r="AC97" s="880"/>
      <c r="AD97" s="880"/>
      <c r="AE97" s="880"/>
      <c r="AF97" s="880"/>
    </row>
    <row r="98" spans="1:32" ht="15.15" customHeight="1" thickTop="1" thickBot="1" x14ac:dyDescent="0.3">
      <c r="A98" s="878" t="s">
        <v>1249</v>
      </c>
      <c r="B98" s="878"/>
      <c r="C98" s="878"/>
      <c r="D98" s="878"/>
      <c r="E98" s="878"/>
      <c r="F98" s="878"/>
      <c r="G98" s="878"/>
      <c r="H98" s="878"/>
      <c r="I98" s="878"/>
      <c r="J98" s="878"/>
      <c r="K98" s="879" t="s">
        <v>1250</v>
      </c>
      <c r="L98" s="879"/>
      <c r="M98" s="879"/>
      <c r="N98" s="879"/>
      <c r="O98" s="879" t="s">
        <v>1251</v>
      </c>
      <c r="P98" s="879"/>
      <c r="Q98" s="879"/>
      <c r="R98" s="879"/>
      <c r="S98" s="879"/>
      <c r="T98" s="879"/>
      <c r="U98" s="879" t="s">
        <v>1251</v>
      </c>
      <c r="V98" s="879"/>
      <c r="W98" s="879"/>
      <c r="X98" s="879"/>
      <c r="Y98" s="879"/>
      <c r="Z98" s="879"/>
      <c r="AA98" s="880" t="s">
        <v>1183</v>
      </c>
      <c r="AB98" s="880"/>
      <c r="AC98" s="880"/>
      <c r="AD98" s="880"/>
      <c r="AE98" s="880"/>
      <c r="AF98" s="880"/>
    </row>
    <row r="99" spans="1:32" ht="15.15" customHeight="1" thickTop="1" thickBot="1" x14ac:dyDescent="0.3">
      <c r="A99" s="878" t="s">
        <v>1252</v>
      </c>
      <c r="B99" s="878"/>
      <c r="C99" s="878"/>
      <c r="D99" s="878"/>
      <c r="E99" s="878"/>
      <c r="F99" s="878"/>
      <c r="G99" s="878"/>
      <c r="H99" s="878"/>
      <c r="I99" s="878"/>
      <c r="J99" s="878"/>
      <c r="K99" s="879" t="s">
        <v>1253</v>
      </c>
      <c r="L99" s="879"/>
      <c r="M99" s="879"/>
      <c r="N99" s="879"/>
      <c r="O99" s="879" t="s">
        <v>1254</v>
      </c>
      <c r="P99" s="879"/>
      <c r="Q99" s="879"/>
      <c r="R99" s="879"/>
      <c r="S99" s="879"/>
      <c r="T99" s="879"/>
      <c r="U99" s="879" t="s">
        <v>1447</v>
      </c>
      <c r="V99" s="879"/>
      <c r="W99" s="879"/>
      <c r="X99" s="879"/>
      <c r="Y99" s="879"/>
      <c r="Z99" s="879"/>
      <c r="AA99" s="880" t="s">
        <v>1448</v>
      </c>
      <c r="AB99" s="880"/>
      <c r="AC99" s="880"/>
      <c r="AD99" s="880"/>
      <c r="AE99" s="880"/>
      <c r="AF99" s="880"/>
    </row>
    <row r="100" spans="1:32" ht="25.35" customHeight="1" thickTop="1" thickBot="1" x14ac:dyDescent="0.3">
      <c r="A100" s="878" t="s">
        <v>1255</v>
      </c>
      <c r="B100" s="878"/>
      <c r="C100" s="878"/>
      <c r="D100" s="878"/>
      <c r="E100" s="878"/>
      <c r="F100" s="878"/>
      <c r="G100" s="878"/>
      <c r="H100" s="878"/>
      <c r="I100" s="878"/>
      <c r="J100" s="878"/>
      <c r="K100" s="879" t="s">
        <v>1256</v>
      </c>
      <c r="L100" s="879"/>
      <c r="M100" s="879"/>
      <c r="N100" s="879"/>
      <c r="O100" s="879" t="s">
        <v>1449</v>
      </c>
      <c r="P100" s="879"/>
      <c r="Q100" s="879"/>
      <c r="R100" s="879"/>
      <c r="S100" s="879"/>
      <c r="T100" s="879"/>
      <c r="U100" s="879" t="s">
        <v>1449</v>
      </c>
      <c r="V100" s="879"/>
      <c r="W100" s="879"/>
      <c r="X100" s="879"/>
      <c r="Y100" s="879"/>
      <c r="Z100" s="879"/>
      <c r="AA100" s="880" t="s">
        <v>1183</v>
      </c>
      <c r="AB100" s="880"/>
      <c r="AC100" s="880"/>
      <c r="AD100" s="880"/>
      <c r="AE100" s="880"/>
      <c r="AF100" s="880"/>
    </row>
    <row r="101" spans="1:32" ht="15.15" customHeight="1" thickTop="1" thickBot="1" x14ac:dyDescent="0.3">
      <c r="A101" s="878" t="s">
        <v>1257</v>
      </c>
      <c r="B101" s="878"/>
      <c r="C101" s="878"/>
      <c r="D101" s="878"/>
      <c r="E101" s="878"/>
      <c r="F101" s="878"/>
      <c r="G101" s="878"/>
      <c r="H101" s="878"/>
      <c r="I101" s="878"/>
      <c r="J101" s="878"/>
      <c r="K101" s="879" t="s">
        <v>1258</v>
      </c>
      <c r="L101" s="879"/>
      <c r="M101" s="879"/>
      <c r="N101" s="879"/>
      <c r="O101" s="879" t="s">
        <v>1450</v>
      </c>
      <c r="P101" s="879"/>
      <c r="Q101" s="879"/>
      <c r="R101" s="879"/>
      <c r="S101" s="879"/>
      <c r="T101" s="879"/>
      <c r="U101" s="879" t="s">
        <v>1451</v>
      </c>
      <c r="V101" s="879"/>
      <c r="W101" s="879"/>
      <c r="X101" s="879"/>
      <c r="Y101" s="879"/>
      <c r="Z101" s="879"/>
      <c r="AA101" s="880" t="s">
        <v>1452</v>
      </c>
      <c r="AB101" s="880"/>
      <c r="AC101" s="880"/>
      <c r="AD101" s="880"/>
      <c r="AE101" s="880"/>
      <c r="AF101" s="880"/>
    </row>
    <row r="102" spans="1:32" ht="15.15" customHeight="1" thickTop="1" thickBot="1" x14ac:dyDescent="0.3">
      <c r="A102" s="878" t="s">
        <v>1259</v>
      </c>
      <c r="B102" s="878"/>
      <c r="C102" s="878"/>
      <c r="D102" s="878"/>
      <c r="E102" s="878"/>
      <c r="F102" s="878"/>
      <c r="G102" s="878"/>
      <c r="H102" s="878"/>
      <c r="I102" s="878"/>
      <c r="J102" s="878"/>
      <c r="K102" s="879" t="s">
        <v>1260</v>
      </c>
      <c r="L102" s="879"/>
      <c r="M102" s="879"/>
      <c r="N102" s="879"/>
      <c r="O102" s="879" t="s">
        <v>939</v>
      </c>
      <c r="P102" s="879"/>
      <c r="Q102" s="879"/>
      <c r="R102" s="879"/>
      <c r="S102" s="879"/>
      <c r="T102" s="879"/>
      <c r="U102" s="879" t="s">
        <v>939</v>
      </c>
      <c r="V102" s="879"/>
      <c r="W102" s="879"/>
      <c r="X102" s="879"/>
      <c r="Y102" s="879"/>
      <c r="Z102" s="879"/>
      <c r="AA102" s="880" t="s">
        <v>939</v>
      </c>
      <c r="AB102" s="880"/>
      <c r="AC102" s="880"/>
      <c r="AD102" s="880"/>
      <c r="AE102" s="880"/>
      <c r="AF102" s="880"/>
    </row>
    <row r="103" spans="1:32" ht="15.15" customHeight="1" thickTop="1" thickBot="1" x14ac:dyDescent="0.3">
      <c r="A103" s="878" t="s">
        <v>1261</v>
      </c>
      <c r="B103" s="878"/>
      <c r="C103" s="878"/>
      <c r="D103" s="878"/>
      <c r="E103" s="878"/>
      <c r="F103" s="878"/>
      <c r="G103" s="878"/>
      <c r="H103" s="878"/>
      <c r="I103" s="878"/>
      <c r="J103" s="878"/>
      <c r="K103" s="879" t="s">
        <v>1262</v>
      </c>
      <c r="L103" s="879"/>
      <c r="M103" s="879"/>
      <c r="N103" s="879"/>
      <c r="O103" s="879" t="s">
        <v>1453</v>
      </c>
      <c r="P103" s="879"/>
      <c r="Q103" s="879"/>
      <c r="R103" s="879"/>
      <c r="S103" s="879"/>
      <c r="T103" s="879"/>
      <c r="U103" s="879" t="s">
        <v>1454</v>
      </c>
      <c r="V103" s="879"/>
      <c r="W103" s="879"/>
      <c r="X103" s="879"/>
      <c r="Y103" s="879"/>
      <c r="Z103" s="879"/>
      <c r="AA103" s="880" t="s">
        <v>1455</v>
      </c>
      <c r="AB103" s="880"/>
      <c r="AC103" s="880"/>
      <c r="AD103" s="880"/>
      <c r="AE103" s="880"/>
      <c r="AF103" s="880"/>
    </row>
    <row r="104" spans="1:32" ht="15.15" customHeight="1" thickTop="1" thickBot="1" x14ac:dyDescent="0.3">
      <c r="A104" s="878" t="s">
        <v>1263</v>
      </c>
      <c r="B104" s="878"/>
      <c r="C104" s="878"/>
      <c r="D104" s="878"/>
      <c r="E104" s="878"/>
      <c r="F104" s="878"/>
      <c r="G104" s="878"/>
      <c r="H104" s="878"/>
      <c r="I104" s="878"/>
      <c r="J104" s="878"/>
      <c r="K104" s="879" t="s">
        <v>1264</v>
      </c>
      <c r="L104" s="879"/>
      <c r="M104" s="879"/>
      <c r="N104" s="879"/>
      <c r="O104" s="879" t="s">
        <v>1456</v>
      </c>
      <c r="P104" s="879"/>
      <c r="Q104" s="879"/>
      <c r="R104" s="879"/>
      <c r="S104" s="879"/>
      <c r="T104" s="879"/>
      <c r="U104" s="879" t="s">
        <v>1457</v>
      </c>
      <c r="V104" s="879"/>
      <c r="W104" s="879"/>
      <c r="X104" s="879"/>
      <c r="Y104" s="879"/>
      <c r="Z104" s="879"/>
      <c r="AA104" s="880" t="s">
        <v>1458</v>
      </c>
      <c r="AB104" s="880"/>
      <c r="AC104" s="880"/>
      <c r="AD104" s="880"/>
      <c r="AE104" s="880"/>
      <c r="AF104" s="880"/>
    </row>
    <row r="105" spans="1:32" ht="25.35" customHeight="1" thickTop="1" thickBot="1" x14ac:dyDescent="0.3">
      <c r="A105" s="878" t="s">
        <v>1265</v>
      </c>
      <c r="B105" s="878"/>
      <c r="C105" s="878"/>
      <c r="D105" s="878"/>
      <c r="E105" s="878"/>
      <c r="F105" s="878"/>
      <c r="G105" s="878"/>
      <c r="H105" s="878"/>
      <c r="I105" s="878"/>
      <c r="J105" s="878"/>
      <c r="K105" s="879" t="s">
        <v>1266</v>
      </c>
      <c r="L105" s="879"/>
      <c r="M105" s="879"/>
      <c r="N105" s="879"/>
      <c r="O105" s="879" t="s">
        <v>1267</v>
      </c>
      <c r="P105" s="879"/>
      <c r="Q105" s="879"/>
      <c r="R105" s="879"/>
      <c r="S105" s="879"/>
      <c r="T105" s="879"/>
      <c r="U105" s="879" t="s">
        <v>939</v>
      </c>
      <c r="V105" s="879"/>
      <c r="W105" s="879"/>
      <c r="X105" s="879"/>
      <c r="Y105" s="879"/>
      <c r="Z105" s="879"/>
      <c r="AA105" s="880" t="s">
        <v>939</v>
      </c>
      <c r="AB105" s="880"/>
      <c r="AC105" s="880"/>
      <c r="AD105" s="880"/>
      <c r="AE105" s="880"/>
      <c r="AF105" s="880"/>
    </row>
    <row r="106" spans="1:32" ht="25.35" customHeight="1" thickTop="1" thickBot="1" x14ac:dyDescent="0.3">
      <c r="A106" s="878" t="s">
        <v>1268</v>
      </c>
      <c r="B106" s="878"/>
      <c r="C106" s="878"/>
      <c r="D106" s="878"/>
      <c r="E106" s="878"/>
      <c r="F106" s="878"/>
      <c r="G106" s="878"/>
      <c r="H106" s="878"/>
      <c r="I106" s="878"/>
      <c r="J106" s="878"/>
      <c r="K106" s="879" t="s">
        <v>1269</v>
      </c>
      <c r="L106" s="879"/>
      <c r="M106" s="879"/>
      <c r="N106" s="879"/>
      <c r="O106" s="879" t="s">
        <v>1459</v>
      </c>
      <c r="P106" s="879"/>
      <c r="Q106" s="879"/>
      <c r="R106" s="879"/>
      <c r="S106" s="879"/>
      <c r="T106" s="879"/>
      <c r="U106" s="879" t="s">
        <v>1460</v>
      </c>
      <c r="V106" s="879"/>
      <c r="W106" s="879"/>
      <c r="X106" s="879"/>
      <c r="Y106" s="879"/>
      <c r="Z106" s="879"/>
      <c r="AA106" s="880" t="s">
        <v>1461</v>
      </c>
      <c r="AB106" s="880"/>
      <c r="AC106" s="880"/>
      <c r="AD106" s="880"/>
      <c r="AE106" s="880"/>
      <c r="AF106" s="880"/>
    </row>
    <row r="107" spans="1:32" ht="15.15" customHeight="1" thickTop="1" thickBot="1" x14ac:dyDescent="0.3">
      <c r="A107" s="878" t="s">
        <v>1270</v>
      </c>
      <c r="B107" s="878"/>
      <c r="C107" s="878"/>
      <c r="D107" s="878"/>
      <c r="E107" s="878"/>
      <c r="F107" s="878"/>
      <c r="G107" s="878"/>
      <c r="H107" s="878"/>
      <c r="I107" s="878"/>
      <c r="J107" s="878"/>
      <c r="K107" s="879" t="s">
        <v>1271</v>
      </c>
      <c r="L107" s="879"/>
      <c r="M107" s="879"/>
      <c r="N107" s="879"/>
      <c r="O107" s="879" t="s">
        <v>1272</v>
      </c>
      <c r="P107" s="879"/>
      <c r="Q107" s="879"/>
      <c r="R107" s="879"/>
      <c r="S107" s="879"/>
      <c r="T107" s="879"/>
      <c r="U107" s="879" t="s">
        <v>1462</v>
      </c>
      <c r="V107" s="879"/>
      <c r="W107" s="879"/>
      <c r="X107" s="879"/>
      <c r="Y107" s="879"/>
      <c r="Z107" s="879"/>
      <c r="AA107" s="880" t="s">
        <v>1463</v>
      </c>
      <c r="AB107" s="880"/>
      <c r="AC107" s="880"/>
      <c r="AD107" s="880"/>
      <c r="AE107" s="880"/>
      <c r="AF107" s="880"/>
    </row>
    <row r="108" spans="1:32" ht="25.35" customHeight="1" thickTop="1" thickBot="1" x14ac:dyDescent="0.3">
      <c r="A108" s="878" t="s">
        <v>1273</v>
      </c>
      <c r="B108" s="878"/>
      <c r="C108" s="878"/>
      <c r="D108" s="878"/>
      <c r="E108" s="878"/>
      <c r="F108" s="878"/>
      <c r="G108" s="878"/>
      <c r="H108" s="878"/>
      <c r="I108" s="878"/>
      <c r="J108" s="878"/>
      <c r="K108" s="879" t="s">
        <v>1274</v>
      </c>
      <c r="L108" s="879"/>
      <c r="M108" s="879"/>
      <c r="N108" s="879"/>
      <c r="O108" s="879" t="s">
        <v>939</v>
      </c>
      <c r="P108" s="879"/>
      <c r="Q108" s="879"/>
      <c r="R108" s="879"/>
      <c r="S108" s="879"/>
      <c r="T108" s="879"/>
      <c r="U108" s="879" t="s">
        <v>939</v>
      </c>
      <c r="V108" s="879"/>
      <c r="W108" s="879"/>
      <c r="X108" s="879"/>
      <c r="Y108" s="879"/>
      <c r="Z108" s="879"/>
      <c r="AA108" s="880" t="s">
        <v>939</v>
      </c>
      <c r="AB108" s="880"/>
      <c r="AC108" s="880"/>
      <c r="AD108" s="880"/>
      <c r="AE108" s="880"/>
      <c r="AF108" s="880"/>
    </row>
    <row r="109" spans="1:32" ht="25.35" customHeight="1" thickTop="1" thickBot="1" x14ac:dyDescent="0.3">
      <c r="A109" s="878" t="s">
        <v>1275</v>
      </c>
      <c r="B109" s="878"/>
      <c r="C109" s="878"/>
      <c r="D109" s="878"/>
      <c r="E109" s="878"/>
      <c r="F109" s="878"/>
      <c r="G109" s="878"/>
      <c r="H109" s="878"/>
      <c r="I109" s="878"/>
      <c r="J109" s="878"/>
      <c r="K109" s="879" t="s">
        <v>1276</v>
      </c>
      <c r="L109" s="879"/>
      <c r="M109" s="879"/>
      <c r="N109" s="879"/>
      <c r="O109" s="879" t="s">
        <v>1464</v>
      </c>
      <c r="P109" s="879"/>
      <c r="Q109" s="879"/>
      <c r="R109" s="879"/>
      <c r="S109" s="879"/>
      <c r="T109" s="879"/>
      <c r="U109" s="879" t="s">
        <v>1465</v>
      </c>
      <c r="V109" s="879"/>
      <c r="W109" s="879"/>
      <c r="X109" s="879"/>
      <c r="Y109" s="879"/>
      <c r="Z109" s="879"/>
      <c r="AA109" s="880" t="s">
        <v>1466</v>
      </c>
      <c r="AB109" s="880"/>
      <c r="AC109" s="880"/>
      <c r="AD109" s="880"/>
      <c r="AE109" s="880"/>
      <c r="AF109" s="880"/>
    </row>
    <row r="110" spans="1:32" ht="15.15" customHeight="1" thickTop="1" thickBot="1" x14ac:dyDescent="0.3">
      <c r="A110" s="878" t="s">
        <v>593</v>
      </c>
      <c r="B110" s="878"/>
      <c r="C110" s="878"/>
      <c r="D110" s="878"/>
      <c r="E110" s="878"/>
      <c r="F110" s="878"/>
      <c r="G110" s="878"/>
      <c r="H110" s="878"/>
      <c r="I110" s="878"/>
      <c r="J110" s="878"/>
      <c r="K110" s="879" t="s">
        <v>1277</v>
      </c>
      <c r="L110" s="879"/>
      <c r="M110" s="879"/>
      <c r="N110" s="879"/>
      <c r="O110" s="879" t="s">
        <v>1442</v>
      </c>
      <c r="P110" s="879"/>
      <c r="Q110" s="879"/>
      <c r="R110" s="879"/>
      <c r="S110" s="879"/>
      <c r="T110" s="879"/>
      <c r="U110" s="879" t="s">
        <v>1443</v>
      </c>
      <c r="V110" s="879"/>
      <c r="W110" s="879"/>
      <c r="X110" s="879"/>
      <c r="Y110" s="879"/>
      <c r="Z110" s="879"/>
      <c r="AA110" s="880" t="s">
        <v>1444</v>
      </c>
      <c r="AB110" s="880"/>
      <c r="AC110" s="880"/>
      <c r="AD110" s="880"/>
      <c r="AE110" s="880"/>
      <c r="AF110" s="880"/>
    </row>
    <row r="111" spans="1:32" ht="15.15" customHeight="1" thickTop="1" thickBot="1" x14ac:dyDescent="0.3">
      <c r="A111" s="878" t="s">
        <v>1113</v>
      </c>
      <c r="B111" s="878"/>
      <c r="C111" s="878"/>
      <c r="D111" s="878"/>
      <c r="E111" s="878"/>
      <c r="F111" s="878"/>
      <c r="G111" s="878"/>
      <c r="H111" s="878"/>
      <c r="I111" s="878"/>
      <c r="J111" s="878"/>
      <c r="K111" s="879" t="s">
        <v>1113</v>
      </c>
      <c r="L111" s="879"/>
      <c r="M111" s="879"/>
      <c r="N111" s="879"/>
      <c r="O111" s="879" t="s">
        <v>1113</v>
      </c>
      <c r="P111" s="879"/>
      <c r="Q111" s="879"/>
      <c r="R111" s="879"/>
      <c r="S111" s="879"/>
      <c r="T111" s="879"/>
      <c r="U111" s="879" t="s">
        <v>1113</v>
      </c>
      <c r="V111" s="879"/>
      <c r="W111" s="879"/>
      <c r="X111" s="879"/>
      <c r="Y111" s="879"/>
      <c r="Z111" s="879"/>
      <c r="AA111" s="880" t="s">
        <v>1113</v>
      </c>
      <c r="AB111" s="880"/>
      <c r="AC111" s="880"/>
      <c r="AD111" s="880"/>
      <c r="AE111" s="880"/>
      <c r="AF111" s="880"/>
    </row>
    <row r="112" spans="1:32" ht="15.15" customHeight="1" thickTop="1" thickBot="1" x14ac:dyDescent="0.3">
      <c r="A112" s="878" t="s">
        <v>1278</v>
      </c>
      <c r="B112" s="878"/>
      <c r="C112" s="878"/>
      <c r="D112" s="878"/>
      <c r="E112" s="878"/>
      <c r="F112" s="878"/>
      <c r="G112" s="878"/>
      <c r="H112" s="878"/>
      <c r="I112" s="878"/>
      <c r="J112" s="878"/>
      <c r="K112" s="879" t="s">
        <v>1279</v>
      </c>
      <c r="L112" s="879"/>
      <c r="M112" s="879"/>
      <c r="N112" s="879"/>
      <c r="O112" s="879" t="s">
        <v>1113</v>
      </c>
      <c r="P112" s="879"/>
      <c r="Q112" s="879"/>
      <c r="R112" s="879"/>
      <c r="S112" s="879"/>
      <c r="T112" s="879"/>
      <c r="U112" s="879" t="s">
        <v>1113</v>
      </c>
      <c r="V112" s="879"/>
      <c r="W112" s="879"/>
      <c r="X112" s="879"/>
      <c r="Y112" s="879"/>
      <c r="Z112" s="879"/>
      <c r="AA112" s="880" t="s">
        <v>1113</v>
      </c>
      <c r="AB112" s="880"/>
      <c r="AC112" s="880"/>
      <c r="AD112" s="880"/>
      <c r="AE112" s="880"/>
      <c r="AF112" s="880"/>
    </row>
    <row r="113" spans="1:32" ht="15.15" customHeight="1" thickTop="1" thickBot="1" x14ac:dyDescent="0.3">
      <c r="A113" s="878" t="s">
        <v>1280</v>
      </c>
      <c r="B113" s="878"/>
      <c r="C113" s="878"/>
      <c r="D113" s="878"/>
      <c r="E113" s="878"/>
      <c r="F113" s="878"/>
      <c r="G113" s="878"/>
      <c r="H113" s="878"/>
      <c r="I113" s="878"/>
      <c r="J113" s="878"/>
      <c r="K113" s="879" t="s">
        <v>1281</v>
      </c>
      <c r="L113" s="879"/>
      <c r="M113" s="879"/>
      <c r="N113" s="879"/>
      <c r="O113" s="879" t="s">
        <v>1467</v>
      </c>
      <c r="P113" s="879"/>
      <c r="Q113" s="879"/>
      <c r="R113" s="879"/>
      <c r="S113" s="879"/>
      <c r="T113" s="879"/>
      <c r="U113" s="879" t="s">
        <v>1468</v>
      </c>
      <c r="V113" s="879"/>
      <c r="W113" s="879"/>
      <c r="X113" s="879"/>
      <c r="Y113" s="879"/>
      <c r="Z113" s="879"/>
      <c r="AA113" s="880" t="s">
        <v>1469</v>
      </c>
      <c r="AB113" s="880"/>
      <c r="AC113" s="880"/>
      <c r="AD113" s="880"/>
      <c r="AE113" s="880"/>
      <c r="AF113" s="880"/>
    </row>
    <row r="114" spans="1:32" ht="25.35" customHeight="1" thickTop="1" thickBot="1" x14ac:dyDescent="0.3">
      <c r="A114" s="878" t="s">
        <v>1282</v>
      </c>
      <c r="B114" s="878"/>
      <c r="C114" s="878"/>
      <c r="D114" s="878"/>
      <c r="E114" s="878"/>
      <c r="F114" s="878"/>
      <c r="G114" s="878"/>
      <c r="H114" s="878"/>
      <c r="I114" s="878"/>
      <c r="J114" s="878"/>
      <c r="K114" s="879" t="s">
        <v>1283</v>
      </c>
      <c r="L114" s="879"/>
      <c r="M114" s="879"/>
      <c r="N114" s="879"/>
      <c r="O114" s="879" t="s">
        <v>1470</v>
      </c>
      <c r="P114" s="879"/>
      <c r="Q114" s="879"/>
      <c r="R114" s="879"/>
      <c r="S114" s="879"/>
      <c r="T114" s="879"/>
      <c r="U114" s="879" t="s">
        <v>1471</v>
      </c>
      <c r="V114" s="879"/>
      <c r="W114" s="879"/>
      <c r="X114" s="879"/>
      <c r="Y114" s="879"/>
      <c r="Z114" s="879"/>
      <c r="AA114" s="880" t="s">
        <v>1472</v>
      </c>
      <c r="AB114" s="880"/>
      <c r="AC114" s="880"/>
      <c r="AD114" s="880"/>
      <c r="AE114" s="880"/>
      <c r="AF114" s="880"/>
    </row>
    <row r="115" spans="1:32" ht="15.15" customHeight="1" thickTop="1" thickBot="1" x14ac:dyDescent="0.3">
      <c r="A115" s="878" t="s">
        <v>1284</v>
      </c>
      <c r="B115" s="878"/>
      <c r="C115" s="878"/>
      <c r="D115" s="878"/>
      <c r="E115" s="878"/>
      <c r="F115" s="878"/>
      <c r="G115" s="878"/>
      <c r="H115" s="878"/>
      <c r="I115" s="878"/>
      <c r="J115" s="878"/>
      <c r="K115" s="879" t="s">
        <v>1285</v>
      </c>
      <c r="L115" s="879"/>
      <c r="M115" s="879"/>
      <c r="N115" s="879"/>
      <c r="O115" s="879" t="s">
        <v>939</v>
      </c>
      <c r="P115" s="879"/>
      <c r="Q115" s="879"/>
      <c r="R115" s="879"/>
      <c r="S115" s="879"/>
      <c r="T115" s="879"/>
      <c r="U115" s="879" t="s">
        <v>939</v>
      </c>
      <c r="V115" s="879"/>
      <c r="W115" s="879"/>
      <c r="X115" s="879"/>
      <c r="Y115" s="879"/>
      <c r="Z115" s="879"/>
      <c r="AA115" s="880" t="s">
        <v>939</v>
      </c>
      <c r="AB115" s="880"/>
      <c r="AC115" s="880"/>
      <c r="AD115" s="880"/>
      <c r="AE115" s="880"/>
      <c r="AF115" s="880"/>
    </row>
    <row r="116" spans="1:32" ht="46.35" customHeight="1" thickTop="1" thickBot="1" x14ac:dyDescent="0.3">
      <c r="A116" s="878" t="s">
        <v>1286</v>
      </c>
      <c r="B116" s="878"/>
      <c r="C116" s="878"/>
      <c r="D116" s="878"/>
      <c r="E116" s="878"/>
      <c r="F116" s="878"/>
      <c r="G116" s="878"/>
      <c r="H116" s="878"/>
      <c r="I116" s="878"/>
      <c r="J116" s="878"/>
      <c r="K116" s="879" t="s">
        <v>1287</v>
      </c>
      <c r="L116" s="879"/>
      <c r="M116" s="879"/>
      <c r="N116" s="879"/>
      <c r="O116" s="879" t="s">
        <v>1288</v>
      </c>
      <c r="P116" s="879"/>
      <c r="Q116" s="879"/>
      <c r="R116" s="879"/>
      <c r="S116" s="879"/>
      <c r="T116" s="879"/>
      <c r="U116" s="879" t="s">
        <v>1473</v>
      </c>
      <c r="V116" s="879"/>
      <c r="W116" s="879"/>
      <c r="X116" s="879"/>
      <c r="Y116" s="879"/>
      <c r="Z116" s="879"/>
      <c r="AA116" s="880" t="s">
        <v>1474</v>
      </c>
      <c r="AB116" s="880"/>
      <c r="AC116" s="880"/>
      <c r="AD116" s="880"/>
      <c r="AE116" s="880"/>
      <c r="AF116" s="880"/>
    </row>
    <row r="117" spans="1:32" ht="46.35" customHeight="1" thickTop="1" thickBot="1" x14ac:dyDescent="0.3">
      <c r="A117" s="878" t="s">
        <v>1289</v>
      </c>
      <c r="B117" s="878"/>
      <c r="C117" s="878"/>
      <c r="D117" s="878"/>
      <c r="E117" s="878"/>
      <c r="F117" s="878"/>
      <c r="G117" s="878"/>
      <c r="H117" s="878"/>
      <c r="I117" s="878"/>
      <c r="J117" s="878"/>
      <c r="K117" s="879" t="s">
        <v>1290</v>
      </c>
      <c r="L117" s="879"/>
      <c r="M117" s="879"/>
      <c r="N117" s="879"/>
      <c r="O117" s="879" t="s">
        <v>939</v>
      </c>
      <c r="P117" s="879"/>
      <c r="Q117" s="879"/>
      <c r="R117" s="879"/>
      <c r="S117" s="879"/>
      <c r="T117" s="879"/>
      <c r="U117" s="879" t="s">
        <v>939</v>
      </c>
      <c r="V117" s="879"/>
      <c r="W117" s="879"/>
      <c r="X117" s="879"/>
      <c r="Y117" s="879"/>
      <c r="Z117" s="879"/>
      <c r="AA117" s="880" t="s">
        <v>939</v>
      </c>
      <c r="AB117" s="880"/>
      <c r="AC117" s="880"/>
      <c r="AD117" s="880"/>
      <c r="AE117" s="880"/>
      <c r="AF117" s="880"/>
    </row>
    <row r="118" spans="1:32" ht="15.15" customHeight="1" thickTop="1" thickBot="1" x14ac:dyDescent="0.3">
      <c r="A118" s="878" t="s">
        <v>1291</v>
      </c>
      <c r="B118" s="878"/>
      <c r="C118" s="878"/>
      <c r="D118" s="878"/>
      <c r="E118" s="878"/>
      <c r="F118" s="878"/>
      <c r="G118" s="878"/>
      <c r="H118" s="878"/>
      <c r="I118" s="878"/>
      <c r="J118" s="878"/>
      <c r="K118" s="879" t="s">
        <v>1292</v>
      </c>
      <c r="L118" s="879"/>
      <c r="M118" s="879"/>
      <c r="N118" s="879"/>
      <c r="O118" s="879" t="s">
        <v>939</v>
      </c>
      <c r="P118" s="879"/>
      <c r="Q118" s="879"/>
      <c r="R118" s="879"/>
      <c r="S118" s="879"/>
      <c r="T118" s="879"/>
      <c r="U118" s="879" t="s">
        <v>1475</v>
      </c>
      <c r="V118" s="879"/>
      <c r="W118" s="879"/>
      <c r="X118" s="879"/>
      <c r="Y118" s="879"/>
      <c r="Z118" s="879"/>
      <c r="AA118" s="880" t="s">
        <v>939</v>
      </c>
      <c r="AB118" s="880"/>
      <c r="AC118" s="880"/>
      <c r="AD118" s="880"/>
      <c r="AE118" s="880"/>
      <c r="AF118" s="880"/>
    </row>
    <row r="119" spans="1:32" ht="15.15" customHeight="1" thickTop="1" thickBot="1" x14ac:dyDescent="0.3">
      <c r="A119" s="878" t="s">
        <v>1293</v>
      </c>
      <c r="B119" s="878"/>
      <c r="C119" s="878"/>
      <c r="D119" s="878"/>
      <c r="E119" s="878"/>
      <c r="F119" s="878"/>
      <c r="G119" s="878"/>
      <c r="H119" s="878"/>
      <c r="I119" s="878"/>
      <c r="J119" s="878"/>
      <c r="K119" s="879" t="s">
        <v>1294</v>
      </c>
      <c r="L119" s="879"/>
      <c r="M119" s="879"/>
      <c r="N119" s="879"/>
      <c r="O119" s="879" t="s">
        <v>939</v>
      </c>
      <c r="P119" s="879"/>
      <c r="Q119" s="879"/>
      <c r="R119" s="879"/>
      <c r="S119" s="879"/>
      <c r="T119" s="879"/>
      <c r="U119" s="879" t="s">
        <v>939</v>
      </c>
      <c r="V119" s="879"/>
      <c r="W119" s="879"/>
      <c r="X119" s="879"/>
      <c r="Y119" s="879"/>
      <c r="Z119" s="879"/>
      <c r="AA119" s="880" t="s">
        <v>939</v>
      </c>
      <c r="AB119" s="880"/>
      <c r="AC119" s="880"/>
      <c r="AD119" s="880"/>
      <c r="AE119" s="880"/>
      <c r="AF119" s="880"/>
    </row>
    <row r="120" spans="1:32" ht="15.15" customHeight="1" thickTop="1" thickBot="1" x14ac:dyDescent="0.3">
      <c r="A120" s="878" t="s">
        <v>1295</v>
      </c>
      <c r="B120" s="878"/>
      <c r="C120" s="878"/>
      <c r="D120" s="878"/>
      <c r="E120" s="878"/>
      <c r="F120" s="878"/>
      <c r="G120" s="878"/>
      <c r="H120" s="878"/>
      <c r="I120" s="878"/>
      <c r="J120" s="878"/>
      <c r="K120" s="879" t="s">
        <v>1296</v>
      </c>
      <c r="L120" s="879"/>
      <c r="M120" s="879"/>
      <c r="N120" s="879"/>
      <c r="O120" s="879" t="s">
        <v>939</v>
      </c>
      <c r="P120" s="879"/>
      <c r="Q120" s="879"/>
      <c r="R120" s="879"/>
      <c r="S120" s="879"/>
      <c r="T120" s="879"/>
      <c r="U120" s="879" t="s">
        <v>939</v>
      </c>
      <c r="V120" s="879"/>
      <c r="W120" s="879"/>
      <c r="X120" s="879"/>
      <c r="Y120" s="879"/>
      <c r="Z120" s="879"/>
      <c r="AA120" s="880" t="s">
        <v>939</v>
      </c>
      <c r="AB120" s="880"/>
      <c r="AC120" s="880"/>
      <c r="AD120" s="880"/>
      <c r="AE120" s="880"/>
      <c r="AF120" s="880"/>
    </row>
    <row r="121" spans="1:32" ht="13.8" thickTop="1" x14ac:dyDescent="0.25">
      <c r="A121" s="469"/>
      <c r="B121" s="469"/>
      <c r="C121" s="469"/>
      <c r="D121" s="469"/>
      <c r="E121" s="469"/>
      <c r="F121" s="469"/>
      <c r="G121" s="469"/>
      <c r="H121" s="469"/>
      <c r="I121" s="469"/>
      <c r="J121" s="469"/>
      <c r="K121" s="469"/>
      <c r="L121" s="469"/>
      <c r="M121" s="469"/>
      <c r="N121" s="469"/>
      <c r="O121" s="469"/>
      <c r="P121" s="469"/>
      <c r="Q121" s="469"/>
      <c r="R121" s="469"/>
      <c r="S121" s="469"/>
      <c r="T121" s="469"/>
      <c r="U121" s="469"/>
    </row>
  </sheetData>
  <sheetProtection selectLockedCells="1" selectUnlockedCells="1"/>
  <mergeCells count="574">
    <mergeCell ref="A120:J120"/>
    <mergeCell ref="K120:N120"/>
    <mergeCell ref="O120:T120"/>
    <mergeCell ref="U120:Z120"/>
    <mergeCell ref="AA120:AF120"/>
    <mergeCell ref="A118:J118"/>
    <mergeCell ref="K118:N118"/>
    <mergeCell ref="O118:T118"/>
    <mergeCell ref="U118:Z118"/>
    <mergeCell ref="AA118:AF118"/>
    <mergeCell ref="A119:J119"/>
    <mergeCell ref="K119:N119"/>
    <mergeCell ref="O119:T119"/>
    <mergeCell ref="U119:Z119"/>
    <mergeCell ref="AA119:AF119"/>
    <mergeCell ref="A116:J116"/>
    <mergeCell ref="K116:N116"/>
    <mergeCell ref="O116:T116"/>
    <mergeCell ref="U116:Z116"/>
    <mergeCell ref="AA116:AF116"/>
    <mergeCell ref="A117:J117"/>
    <mergeCell ref="K117:N117"/>
    <mergeCell ref="O117:T117"/>
    <mergeCell ref="U117:Z117"/>
    <mergeCell ref="AA117:AF117"/>
    <mergeCell ref="A114:J114"/>
    <mergeCell ref="K114:N114"/>
    <mergeCell ref="O114:T114"/>
    <mergeCell ref="U114:Z114"/>
    <mergeCell ref="AA114:AF114"/>
    <mergeCell ref="A115:J115"/>
    <mergeCell ref="K115:N115"/>
    <mergeCell ref="O115:T115"/>
    <mergeCell ref="U115:Z115"/>
    <mergeCell ref="AA115:AF115"/>
    <mergeCell ref="A112:J112"/>
    <mergeCell ref="K112:N112"/>
    <mergeCell ref="O112:T112"/>
    <mergeCell ref="U112:Z112"/>
    <mergeCell ref="AA112:AF112"/>
    <mergeCell ref="A113:J113"/>
    <mergeCell ref="K113:N113"/>
    <mergeCell ref="O113:T113"/>
    <mergeCell ref="U113:Z113"/>
    <mergeCell ref="AA113:AF113"/>
    <mergeCell ref="A110:J110"/>
    <mergeCell ref="K110:N110"/>
    <mergeCell ref="O110:T110"/>
    <mergeCell ref="U110:Z110"/>
    <mergeCell ref="AA110:AF110"/>
    <mergeCell ref="A111:J111"/>
    <mergeCell ref="K111:N111"/>
    <mergeCell ref="O111:T111"/>
    <mergeCell ref="U111:Z111"/>
    <mergeCell ref="AA111:AF111"/>
    <mergeCell ref="A108:J108"/>
    <mergeCell ref="K108:N108"/>
    <mergeCell ref="O108:T108"/>
    <mergeCell ref="U108:Z108"/>
    <mergeCell ref="AA108:AF108"/>
    <mergeCell ref="A109:J109"/>
    <mergeCell ref="K109:N109"/>
    <mergeCell ref="O109:T109"/>
    <mergeCell ref="U109:Z109"/>
    <mergeCell ref="AA109:AF109"/>
    <mergeCell ref="A106:J106"/>
    <mergeCell ref="K106:N106"/>
    <mergeCell ref="O106:T106"/>
    <mergeCell ref="U106:Z106"/>
    <mergeCell ref="AA106:AF106"/>
    <mergeCell ref="A107:J107"/>
    <mergeCell ref="K107:N107"/>
    <mergeCell ref="O107:T107"/>
    <mergeCell ref="U107:Z107"/>
    <mergeCell ref="AA107:AF107"/>
    <mergeCell ref="A104:J104"/>
    <mergeCell ref="K104:N104"/>
    <mergeCell ref="O104:T104"/>
    <mergeCell ref="U104:Z104"/>
    <mergeCell ref="AA104:AF104"/>
    <mergeCell ref="A105:J105"/>
    <mergeCell ref="K105:N105"/>
    <mergeCell ref="O105:T105"/>
    <mergeCell ref="U105:Z105"/>
    <mergeCell ref="AA105:AF105"/>
    <mergeCell ref="A102:J102"/>
    <mergeCell ref="K102:N102"/>
    <mergeCell ref="O102:T102"/>
    <mergeCell ref="U102:Z102"/>
    <mergeCell ref="AA102:AF102"/>
    <mergeCell ref="A103:J103"/>
    <mergeCell ref="K103:N103"/>
    <mergeCell ref="O103:T103"/>
    <mergeCell ref="U103:Z103"/>
    <mergeCell ref="AA103:AF103"/>
    <mergeCell ref="A100:J100"/>
    <mergeCell ref="K100:N100"/>
    <mergeCell ref="O100:T100"/>
    <mergeCell ref="U100:Z100"/>
    <mergeCell ref="AA100:AF100"/>
    <mergeCell ref="A101:J101"/>
    <mergeCell ref="K101:N101"/>
    <mergeCell ref="O101:T101"/>
    <mergeCell ref="U101:Z101"/>
    <mergeCell ref="AA101:AF101"/>
    <mergeCell ref="A98:J98"/>
    <mergeCell ref="K98:N98"/>
    <mergeCell ref="O98:T98"/>
    <mergeCell ref="U98:Z98"/>
    <mergeCell ref="AA98:AF98"/>
    <mergeCell ref="A99:J99"/>
    <mergeCell ref="K99:N99"/>
    <mergeCell ref="O99:T99"/>
    <mergeCell ref="U99:Z99"/>
    <mergeCell ref="AA99:AF99"/>
    <mergeCell ref="A96:J96"/>
    <mergeCell ref="K96:N96"/>
    <mergeCell ref="O96:T96"/>
    <mergeCell ref="U96:Z96"/>
    <mergeCell ref="AA96:AF96"/>
    <mergeCell ref="A97:J97"/>
    <mergeCell ref="K97:N97"/>
    <mergeCell ref="O97:T97"/>
    <mergeCell ref="U97:Z97"/>
    <mergeCell ref="AA97:AF97"/>
    <mergeCell ref="A94:J94"/>
    <mergeCell ref="K94:N94"/>
    <mergeCell ref="O94:T94"/>
    <mergeCell ref="U94:Z94"/>
    <mergeCell ref="AA94:AF94"/>
    <mergeCell ref="A95:J95"/>
    <mergeCell ref="K95:N95"/>
    <mergeCell ref="O95:T95"/>
    <mergeCell ref="U95:Z95"/>
    <mergeCell ref="AA95:AF95"/>
    <mergeCell ref="A92:J92"/>
    <mergeCell ref="K92:N92"/>
    <mergeCell ref="O92:T92"/>
    <mergeCell ref="U92:Z92"/>
    <mergeCell ref="AA92:AF92"/>
    <mergeCell ref="A93:J93"/>
    <mergeCell ref="K93:N93"/>
    <mergeCell ref="O93:T93"/>
    <mergeCell ref="U93:Z93"/>
    <mergeCell ref="AA93:AF93"/>
    <mergeCell ref="A90:J90"/>
    <mergeCell ref="K90:N90"/>
    <mergeCell ref="O90:T90"/>
    <mergeCell ref="U90:Z90"/>
    <mergeCell ref="AA90:AF90"/>
    <mergeCell ref="A91:J91"/>
    <mergeCell ref="K91:N91"/>
    <mergeCell ref="O91:T91"/>
    <mergeCell ref="U91:Z91"/>
    <mergeCell ref="AA91:AF91"/>
    <mergeCell ref="A88:J88"/>
    <mergeCell ref="K88:N88"/>
    <mergeCell ref="O88:T88"/>
    <mergeCell ref="U88:Z88"/>
    <mergeCell ref="AA88:AF88"/>
    <mergeCell ref="A89:J89"/>
    <mergeCell ref="K89:N89"/>
    <mergeCell ref="O89:T89"/>
    <mergeCell ref="U89:Z89"/>
    <mergeCell ref="AA89:AF89"/>
    <mergeCell ref="A86:J86"/>
    <mergeCell ref="K86:N86"/>
    <mergeCell ref="O86:T86"/>
    <mergeCell ref="U86:Z86"/>
    <mergeCell ref="AA86:AF86"/>
    <mergeCell ref="A87:J87"/>
    <mergeCell ref="K87:N87"/>
    <mergeCell ref="O87:T87"/>
    <mergeCell ref="U87:Z87"/>
    <mergeCell ref="AA87:AF87"/>
    <mergeCell ref="A84:J84"/>
    <mergeCell ref="K84:N84"/>
    <mergeCell ref="O84:T84"/>
    <mergeCell ref="U84:Z84"/>
    <mergeCell ref="AA84:AF84"/>
    <mergeCell ref="A85:J85"/>
    <mergeCell ref="K85:N85"/>
    <mergeCell ref="O85:T85"/>
    <mergeCell ref="U85:Z85"/>
    <mergeCell ref="AA85:AF85"/>
    <mergeCell ref="A82:J82"/>
    <mergeCell ref="K82:N82"/>
    <mergeCell ref="O82:T82"/>
    <mergeCell ref="U82:Z82"/>
    <mergeCell ref="AA82:AF82"/>
    <mergeCell ref="A83:J83"/>
    <mergeCell ref="K83:N83"/>
    <mergeCell ref="O83:T83"/>
    <mergeCell ref="U83:Z83"/>
    <mergeCell ref="AA83:AF83"/>
    <mergeCell ref="A80:J80"/>
    <mergeCell ref="K80:N80"/>
    <mergeCell ref="O80:T80"/>
    <mergeCell ref="U80:Z80"/>
    <mergeCell ref="AA80:AF80"/>
    <mergeCell ref="A81:J81"/>
    <mergeCell ref="K81:N81"/>
    <mergeCell ref="O81:T81"/>
    <mergeCell ref="U81:Z81"/>
    <mergeCell ref="AA81:AF81"/>
    <mergeCell ref="A78:J78"/>
    <mergeCell ref="K78:N78"/>
    <mergeCell ref="O78:T78"/>
    <mergeCell ref="U78:Z78"/>
    <mergeCell ref="AA78:AF78"/>
    <mergeCell ref="A79:J79"/>
    <mergeCell ref="K79:N79"/>
    <mergeCell ref="O79:T79"/>
    <mergeCell ref="U79:Z79"/>
    <mergeCell ref="AA79:AF79"/>
    <mergeCell ref="A76:J76"/>
    <mergeCell ref="K76:N76"/>
    <mergeCell ref="O76:T76"/>
    <mergeCell ref="U76:Z76"/>
    <mergeCell ref="AA76:AF76"/>
    <mergeCell ref="A77:J77"/>
    <mergeCell ref="K77:N77"/>
    <mergeCell ref="O77:T77"/>
    <mergeCell ref="U77:Z77"/>
    <mergeCell ref="AA77:AF77"/>
    <mergeCell ref="A74:J74"/>
    <mergeCell ref="K74:N74"/>
    <mergeCell ref="O74:T74"/>
    <mergeCell ref="U74:Z74"/>
    <mergeCell ref="AA74:AF74"/>
    <mergeCell ref="A75:J75"/>
    <mergeCell ref="K75:N75"/>
    <mergeCell ref="O75:T75"/>
    <mergeCell ref="U75:Z75"/>
    <mergeCell ref="AA75:AF75"/>
    <mergeCell ref="A72:J72"/>
    <mergeCell ref="K72:N72"/>
    <mergeCell ref="O72:T72"/>
    <mergeCell ref="U72:Z72"/>
    <mergeCell ref="AA72:AF72"/>
    <mergeCell ref="A73:J73"/>
    <mergeCell ref="K73:N73"/>
    <mergeCell ref="O73:T73"/>
    <mergeCell ref="U73:Z73"/>
    <mergeCell ref="AA73:AF73"/>
    <mergeCell ref="A70:J70"/>
    <mergeCell ref="K70:N70"/>
    <mergeCell ref="O70:T70"/>
    <mergeCell ref="U70:Z70"/>
    <mergeCell ref="AA70:AF70"/>
    <mergeCell ref="A71:J71"/>
    <mergeCell ref="K71:N71"/>
    <mergeCell ref="O71:T71"/>
    <mergeCell ref="U71:Z71"/>
    <mergeCell ref="AA71:AF71"/>
    <mergeCell ref="A68:J68"/>
    <mergeCell ref="K68:N68"/>
    <mergeCell ref="O68:T68"/>
    <mergeCell ref="U68:Z68"/>
    <mergeCell ref="AA68:AF68"/>
    <mergeCell ref="A69:J69"/>
    <mergeCell ref="K69:N69"/>
    <mergeCell ref="O69:T69"/>
    <mergeCell ref="U69:Z69"/>
    <mergeCell ref="AA69:AF69"/>
    <mergeCell ref="A66:J66"/>
    <mergeCell ref="K66:N66"/>
    <mergeCell ref="O66:T66"/>
    <mergeCell ref="U66:Z66"/>
    <mergeCell ref="AA66:AF66"/>
    <mergeCell ref="A67:J67"/>
    <mergeCell ref="K67:N67"/>
    <mergeCell ref="O67:T67"/>
    <mergeCell ref="U67:Z67"/>
    <mergeCell ref="AA67:AF67"/>
    <mergeCell ref="A64:J64"/>
    <mergeCell ref="K64:N64"/>
    <mergeCell ref="O64:T64"/>
    <mergeCell ref="U64:Z64"/>
    <mergeCell ref="AA64:AF64"/>
    <mergeCell ref="A65:J65"/>
    <mergeCell ref="K65:N65"/>
    <mergeCell ref="O65:T65"/>
    <mergeCell ref="U65:Z65"/>
    <mergeCell ref="AA65:AF65"/>
    <mergeCell ref="A62:J62"/>
    <mergeCell ref="K62:N62"/>
    <mergeCell ref="O62:T62"/>
    <mergeCell ref="U62:Z62"/>
    <mergeCell ref="AA62:AF62"/>
    <mergeCell ref="A63:J63"/>
    <mergeCell ref="K63:N63"/>
    <mergeCell ref="O63:T63"/>
    <mergeCell ref="U63:Z63"/>
    <mergeCell ref="AA63:AF63"/>
    <mergeCell ref="A60:J60"/>
    <mergeCell ref="K60:N60"/>
    <mergeCell ref="O60:T60"/>
    <mergeCell ref="U60:Z60"/>
    <mergeCell ref="AA60:AF60"/>
    <mergeCell ref="A61:J61"/>
    <mergeCell ref="K61:N61"/>
    <mergeCell ref="O61:T61"/>
    <mergeCell ref="U61:Z61"/>
    <mergeCell ref="AA61:AF61"/>
    <mergeCell ref="A58:J58"/>
    <mergeCell ref="K58:N58"/>
    <mergeCell ref="O58:T58"/>
    <mergeCell ref="U58:Z58"/>
    <mergeCell ref="AA58:AF58"/>
    <mergeCell ref="A59:J59"/>
    <mergeCell ref="K59:N59"/>
    <mergeCell ref="O59:T59"/>
    <mergeCell ref="U59:Z59"/>
    <mergeCell ref="AA59:AF59"/>
    <mergeCell ref="A56:J56"/>
    <mergeCell ref="K56:N56"/>
    <mergeCell ref="O56:T56"/>
    <mergeCell ref="U56:Z56"/>
    <mergeCell ref="AA56:AF56"/>
    <mergeCell ref="A57:J57"/>
    <mergeCell ref="K57:N57"/>
    <mergeCell ref="O57:T57"/>
    <mergeCell ref="U57:Z57"/>
    <mergeCell ref="AA57:AF57"/>
    <mergeCell ref="A54:J54"/>
    <mergeCell ref="K54:N54"/>
    <mergeCell ref="O54:T54"/>
    <mergeCell ref="U54:Z54"/>
    <mergeCell ref="AA54:AF54"/>
    <mergeCell ref="A55:J55"/>
    <mergeCell ref="K55:N55"/>
    <mergeCell ref="O55:T55"/>
    <mergeCell ref="U55:Z55"/>
    <mergeCell ref="AA55:AF55"/>
    <mergeCell ref="A52:J52"/>
    <mergeCell ref="K52:N52"/>
    <mergeCell ref="O52:T52"/>
    <mergeCell ref="U52:Z52"/>
    <mergeCell ref="AA52:AF52"/>
    <mergeCell ref="A53:J53"/>
    <mergeCell ref="K53:N53"/>
    <mergeCell ref="O53:T53"/>
    <mergeCell ref="U53:Z53"/>
    <mergeCell ref="AA53:AF53"/>
    <mergeCell ref="A50:J50"/>
    <mergeCell ref="K50:N50"/>
    <mergeCell ref="O50:T50"/>
    <mergeCell ref="U50:Z50"/>
    <mergeCell ref="AA50:AF50"/>
    <mergeCell ref="A51:J51"/>
    <mergeCell ref="K51:N51"/>
    <mergeCell ref="O51:T51"/>
    <mergeCell ref="U51:Z51"/>
    <mergeCell ref="AA51:AF51"/>
    <mergeCell ref="A48:J48"/>
    <mergeCell ref="K48:N48"/>
    <mergeCell ref="O48:T48"/>
    <mergeCell ref="U48:Z48"/>
    <mergeCell ref="AA48:AF48"/>
    <mergeCell ref="A49:J49"/>
    <mergeCell ref="K49:N49"/>
    <mergeCell ref="O49:T49"/>
    <mergeCell ref="U49:Z49"/>
    <mergeCell ref="AA49:AF49"/>
    <mergeCell ref="A46:J46"/>
    <mergeCell ref="K46:N46"/>
    <mergeCell ref="O46:T46"/>
    <mergeCell ref="U46:Z46"/>
    <mergeCell ref="AA46:AF46"/>
    <mergeCell ref="A47:J47"/>
    <mergeCell ref="K47:N47"/>
    <mergeCell ref="O47:T47"/>
    <mergeCell ref="U47:Z47"/>
    <mergeCell ref="AA47:AF47"/>
    <mergeCell ref="A44:J44"/>
    <mergeCell ref="K44:N44"/>
    <mergeCell ref="O44:T44"/>
    <mergeCell ref="U44:Z44"/>
    <mergeCell ref="AA44:AF44"/>
    <mergeCell ref="A45:J45"/>
    <mergeCell ref="K45:N45"/>
    <mergeCell ref="O45:T45"/>
    <mergeCell ref="U45:Z45"/>
    <mergeCell ref="AA45:AF45"/>
    <mergeCell ref="A42:J42"/>
    <mergeCell ref="K42:N42"/>
    <mergeCell ref="O42:T42"/>
    <mergeCell ref="U42:Z42"/>
    <mergeCell ref="AA42:AF42"/>
    <mergeCell ref="A43:J43"/>
    <mergeCell ref="K43:N43"/>
    <mergeCell ref="O43:T43"/>
    <mergeCell ref="U43:Z43"/>
    <mergeCell ref="AA43:AF43"/>
    <mergeCell ref="A40:J40"/>
    <mergeCell ref="K40:N40"/>
    <mergeCell ref="O40:T40"/>
    <mergeCell ref="U40:Z40"/>
    <mergeCell ref="AA40:AF40"/>
    <mergeCell ref="A41:J41"/>
    <mergeCell ref="K41:N41"/>
    <mergeCell ref="O41:T41"/>
    <mergeCell ref="U41:Z41"/>
    <mergeCell ref="AA41:AF41"/>
    <mergeCell ref="A38:J38"/>
    <mergeCell ref="K38:N38"/>
    <mergeCell ref="O38:T38"/>
    <mergeCell ref="U38:Z38"/>
    <mergeCell ref="AA38:AF38"/>
    <mergeCell ref="A39:J39"/>
    <mergeCell ref="K39:N39"/>
    <mergeCell ref="O39:T39"/>
    <mergeCell ref="U39:Z39"/>
    <mergeCell ref="AA39:AF39"/>
    <mergeCell ref="A36:J36"/>
    <mergeCell ref="K36:N36"/>
    <mergeCell ref="O36:T36"/>
    <mergeCell ref="U36:Z36"/>
    <mergeCell ref="AA36:AF36"/>
    <mergeCell ref="A37:J37"/>
    <mergeCell ref="K37:N37"/>
    <mergeCell ref="O37:T37"/>
    <mergeCell ref="U37:Z37"/>
    <mergeCell ref="AA37:AF37"/>
    <mergeCell ref="A34:J34"/>
    <mergeCell ref="K34:N34"/>
    <mergeCell ref="O34:T34"/>
    <mergeCell ref="U34:Z34"/>
    <mergeCell ref="AA34:AF34"/>
    <mergeCell ref="A35:J35"/>
    <mergeCell ref="K35:N35"/>
    <mergeCell ref="O35:T35"/>
    <mergeCell ref="U35:Z35"/>
    <mergeCell ref="AA35:AF35"/>
    <mergeCell ref="A32:J32"/>
    <mergeCell ref="K32:N32"/>
    <mergeCell ref="O32:T32"/>
    <mergeCell ref="U32:Z32"/>
    <mergeCell ref="AA32:AF32"/>
    <mergeCell ref="A33:J33"/>
    <mergeCell ref="K33:N33"/>
    <mergeCell ref="O33:T33"/>
    <mergeCell ref="U33:Z33"/>
    <mergeCell ref="AA33:AF33"/>
    <mergeCell ref="A30:J30"/>
    <mergeCell ref="K30:N30"/>
    <mergeCell ref="O30:T30"/>
    <mergeCell ref="U30:Z30"/>
    <mergeCell ref="AA30:AF30"/>
    <mergeCell ref="A31:J31"/>
    <mergeCell ref="K31:N31"/>
    <mergeCell ref="O31:T31"/>
    <mergeCell ref="U31:Z31"/>
    <mergeCell ref="AA31:AF31"/>
    <mergeCell ref="A28:J28"/>
    <mergeCell ref="K28:N28"/>
    <mergeCell ref="O28:T28"/>
    <mergeCell ref="U28:Z28"/>
    <mergeCell ref="AA28:AF28"/>
    <mergeCell ref="A29:J29"/>
    <mergeCell ref="K29:N29"/>
    <mergeCell ref="O29:T29"/>
    <mergeCell ref="U29:Z29"/>
    <mergeCell ref="AA29:AF29"/>
    <mergeCell ref="A26:J26"/>
    <mergeCell ref="K26:N26"/>
    <mergeCell ref="O26:T26"/>
    <mergeCell ref="U26:Z26"/>
    <mergeCell ref="AA26:AF26"/>
    <mergeCell ref="A27:J27"/>
    <mergeCell ref="K27:N27"/>
    <mergeCell ref="O27:T27"/>
    <mergeCell ref="U27:Z27"/>
    <mergeCell ref="AA27:AF27"/>
    <mergeCell ref="A24:J24"/>
    <mergeCell ref="K24:N24"/>
    <mergeCell ref="O24:T24"/>
    <mergeCell ref="U24:Z24"/>
    <mergeCell ref="AA24:AF24"/>
    <mergeCell ref="A25:J25"/>
    <mergeCell ref="K25:N25"/>
    <mergeCell ref="O25:T25"/>
    <mergeCell ref="U25:Z25"/>
    <mergeCell ref="AA25:AF25"/>
    <mergeCell ref="A22:J22"/>
    <mergeCell ref="K22:N22"/>
    <mergeCell ref="O22:T22"/>
    <mergeCell ref="U22:Z22"/>
    <mergeCell ref="AA22:AF22"/>
    <mergeCell ref="A23:J23"/>
    <mergeCell ref="K23:N23"/>
    <mergeCell ref="O23:T23"/>
    <mergeCell ref="U23:Z23"/>
    <mergeCell ref="AA23:AF23"/>
    <mergeCell ref="A20:J20"/>
    <mergeCell ref="K20:N20"/>
    <mergeCell ref="O20:T20"/>
    <mergeCell ref="U20:Z20"/>
    <mergeCell ref="AA20:AF20"/>
    <mergeCell ref="A21:J21"/>
    <mergeCell ref="K21:N21"/>
    <mergeCell ref="O21:T21"/>
    <mergeCell ref="U21:Z21"/>
    <mergeCell ref="AA21:AF21"/>
    <mergeCell ref="A18:J18"/>
    <mergeCell ref="K18:N18"/>
    <mergeCell ref="O18:T18"/>
    <mergeCell ref="U18:Z18"/>
    <mergeCell ref="AA18:AF18"/>
    <mergeCell ref="A19:J19"/>
    <mergeCell ref="K19:N19"/>
    <mergeCell ref="O19:T19"/>
    <mergeCell ref="U19:Z19"/>
    <mergeCell ref="AA19:AF19"/>
    <mergeCell ref="A16:J16"/>
    <mergeCell ref="K16:N16"/>
    <mergeCell ref="O16:T16"/>
    <mergeCell ref="U16:Z16"/>
    <mergeCell ref="AA16:AF16"/>
    <mergeCell ref="A17:J17"/>
    <mergeCell ref="K17:N17"/>
    <mergeCell ref="O17:T17"/>
    <mergeCell ref="U17:Z17"/>
    <mergeCell ref="AA17:AF17"/>
    <mergeCell ref="A14:J14"/>
    <mergeCell ref="K14:N14"/>
    <mergeCell ref="O14:T14"/>
    <mergeCell ref="U14:Z14"/>
    <mergeCell ref="AA14:AF14"/>
    <mergeCell ref="A15:J15"/>
    <mergeCell ref="K15:N15"/>
    <mergeCell ref="O15:T15"/>
    <mergeCell ref="U15:Z15"/>
    <mergeCell ref="AA15:AF15"/>
    <mergeCell ref="A12:J12"/>
    <mergeCell ref="K12:N12"/>
    <mergeCell ref="O12:T12"/>
    <mergeCell ref="U12:Z12"/>
    <mergeCell ref="AA12:AF12"/>
    <mergeCell ref="A13:J13"/>
    <mergeCell ref="K13:N13"/>
    <mergeCell ref="O13:T13"/>
    <mergeCell ref="U13:Z13"/>
    <mergeCell ref="AA13:AF13"/>
    <mergeCell ref="A10:J10"/>
    <mergeCell ref="K10:N10"/>
    <mergeCell ref="O10:T10"/>
    <mergeCell ref="U10:Z10"/>
    <mergeCell ref="AA10:AF10"/>
    <mergeCell ref="A11:J11"/>
    <mergeCell ref="K11:N11"/>
    <mergeCell ref="O11:T11"/>
    <mergeCell ref="U11:Z11"/>
    <mergeCell ref="AA11:AF11"/>
    <mergeCell ref="A8:J8"/>
    <mergeCell ref="K8:N8"/>
    <mergeCell ref="O8:T8"/>
    <mergeCell ref="U8:Z8"/>
    <mergeCell ref="AA8:AF8"/>
    <mergeCell ref="A9:J9"/>
    <mergeCell ref="K9:N9"/>
    <mergeCell ref="O9:T9"/>
    <mergeCell ref="U9:Z9"/>
    <mergeCell ref="AA9:AF9"/>
    <mergeCell ref="W2:AF2"/>
    <mergeCell ref="W3:AF3"/>
    <mergeCell ref="A5:AF5"/>
    <mergeCell ref="A6:AF6"/>
    <mergeCell ref="A7:J7"/>
    <mergeCell ref="K7:N7"/>
    <mergeCell ref="O7:T7"/>
    <mergeCell ref="U7:Z7"/>
    <mergeCell ref="AA7:AF7"/>
  </mergeCells>
  <printOptions horizontalCentered="1"/>
  <pageMargins left="0.19652777777777777" right="0.19652777777777777" top="0.19652777777777777" bottom="0.19652777777777777" header="0.51180555555555551" footer="0.51180555555555551"/>
  <pageSetup paperSize="9" scale="91"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showZeros="0" zoomScaleNormal="100" workbookViewId="0">
      <selection activeCell="D16" sqref="D16"/>
    </sheetView>
  </sheetViews>
  <sheetFormatPr defaultColWidth="9.109375" defaultRowHeight="13.2" x14ac:dyDescent="0.25"/>
  <cols>
    <col min="1" max="1" width="39.6640625" style="115" customWidth="1"/>
    <col min="2" max="2" width="18.109375" style="115" hidden="1" customWidth="1"/>
    <col min="3" max="3" width="21" style="115" hidden="1" customWidth="1"/>
    <col min="4" max="5" width="21" style="115" customWidth="1"/>
    <col min="6" max="6" width="11.5546875" style="115" bestFit="1" customWidth="1"/>
    <col min="7" max="7" width="9.109375" style="115"/>
    <col min="8" max="8" width="10.109375" style="115" bestFit="1" customWidth="1"/>
    <col min="9" max="254" width="9.109375" style="115"/>
    <col min="255" max="255" width="30.33203125" style="115" customWidth="1"/>
    <col min="256" max="256" width="21" style="115" customWidth="1"/>
    <col min="257" max="257" width="18.88671875" style="115" customWidth="1"/>
    <col min="258" max="258" width="16.88671875" style="115" customWidth="1"/>
    <col min="259" max="259" width="15.5546875" style="115" customWidth="1"/>
    <col min="260" max="260" width="17.109375" style="115" customWidth="1"/>
    <col min="261" max="510" width="9.109375" style="115"/>
    <col min="511" max="511" width="30.33203125" style="115" customWidth="1"/>
    <col min="512" max="512" width="21" style="115" customWidth="1"/>
    <col min="513" max="513" width="18.88671875" style="115" customWidth="1"/>
    <col min="514" max="514" width="16.88671875" style="115" customWidth="1"/>
    <col min="515" max="515" width="15.5546875" style="115" customWidth="1"/>
    <col min="516" max="516" width="17.109375" style="115" customWidth="1"/>
    <col min="517" max="766" width="9.109375" style="115"/>
    <col min="767" max="767" width="30.33203125" style="115" customWidth="1"/>
    <col min="768" max="768" width="21" style="115" customWidth="1"/>
    <col min="769" max="769" width="18.88671875" style="115" customWidth="1"/>
    <col min="770" max="770" width="16.88671875" style="115" customWidth="1"/>
    <col min="771" max="771" width="15.5546875" style="115" customWidth="1"/>
    <col min="772" max="772" width="17.109375" style="115" customWidth="1"/>
    <col min="773" max="1022" width="9.109375" style="115"/>
    <col min="1023" max="1023" width="30.33203125" style="115" customWidth="1"/>
    <col min="1024" max="1024" width="21" style="115" customWidth="1"/>
    <col min="1025" max="1025" width="18.88671875" style="115" customWidth="1"/>
    <col min="1026" max="1026" width="16.88671875" style="115" customWidth="1"/>
    <col min="1027" max="1027" width="15.5546875" style="115" customWidth="1"/>
    <col min="1028" max="1028" width="17.109375" style="115" customWidth="1"/>
    <col min="1029" max="1278" width="9.109375" style="115"/>
    <col min="1279" max="1279" width="30.33203125" style="115" customWidth="1"/>
    <col min="1280" max="1280" width="21" style="115" customWidth="1"/>
    <col min="1281" max="1281" width="18.88671875" style="115" customWidth="1"/>
    <col min="1282" max="1282" width="16.88671875" style="115" customWidth="1"/>
    <col min="1283" max="1283" width="15.5546875" style="115" customWidth="1"/>
    <col min="1284" max="1284" width="17.109375" style="115" customWidth="1"/>
    <col min="1285" max="1534" width="9.109375" style="115"/>
    <col min="1535" max="1535" width="30.33203125" style="115" customWidth="1"/>
    <col min="1536" max="1536" width="21" style="115" customWidth="1"/>
    <col min="1537" max="1537" width="18.88671875" style="115" customWidth="1"/>
    <col min="1538" max="1538" width="16.88671875" style="115" customWidth="1"/>
    <col min="1539" max="1539" width="15.5546875" style="115" customWidth="1"/>
    <col min="1540" max="1540" width="17.109375" style="115" customWidth="1"/>
    <col min="1541" max="1790" width="9.109375" style="115"/>
    <col min="1791" max="1791" width="30.33203125" style="115" customWidth="1"/>
    <col min="1792" max="1792" width="21" style="115" customWidth="1"/>
    <col min="1793" max="1793" width="18.88671875" style="115" customWidth="1"/>
    <col min="1794" max="1794" width="16.88671875" style="115" customWidth="1"/>
    <col min="1795" max="1795" width="15.5546875" style="115" customWidth="1"/>
    <col min="1796" max="1796" width="17.109375" style="115" customWidth="1"/>
    <col min="1797" max="2046" width="9.109375" style="115"/>
    <col min="2047" max="2047" width="30.33203125" style="115" customWidth="1"/>
    <col min="2048" max="2048" width="21" style="115" customWidth="1"/>
    <col min="2049" max="2049" width="18.88671875" style="115" customWidth="1"/>
    <col min="2050" max="2050" width="16.88671875" style="115" customWidth="1"/>
    <col min="2051" max="2051" width="15.5546875" style="115" customWidth="1"/>
    <col min="2052" max="2052" width="17.109375" style="115" customWidth="1"/>
    <col min="2053" max="2302" width="9.109375" style="115"/>
    <col min="2303" max="2303" width="30.33203125" style="115" customWidth="1"/>
    <col min="2304" max="2304" width="21" style="115" customWidth="1"/>
    <col min="2305" max="2305" width="18.88671875" style="115" customWidth="1"/>
    <col min="2306" max="2306" width="16.88671875" style="115" customWidth="1"/>
    <col min="2307" max="2307" width="15.5546875" style="115" customWidth="1"/>
    <col min="2308" max="2308" width="17.109375" style="115" customWidth="1"/>
    <col min="2309" max="2558" width="9.109375" style="115"/>
    <col min="2559" max="2559" width="30.33203125" style="115" customWidth="1"/>
    <col min="2560" max="2560" width="21" style="115" customWidth="1"/>
    <col min="2561" max="2561" width="18.88671875" style="115" customWidth="1"/>
    <col min="2562" max="2562" width="16.88671875" style="115" customWidth="1"/>
    <col min="2563" max="2563" width="15.5546875" style="115" customWidth="1"/>
    <col min="2564" max="2564" width="17.109375" style="115" customWidth="1"/>
    <col min="2565" max="2814" width="9.109375" style="115"/>
    <col min="2815" max="2815" width="30.33203125" style="115" customWidth="1"/>
    <col min="2816" max="2816" width="21" style="115" customWidth="1"/>
    <col min="2817" max="2817" width="18.88671875" style="115" customWidth="1"/>
    <col min="2818" max="2818" width="16.88671875" style="115" customWidth="1"/>
    <col min="2819" max="2819" width="15.5546875" style="115" customWidth="1"/>
    <col min="2820" max="2820" width="17.109375" style="115" customWidth="1"/>
    <col min="2821" max="3070" width="9.109375" style="115"/>
    <col min="3071" max="3071" width="30.33203125" style="115" customWidth="1"/>
    <col min="3072" max="3072" width="21" style="115" customWidth="1"/>
    <col min="3073" max="3073" width="18.88671875" style="115" customWidth="1"/>
    <col min="3074" max="3074" width="16.88671875" style="115" customWidth="1"/>
    <col min="3075" max="3075" width="15.5546875" style="115" customWidth="1"/>
    <col min="3076" max="3076" width="17.109375" style="115" customWidth="1"/>
    <col min="3077" max="3326" width="9.109375" style="115"/>
    <col min="3327" max="3327" width="30.33203125" style="115" customWidth="1"/>
    <col min="3328" max="3328" width="21" style="115" customWidth="1"/>
    <col min="3329" max="3329" width="18.88671875" style="115" customWidth="1"/>
    <col min="3330" max="3330" width="16.88671875" style="115" customWidth="1"/>
    <col min="3331" max="3331" width="15.5546875" style="115" customWidth="1"/>
    <col min="3332" max="3332" width="17.109375" style="115" customWidth="1"/>
    <col min="3333" max="3582" width="9.109375" style="115"/>
    <col min="3583" max="3583" width="30.33203125" style="115" customWidth="1"/>
    <col min="3584" max="3584" width="21" style="115" customWidth="1"/>
    <col min="3585" max="3585" width="18.88671875" style="115" customWidth="1"/>
    <col min="3586" max="3586" width="16.88671875" style="115" customWidth="1"/>
    <col min="3587" max="3587" width="15.5546875" style="115" customWidth="1"/>
    <col min="3588" max="3588" width="17.109375" style="115" customWidth="1"/>
    <col min="3589" max="3838" width="9.109375" style="115"/>
    <col min="3839" max="3839" width="30.33203125" style="115" customWidth="1"/>
    <col min="3840" max="3840" width="21" style="115" customWidth="1"/>
    <col min="3841" max="3841" width="18.88671875" style="115" customWidth="1"/>
    <col min="3842" max="3842" width="16.88671875" style="115" customWidth="1"/>
    <col min="3843" max="3843" width="15.5546875" style="115" customWidth="1"/>
    <col min="3844" max="3844" width="17.109375" style="115" customWidth="1"/>
    <col min="3845" max="4094" width="9.109375" style="115"/>
    <col min="4095" max="4095" width="30.33203125" style="115" customWidth="1"/>
    <col min="4096" max="4096" width="21" style="115" customWidth="1"/>
    <col min="4097" max="4097" width="18.88671875" style="115" customWidth="1"/>
    <col min="4098" max="4098" width="16.88671875" style="115" customWidth="1"/>
    <col min="4099" max="4099" width="15.5546875" style="115" customWidth="1"/>
    <col min="4100" max="4100" width="17.109375" style="115" customWidth="1"/>
    <col min="4101" max="4350" width="9.109375" style="115"/>
    <col min="4351" max="4351" width="30.33203125" style="115" customWidth="1"/>
    <col min="4352" max="4352" width="21" style="115" customWidth="1"/>
    <col min="4353" max="4353" width="18.88671875" style="115" customWidth="1"/>
    <col min="4354" max="4354" width="16.88671875" style="115" customWidth="1"/>
    <col min="4355" max="4355" width="15.5546875" style="115" customWidth="1"/>
    <col min="4356" max="4356" width="17.109375" style="115" customWidth="1"/>
    <col min="4357" max="4606" width="9.109375" style="115"/>
    <col min="4607" max="4607" width="30.33203125" style="115" customWidth="1"/>
    <col min="4608" max="4608" width="21" style="115" customWidth="1"/>
    <col min="4609" max="4609" width="18.88671875" style="115" customWidth="1"/>
    <col min="4610" max="4610" width="16.88671875" style="115" customWidth="1"/>
    <col min="4611" max="4611" width="15.5546875" style="115" customWidth="1"/>
    <col min="4612" max="4612" width="17.109375" style="115" customWidth="1"/>
    <col min="4613" max="4862" width="9.109375" style="115"/>
    <col min="4863" max="4863" width="30.33203125" style="115" customWidth="1"/>
    <col min="4864" max="4864" width="21" style="115" customWidth="1"/>
    <col min="4865" max="4865" width="18.88671875" style="115" customWidth="1"/>
    <col min="4866" max="4866" width="16.88671875" style="115" customWidth="1"/>
    <col min="4867" max="4867" width="15.5546875" style="115" customWidth="1"/>
    <col min="4868" max="4868" width="17.109375" style="115" customWidth="1"/>
    <col min="4869" max="5118" width="9.109375" style="115"/>
    <col min="5119" max="5119" width="30.33203125" style="115" customWidth="1"/>
    <col min="5120" max="5120" width="21" style="115" customWidth="1"/>
    <col min="5121" max="5121" width="18.88671875" style="115" customWidth="1"/>
    <col min="5122" max="5122" width="16.88671875" style="115" customWidth="1"/>
    <col min="5123" max="5123" width="15.5546875" style="115" customWidth="1"/>
    <col min="5124" max="5124" width="17.109375" style="115" customWidth="1"/>
    <col min="5125" max="5374" width="9.109375" style="115"/>
    <col min="5375" max="5375" width="30.33203125" style="115" customWidth="1"/>
    <col min="5376" max="5376" width="21" style="115" customWidth="1"/>
    <col min="5377" max="5377" width="18.88671875" style="115" customWidth="1"/>
    <col min="5378" max="5378" width="16.88671875" style="115" customWidth="1"/>
    <col min="5379" max="5379" width="15.5546875" style="115" customWidth="1"/>
    <col min="5380" max="5380" width="17.109375" style="115" customWidth="1"/>
    <col min="5381" max="5630" width="9.109375" style="115"/>
    <col min="5631" max="5631" width="30.33203125" style="115" customWidth="1"/>
    <col min="5632" max="5632" width="21" style="115" customWidth="1"/>
    <col min="5633" max="5633" width="18.88671875" style="115" customWidth="1"/>
    <col min="5634" max="5634" width="16.88671875" style="115" customWidth="1"/>
    <col min="5635" max="5635" width="15.5546875" style="115" customWidth="1"/>
    <col min="5636" max="5636" width="17.109375" style="115" customWidth="1"/>
    <col min="5637" max="5886" width="9.109375" style="115"/>
    <col min="5887" max="5887" width="30.33203125" style="115" customWidth="1"/>
    <col min="5888" max="5888" width="21" style="115" customWidth="1"/>
    <col min="5889" max="5889" width="18.88671875" style="115" customWidth="1"/>
    <col min="5890" max="5890" width="16.88671875" style="115" customWidth="1"/>
    <col min="5891" max="5891" width="15.5546875" style="115" customWidth="1"/>
    <col min="5892" max="5892" width="17.109375" style="115" customWidth="1"/>
    <col min="5893" max="6142" width="9.109375" style="115"/>
    <col min="6143" max="6143" width="30.33203125" style="115" customWidth="1"/>
    <col min="6144" max="6144" width="21" style="115" customWidth="1"/>
    <col min="6145" max="6145" width="18.88671875" style="115" customWidth="1"/>
    <col min="6146" max="6146" width="16.88671875" style="115" customWidth="1"/>
    <col min="6147" max="6147" width="15.5546875" style="115" customWidth="1"/>
    <col min="6148" max="6148" width="17.109375" style="115" customWidth="1"/>
    <col min="6149" max="6398" width="9.109375" style="115"/>
    <col min="6399" max="6399" width="30.33203125" style="115" customWidth="1"/>
    <col min="6400" max="6400" width="21" style="115" customWidth="1"/>
    <col min="6401" max="6401" width="18.88671875" style="115" customWidth="1"/>
    <col min="6402" max="6402" width="16.88671875" style="115" customWidth="1"/>
    <col min="6403" max="6403" width="15.5546875" style="115" customWidth="1"/>
    <col min="6404" max="6404" width="17.109375" style="115" customWidth="1"/>
    <col min="6405" max="6654" width="9.109375" style="115"/>
    <col min="6655" max="6655" width="30.33203125" style="115" customWidth="1"/>
    <col min="6656" max="6656" width="21" style="115" customWidth="1"/>
    <col min="6657" max="6657" width="18.88671875" style="115" customWidth="1"/>
    <col min="6658" max="6658" width="16.88671875" style="115" customWidth="1"/>
    <col min="6659" max="6659" width="15.5546875" style="115" customWidth="1"/>
    <col min="6660" max="6660" width="17.109375" style="115" customWidth="1"/>
    <col min="6661" max="6910" width="9.109375" style="115"/>
    <col min="6911" max="6911" width="30.33203125" style="115" customWidth="1"/>
    <col min="6912" max="6912" width="21" style="115" customWidth="1"/>
    <col min="6913" max="6913" width="18.88671875" style="115" customWidth="1"/>
    <col min="6914" max="6914" width="16.88671875" style="115" customWidth="1"/>
    <col min="6915" max="6915" width="15.5546875" style="115" customWidth="1"/>
    <col min="6916" max="6916" width="17.109375" style="115" customWidth="1"/>
    <col min="6917" max="7166" width="9.109375" style="115"/>
    <col min="7167" max="7167" width="30.33203125" style="115" customWidth="1"/>
    <col min="7168" max="7168" width="21" style="115" customWidth="1"/>
    <col min="7169" max="7169" width="18.88671875" style="115" customWidth="1"/>
    <col min="7170" max="7170" width="16.88671875" style="115" customWidth="1"/>
    <col min="7171" max="7171" width="15.5546875" style="115" customWidth="1"/>
    <col min="7172" max="7172" width="17.109375" style="115" customWidth="1"/>
    <col min="7173" max="7422" width="9.109375" style="115"/>
    <col min="7423" max="7423" width="30.33203125" style="115" customWidth="1"/>
    <col min="7424" max="7424" width="21" style="115" customWidth="1"/>
    <col min="7425" max="7425" width="18.88671875" style="115" customWidth="1"/>
    <col min="7426" max="7426" width="16.88671875" style="115" customWidth="1"/>
    <col min="7427" max="7427" width="15.5546875" style="115" customWidth="1"/>
    <col min="7428" max="7428" width="17.109375" style="115" customWidth="1"/>
    <col min="7429" max="7678" width="9.109375" style="115"/>
    <col min="7679" max="7679" width="30.33203125" style="115" customWidth="1"/>
    <col min="7680" max="7680" width="21" style="115" customWidth="1"/>
    <col min="7681" max="7681" width="18.88671875" style="115" customWidth="1"/>
    <col min="7682" max="7682" width="16.88671875" style="115" customWidth="1"/>
    <col min="7683" max="7683" width="15.5546875" style="115" customWidth="1"/>
    <col min="7684" max="7684" width="17.109375" style="115" customWidth="1"/>
    <col min="7685" max="7934" width="9.109375" style="115"/>
    <col min="7935" max="7935" width="30.33203125" style="115" customWidth="1"/>
    <col min="7936" max="7936" width="21" style="115" customWidth="1"/>
    <col min="7937" max="7937" width="18.88671875" style="115" customWidth="1"/>
    <col min="7938" max="7938" width="16.88671875" style="115" customWidth="1"/>
    <col min="7939" max="7939" width="15.5546875" style="115" customWidth="1"/>
    <col min="7940" max="7940" width="17.109375" style="115" customWidth="1"/>
    <col min="7941" max="8190" width="9.109375" style="115"/>
    <col min="8191" max="8191" width="30.33203125" style="115" customWidth="1"/>
    <col min="8192" max="8192" width="21" style="115" customWidth="1"/>
    <col min="8193" max="8193" width="18.88671875" style="115" customWidth="1"/>
    <col min="8194" max="8194" width="16.88671875" style="115" customWidth="1"/>
    <col min="8195" max="8195" width="15.5546875" style="115" customWidth="1"/>
    <col min="8196" max="8196" width="17.109375" style="115" customWidth="1"/>
    <col min="8197" max="8446" width="9.109375" style="115"/>
    <col min="8447" max="8447" width="30.33203125" style="115" customWidth="1"/>
    <col min="8448" max="8448" width="21" style="115" customWidth="1"/>
    <col min="8449" max="8449" width="18.88671875" style="115" customWidth="1"/>
    <col min="8450" max="8450" width="16.88671875" style="115" customWidth="1"/>
    <col min="8451" max="8451" width="15.5546875" style="115" customWidth="1"/>
    <col min="8452" max="8452" width="17.109375" style="115" customWidth="1"/>
    <col min="8453" max="8702" width="9.109375" style="115"/>
    <col min="8703" max="8703" width="30.33203125" style="115" customWidth="1"/>
    <col min="8704" max="8704" width="21" style="115" customWidth="1"/>
    <col min="8705" max="8705" width="18.88671875" style="115" customWidth="1"/>
    <col min="8706" max="8706" width="16.88671875" style="115" customWidth="1"/>
    <col min="8707" max="8707" width="15.5546875" style="115" customWidth="1"/>
    <col min="8708" max="8708" width="17.109375" style="115" customWidth="1"/>
    <col min="8709" max="8958" width="9.109375" style="115"/>
    <col min="8959" max="8959" width="30.33203125" style="115" customWidth="1"/>
    <col min="8960" max="8960" width="21" style="115" customWidth="1"/>
    <col min="8961" max="8961" width="18.88671875" style="115" customWidth="1"/>
    <col min="8962" max="8962" width="16.88671875" style="115" customWidth="1"/>
    <col min="8963" max="8963" width="15.5546875" style="115" customWidth="1"/>
    <col min="8964" max="8964" width="17.109375" style="115" customWidth="1"/>
    <col min="8965" max="9214" width="9.109375" style="115"/>
    <col min="9215" max="9215" width="30.33203125" style="115" customWidth="1"/>
    <col min="9216" max="9216" width="21" style="115" customWidth="1"/>
    <col min="9217" max="9217" width="18.88671875" style="115" customWidth="1"/>
    <col min="9218" max="9218" width="16.88671875" style="115" customWidth="1"/>
    <col min="9219" max="9219" width="15.5546875" style="115" customWidth="1"/>
    <col min="9220" max="9220" width="17.109375" style="115" customWidth="1"/>
    <col min="9221" max="9470" width="9.109375" style="115"/>
    <col min="9471" max="9471" width="30.33203125" style="115" customWidth="1"/>
    <col min="9472" max="9472" width="21" style="115" customWidth="1"/>
    <col min="9473" max="9473" width="18.88671875" style="115" customWidth="1"/>
    <col min="9474" max="9474" width="16.88671875" style="115" customWidth="1"/>
    <col min="9475" max="9475" width="15.5546875" style="115" customWidth="1"/>
    <col min="9476" max="9476" width="17.109375" style="115" customWidth="1"/>
    <col min="9477" max="9726" width="9.109375" style="115"/>
    <col min="9727" max="9727" width="30.33203125" style="115" customWidth="1"/>
    <col min="9728" max="9728" width="21" style="115" customWidth="1"/>
    <col min="9729" max="9729" width="18.88671875" style="115" customWidth="1"/>
    <col min="9730" max="9730" width="16.88671875" style="115" customWidth="1"/>
    <col min="9731" max="9731" width="15.5546875" style="115" customWidth="1"/>
    <col min="9732" max="9732" width="17.109375" style="115" customWidth="1"/>
    <col min="9733" max="9982" width="9.109375" style="115"/>
    <col min="9983" max="9983" width="30.33203125" style="115" customWidth="1"/>
    <col min="9984" max="9984" width="21" style="115" customWidth="1"/>
    <col min="9985" max="9985" width="18.88671875" style="115" customWidth="1"/>
    <col min="9986" max="9986" width="16.88671875" style="115" customWidth="1"/>
    <col min="9987" max="9987" width="15.5546875" style="115" customWidth="1"/>
    <col min="9988" max="9988" width="17.109375" style="115" customWidth="1"/>
    <col min="9989" max="10238" width="9.109375" style="115"/>
    <col min="10239" max="10239" width="30.33203125" style="115" customWidth="1"/>
    <col min="10240" max="10240" width="21" style="115" customWidth="1"/>
    <col min="10241" max="10241" width="18.88671875" style="115" customWidth="1"/>
    <col min="10242" max="10242" width="16.88671875" style="115" customWidth="1"/>
    <col min="10243" max="10243" width="15.5546875" style="115" customWidth="1"/>
    <col min="10244" max="10244" width="17.109375" style="115" customWidth="1"/>
    <col min="10245" max="10494" width="9.109375" style="115"/>
    <col min="10495" max="10495" width="30.33203125" style="115" customWidth="1"/>
    <col min="10496" max="10496" width="21" style="115" customWidth="1"/>
    <col min="10497" max="10497" width="18.88671875" style="115" customWidth="1"/>
    <col min="10498" max="10498" width="16.88671875" style="115" customWidth="1"/>
    <col min="10499" max="10499" width="15.5546875" style="115" customWidth="1"/>
    <col min="10500" max="10500" width="17.109375" style="115" customWidth="1"/>
    <col min="10501" max="10750" width="9.109375" style="115"/>
    <col min="10751" max="10751" width="30.33203125" style="115" customWidth="1"/>
    <col min="10752" max="10752" width="21" style="115" customWidth="1"/>
    <col min="10753" max="10753" width="18.88671875" style="115" customWidth="1"/>
    <col min="10754" max="10754" width="16.88671875" style="115" customWidth="1"/>
    <col min="10755" max="10755" width="15.5546875" style="115" customWidth="1"/>
    <col min="10756" max="10756" width="17.109375" style="115" customWidth="1"/>
    <col min="10757" max="11006" width="9.109375" style="115"/>
    <col min="11007" max="11007" width="30.33203125" style="115" customWidth="1"/>
    <col min="11008" max="11008" width="21" style="115" customWidth="1"/>
    <col min="11009" max="11009" width="18.88671875" style="115" customWidth="1"/>
    <col min="11010" max="11010" width="16.88671875" style="115" customWidth="1"/>
    <col min="11011" max="11011" width="15.5546875" style="115" customWidth="1"/>
    <col min="11012" max="11012" width="17.109375" style="115" customWidth="1"/>
    <col min="11013" max="11262" width="9.109375" style="115"/>
    <col min="11263" max="11263" width="30.33203125" style="115" customWidth="1"/>
    <col min="11264" max="11264" width="21" style="115" customWidth="1"/>
    <col min="11265" max="11265" width="18.88671875" style="115" customWidth="1"/>
    <col min="11266" max="11266" width="16.88671875" style="115" customWidth="1"/>
    <col min="11267" max="11267" width="15.5546875" style="115" customWidth="1"/>
    <col min="11268" max="11268" width="17.109375" style="115" customWidth="1"/>
    <col min="11269" max="11518" width="9.109375" style="115"/>
    <col min="11519" max="11519" width="30.33203125" style="115" customWidth="1"/>
    <col min="11520" max="11520" width="21" style="115" customWidth="1"/>
    <col min="11521" max="11521" width="18.88671875" style="115" customWidth="1"/>
    <col min="11522" max="11522" width="16.88671875" style="115" customWidth="1"/>
    <col min="11523" max="11523" width="15.5546875" style="115" customWidth="1"/>
    <col min="11524" max="11524" width="17.109375" style="115" customWidth="1"/>
    <col min="11525" max="11774" width="9.109375" style="115"/>
    <col min="11775" max="11775" width="30.33203125" style="115" customWidth="1"/>
    <col min="11776" max="11776" width="21" style="115" customWidth="1"/>
    <col min="11777" max="11777" width="18.88671875" style="115" customWidth="1"/>
    <col min="11778" max="11778" width="16.88671875" style="115" customWidth="1"/>
    <col min="11779" max="11779" width="15.5546875" style="115" customWidth="1"/>
    <col min="11780" max="11780" width="17.109375" style="115" customWidth="1"/>
    <col min="11781" max="12030" width="9.109375" style="115"/>
    <col min="12031" max="12031" width="30.33203125" style="115" customWidth="1"/>
    <col min="12032" max="12032" width="21" style="115" customWidth="1"/>
    <col min="12033" max="12033" width="18.88671875" style="115" customWidth="1"/>
    <col min="12034" max="12034" width="16.88671875" style="115" customWidth="1"/>
    <col min="12035" max="12035" width="15.5546875" style="115" customWidth="1"/>
    <col min="12036" max="12036" width="17.109375" style="115" customWidth="1"/>
    <col min="12037" max="12286" width="9.109375" style="115"/>
    <col min="12287" max="12287" width="30.33203125" style="115" customWidth="1"/>
    <col min="12288" max="12288" width="21" style="115" customWidth="1"/>
    <col min="12289" max="12289" width="18.88671875" style="115" customWidth="1"/>
    <col min="12290" max="12290" width="16.88671875" style="115" customWidth="1"/>
    <col min="12291" max="12291" width="15.5546875" style="115" customWidth="1"/>
    <col min="12292" max="12292" width="17.109375" style="115" customWidth="1"/>
    <col min="12293" max="12542" width="9.109375" style="115"/>
    <col min="12543" max="12543" width="30.33203125" style="115" customWidth="1"/>
    <col min="12544" max="12544" width="21" style="115" customWidth="1"/>
    <col min="12545" max="12545" width="18.88671875" style="115" customWidth="1"/>
    <col min="12546" max="12546" width="16.88671875" style="115" customWidth="1"/>
    <col min="12547" max="12547" width="15.5546875" style="115" customWidth="1"/>
    <col min="12548" max="12548" width="17.109375" style="115" customWidth="1"/>
    <col min="12549" max="12798" width="9.109375" style="115"/>
    <col min="12799" max="12799" width="30.33203125" style="115" customWidth="1"/>
    <col min="12800" max="12800" width="21" style="115" customWidth="1"/>
    <col min="12801" max="12801" width="18.88671875" style="115" customWidth="1"/>
    <col min="12802" max="12802" width="16.88671875" style="115" customWidth="1"/>
    <col min="12803" max="12803" width="15.5546875" style="115" customWidth="1"/>
    <col min="12804" max="12804" width="17.109375" style="115" customWidth="1"/>
    <col min="12805" max="13054" width="9.109375" style="115"/>
    <col min="13055" max="13055" width="30.33203125" style="115" customWidth="1"/>
    <col min="13056" max="13056" width="21" style="115" customWidth="1"/>
    <col min="13057" max="13057" width="18.88671875" style="115" customWidth="1"/>
    <col min="13058" max="13058" width="16.88671875" style="115" customWidth="1"/>
    <col min="13059" max="13059" width="15.5546875" style="115" customWidth="1"/>
    <col min="13060" max="13060" width="17.109375" style="115" customWidth="1"/>
    <col min="13061" max="13310" width="9.109375" style="115"/>
    <col min="13311" max="13311" width="30.33203125" style="115" customWidth="1"/>
    <col min="13312" max="13312" width="21" style="115" customWidth="1"/>
    <col min="13313" max="13313" width="18.88671875" style="115" customWidth="1"/>
    <col min="13314" max="13314" width="16.88671875" style="115" customWidth="1"/>
    <col min="13315" max="13315" width="15.5546875" style="115" customWidth="1"/>
    <col min="13316" max="13316" width="17.109375" style="115" customWidth="1"/>
    <col min="13317" max="13566" width="9.109375" style="115"/>
    <col min="13567" max="13567" width="30.33203125" style="115" customWidth="1"/>
    <col min="13568" max="13568" width="21" style="115" customWidth="1"/>
    <col min="13569" max="13569" width="18.88671875" style="115" customWidth="1"/>
    <col min="13570" max="13570" width="16.88671875" style="115" customWidth="1"/>
    <col min="13571" max="13571" width="15.5546875" style="115" customWidth="1"/>
    <col min="13572" max="13572" width="17.109375" style="115" customWidth="1"/>
    <col min="13573" max="13822" width="9.109375" style="115"/>
    <col min="13823" max="13823" width="30.33203125" style="115" customWidth="1"/>
    <col min="13824" max="13824" width="21" style="115" customWidth="1"/>
    <col min="13825" max="13825" width="18.88671875" style="115" customWidth="1"/>
    <col min="13826" max="13826" width="16.88671875" style="115" customWidth="1"/>
    <col min="13827" max="13827" width="15.5546875" style="115" customWidth="1"/>
    <col min="13828" max="13828" width="17.109375" style="115" customWidth="1"/>
    <col min="13829" max="14078" width="9.109375" style="115"/>
    <col min="14079" max="14079" width="30.33203125" style="115" customWidth="1"/>
    <col min="14080" max="14080" width="21" style="115" customWidth="1"/>
    <col min="14081" max="14081" width="18.88671875" style="115" customWidth="1"/>
    <col min="14082" max="14082" width="16.88671875" style="115" customWidth="1"/>
    <col min="14083" max="14083" width="15.5546875" style="115" customWidth="1"/>
    <col min="14084" max="14084" width="17.109375" style="115" customWidth="1"/>
    <col min="14085" max="14334" width="9.109375" style="115"/>
    <col min="14335" max="14335" width="30.33203125" style="115" customWidth="1"/>
    <col min="14336" max="14336" width="21" style="115" customWidth="1"/>
    <col min="14337" max="14337" width="18.88671875" style="115" customWidth="1"/>
    <col min="14338" max="14338" width="16.88671875" style="115" customWidth="1"/>
    <col min="14339" max="14339" width="15.5546875" style="115" customWidth="1"/>
    <col min="14340" max="14340" width="17.109375" style="115" customWidth="1"/>
    <col min="14341" max="14590" width="9.109375" style="115"/>
    <col min="14591" max="14591" width="30.33203125" style="115" customWidth="1"/>
    <col min="14592" max="14592" width="21" style="115" customWidth="1"/>
    <col min="14593" max="14593" width="18.88671875" style="115" customWidth="1"/>
    <col min="14594" max="14594" width="16.88671875" style="115" customWidth="1"/>
    <col min="14595" max="14595" width="15.5546875" style="115" customWidth="1"/>
    <col min="14596" max="14596" width="17.109375" style="115" customWidth="1"/>
    <col min="14597" max="14846" width="9.109375" style="115"/>
    <col min="14847" max="14847" width="30.33203125" style="115" customWidth="1"/>
    <col min="14848" max="14848" width="21" style="115" customWidth="1"/>
    <col min="14849" max="14849" width="18.88671875" style="115" customWidth="1"/>
    <col min="14850" max="14850" width="16.88671875" style="115" customWidth="1"/>
    <col min="14851" max="14851" width="15.5546875" style="115" customWidth="1"/>
    <col min="14852" max="14852" width="17.109375" style="115" customWidth="1"/>
    <col min="14853" max="15102" width="9.109375" style="115"/>
    <col min="15103" max="15103" width="30.33203125" style="115" customWidth="1"/>
    <col min="15104" max="15104" width="21" style="115" customWidth="1"/>
    <col min="15105" max="15105" width="18.88671875" style="115" customWidth="1"/>
    <col min="15106" max="15106" width="16.88671875" style="115" customWidth="1"/>
    <col min="15107" max="15107" width="15.5546875" style="115" customWidth="1"/>
    <col min="15108" max="15108" width="17.109375" style="115" customWidth="1"/>
    <col min="15109" max="15358" width="9.109375" style="115"/>
    <col min="15359" max="15359" width="30.33203125" style="115" customWidth="1"/>
    <col min="15360" max="15360" width="21" style="115" customWidth="1"/>
    <col min="15361" max="15361" width="18.88671875" style="115" customWidth="1"/>
    <col min="15362" max="15362" width="16.88671875" style="115" customWidth="1"/>
    <col min="15363" max="15363" width="15.5546875" style="115" customWidth="1"/>
    <col min="15364" max="15364" width="17.109375" style="115" customWidth="1"/>
    <col min="15365" max="15614" width="9.109375" style="115"/>
    <col min="15615" max="15615" width="30.33203125" style="115" customWidth="1"/>
    <col min="15616" max="15616" width="21" style="115" customWidth="1"/>
    <col min="15617" max="15617" width="18.88671875" style="115" customWidth="1"/>
    <col min="15618" max="15618" width="16.88671875" style="115" customWidth="1"/>
    <col min="15619" max="15619" width="15.5546875" style="115" customWidth="1"/>
    <col min="15620" max="15620" width="17.109375" style="115" customWidth="1"/>
    <col min="15621" max="15870" width="9.109375" style="115"/>
    <col min="15871" max="15871" width="30.33203125" style="115" customWidth="1"/>
    <col min="15872" max="15872" width="21" style="115" customWidth="1"/>
    <col min="15873" max="15873" width="18.88671875" style="115" customWidth="1"/>
    <col min="15874" max="15874" width="16.88671875" style="115" customWidth="1"/>
    <col min="15875" max="15875" width="15.5546875" style="115" customWidth="1"/>
    <col min="15876" max="15876" width="17.109375" style="115" customWidth="1"/>
    <col min="15877" max="16126" width="9.109375" style="115"/>
    <col min="16127" max="16127" width="30.33203125" style="115" customWidth="1"/>
    <col min="16128" max="16128" width="21" style="115" customWidth="1"/>
    <col min="16129" max="16129" width="18.88671875" style="115" customWidth="1"/>
    <col min="16130" max="16130" width="16.88671875" style="115" customWidth="1"/>
    <col min="16131" max="16131" width="15.5546875" style="115" customWidth="1"/>
    <col min="16132" max="16132" width="17.109375" style="115" customWidth="1"/>
    <col min="16133" max="16384" width="9.109375" style="115"/>
  </cols>
  <sheetData>
    <row r="1" spans="1:8" x14ac:dyDescent="0.25">
      <c r="F1" s="116" t="s">
        <v>601</v>
      </c>
    </row>
    <row r="2" spans="1:8" ht="20.25" customHeight="1" x14ac:dyDescent="0.25">
      <c r="A2" s="881"/>
      <c r="B2" s="883" t="s">
        <v>1297</v>
      </c>
      <c r="C2" s="883" t="s">
        <v>1298</v>
      </c>
      <c r="D2" s="883" t="s">
        <v>1304</v>
      </c>
      <c r="E2" s="883" t="s">
        <v>1476</v>
      </c>
      <c r="F2" s="885" t="s">
        <v>1106</v>
      </c>
    </row>
    <row r="3" spans="1:8" ht="51.75" customHeight="1" x14ac:dyDescent="0.25">
      <c r="A3" s="882"/>
      <c r="B3" s="884"/>
      <c r="C3" s="884"/>
      <c r="D3" s="884"/>
      <c r="E3" s="884"/>
      <c r="F3" s="886" t="s">
        <v>1106</v>
      </c>
    </row>
    <row r="4" spans="1:8" ht="20.25" customHeight="1" x14ac:dyDescent="0.25">
      <c r="A4" s="117" t="s">
        <v>602</v>
      </c>
      <c r="B4" s="118">
        <v>9564330</v>
      </c>
      <c r="C4" s="118">
        <v>10004132</v>
      </c>
      <c r="D4" s="118">
        <v>14100463</v>
      </c>
      <c r="E4" s="118">
        <v>10788799</v>
      </c>
      <c r="F4" s="470">
        <f>E4/D4</f>
        <v>0.76513792490360066</v>
      </c>
      <c r="H4" s="448"/>
    </row>
    <row r="5" spans="1:8" ht="20.25" customHeight="1" x14ac:dyDescent="0.25">
      <c r="A5" s="117" t="s">
        <v>603</v>
      </c>
      <c r="B5" s="118">
        <v>3430854</v>
      </c>
      <c r="C5" s="118">
        <v>2465567</v>
      </c>
      <c r="D5" s="118">
        <v>2664902</v>
      </c>
      <c r="E5" s="118">
        <v>2554659</v>
      </c>
      <c r="F5" s="470">
        <f t="shared" ref="F5:F8" si="0">E5/D5</f>
        <v>0.95863149939472447</v>
      </c>
    </row>
    <row r="6" spans="1:8" ht="20.25" customHeight="1" x14ac:dyDescent="0.25">
      <c r="A6" s="117" t="s">
        <v>689</v>
      </c>
      <c r="B6" s="118">
        <v>2028623</v>
      </c>
      <c r="C6" s="118">
        <v>1776936</v>
      </c>
      <c r="D6" s="118">
        <v>2266352</v>
      </c>
      <c r="E6" s="118">
        <v>1966173</v>
      </c>
      <c r="F6" s="470">
        <f t="shared" si="0"/>
        <v>0.86754970101731765</v>
      </c>
    </row>
    <row r="7" spans="1:8" ht="20.25" customHeight="1" x14ac:dyDescent="0.25">
      <c r="A7" s="117" t="s">
        <v>604</v>
      </c>
      <c r="B7" s="118">
        <v>670558</v>
      </c>
      <c r="C7" s="118">
        <v>395946</v>
      </c>
      <c r="D7" s="118">
        <v>298851</v>
      </c>
      <c r="E7" s="118">
        <v>297564</v>
      </c>
      <c r="F7" s="470">
        <f t="shared" si="0"/>
        <v>0.99569350612847207</v>
      </c>
    </row>
    <row r="8" spans="1:8" ht="20.25" customHeight="1" x14ac:dyDescent="0.25">
      <c r="A8" s="117" t="s">
        <v>605</v>
      </c>
      <c r="B8" s="118">
        <v>5150639</v>
      </c>
      <c r="C8" s="118">
        <v>3913324</v>
      </c>
      <c r="D8" s="118">
        <v>4426141</v>
      </c>
      <c r="E8" s="118">
        <v>4290832</v>
      </c>
      <c r="F8" s="470">
        <f t="shared" si="0"/>
        <v>0.96942957759366455</v>
      </c>
    </row>
    <row r="9" spans="1:8" ht="20.25" customHeight="1" x14ac:dyDescent="0.25">
      <c r="A9" s="119" t="s">
        <v>690</v>
      </c>
      <c r="B9" s="120">
        <f>SUM(B4:B8)</f>
        <v>20845004</v>
      </c>
      <c r="C9" s="120">
        <f>SUM(C4:C8)</f>
        <v>18555905</v>
      </c>
      <c r="D9" s="120">
        <f>SUM(D4:D8)</f>
        <v>23756709</v>
      </c>
      <c r="E9" s="120">
        <f>SUM(E4:E8)</f>
        <v>19898027</v>
      </c>
      <c r="F9" s="471">
        <f t="shared" ref="F9:F14" si="1">E9/D9</f>
        <v>0.83757506142791072</v>
      </c>
    </row>
    <row r="10" spans="1:8" ht="20.25" customHeight="1" x14ac:dyDescent="0.25">
      <c r="A10" s="117" t="s">
        <v>121</v>
      </c>
      <c r="B10" s="118">
        <v>17732126</v>
      </c>
      <c r="C10" s="118">
        <v>20019083</v>
      </c>
      <c r="D10" s="118">
        <v>16111638</v>
      </c>
      <c r="E10" s="118">
        <v>17430236</v>
      </c>
      <c r="F10" s="470">
        <f t="shared" si="1"/>
        <v>1.0818413372991622</v>
      </c>
    </row>
    <row r="11" spans="1:8" ht="20.25" customHeight="1" x14ac:dyDescent="0.25">
      <c r="A11" s="119" t="s">
        <v>691</v>
      </c>
      <c r="B11" s="120">
        <f>SUM(B10:B10)</f>
        <v>17732126</v>
      </c>
      <c r="C11" s="120">
        <f>SUM(C10:C10)</f>
        <v>20019083</v>
      </c>
      <c r="D11" s="120">
        <f>SUM(D10:D10)</f>
        <v>16111638</v>
      </c>
      <c r="E11" s="120">
        <f>SUM(E10:E10)</f>
        <v>17430236</v>
      </c>
      <c r="F11" s="471">
        <f t="shared" si="1"/>
        <v>1.0818413372991622</v>
      </c>
    </row>
    <row r="12" spans="1:8" ht="20.25" customHeight="1" x14ac:dyDescent="0.25">
      <c r="A12" s="314" t="s">
        <v>606</v>
      </c>
      <c r="B12" s="315">
        <f>B9+B11</f>
        <v>38577130</v>
      </c>
      <c r="C12" s="315">
        <f>C9+C11</f>
        <v>38574988</v>
      </c>
      <c r="D12" s="315">
        <f>D9+D11</f>
        <v>39868347</v>
      </c>
      <c r="E12" s="315">
        <f>E9+E11</f>
        <v>37328263</v>
      </c>
      <c r="F12" s="472">
        <f t="shared" si="1"/>
        <v>0.93628820377228084</v>
      </c>
    </row>
    <row r="13" spans="1:8" ht="20.25" customHeight="1" x14ac:dyDescent="0.25">
      <c r="A13" s="117" t="s">
        <v>607</v>
      </c>
      <c r="B13" s="118">
        <v>2665013</v>
      </c>
      <c r="C13" s="118">
        <v>1865483</v>
      </c>
      <c r="D13" s="118">
        <v>2407857</v>
      </c>
      <c r="E13" s="118">
        <v>2426247</v>
      </c>
      <c r="F13" s="470">
        <f t="shared" si="1"/>
        <v>1.007637496745031</v>
      </c>
    </row>
    <row r="14" spans="1:8" ht="20.25" customHeight="1" x14ac:dyDescent="0.25">
      <c r="A14" s="314" t="s">
        <v>608</v>
      </c>
      <c r="B14" s="315">
        <f>B12+B13</f>
        <v>41242143</v>
      </c>
      <c r="C14" s="315">
        <f>C12+C13</f>
        <v>40440471</v>
      </c>
      <c r="D14" s="315">
        <f>D12+D13</f>
        <v>42276204</v>
      </c>
      <c r="E14" s="315">
        <f>E12+E13</f>
        <v>39754510</v>
      </c>
      <c r="F14" s="472">
        <f t="shared" si="1"/>
        <v>0.94035192942109935</v>
      </c>
    </row>
  </sheetData>
  <mergeCells count="6">
    <mergeCell ref="A2:A3"/>
    <mergeCell ref="B2:B3"/>
    <mergeCell ref="C2:C3"/>
    <mergeCell ref="F2:F3"/>
    <mergeCell ref="E2:E3"/>
    <mergeCell ref="D2:D3"/>
  </mergeCells>
  <printOptions horizontalCentered="1"/>
  <pageMargins left="0.6692913385826772" right="0.23622047244094491" top="0.98425196850393704" bottom="0.98425196850393704" header="0.51181102362204722" footer="0.51181102362204722"/>
  <pageSetup paperSize="9" orientation="landscape" r:id="rId1"/>
  <headerFooter alignWithMargins="0">
    <oddHeader>&amp;C&amp;"Arial,Félkövér"&amp;16Adóhátralékok 2020. évi adatai &amp;RA függelék</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6"/>
  <sheetViews>
    <sheetView zoomScaleNormal="100" workbookViewId="0">
      <selection activeCell="G27" sqref="G27"/>
    </sheetView>
  </sheetViews>
  <sheetFormatPr defaultRowHeight="14.4" x14ac:dyDescent="0.3"/>
  <cols>
    <col min="1" max="1" width="17" customWidth="1"/>
    <col min="2" max="2" width="95.88671875" customWidth="1"/>
    <col min="3" max="3" width="14.109375" hidden="1" customWidth="1"/>
    <col min="4" max="4" width="15.5546875" hidden="1" customWidth="1"/>
    <col min="5" max="5" width="14.5546875" hidden="1" customWidth="1"/>
    <col min="6" max="6" width="10.6640625" hidden="1" customWidth="1"/>
    <col min="7" max="7" width="13.5546875" bestFit="1" customWidth="1"/>
    <col min="8" max="8" width="10.6640625" bestFit="1" customWidth="1"/>
    <col min="9" max="9" width="11" bestFit="1" customWidth="1"/>
    <col min="10" max="12" width="9.109375" customWidth="1"/>
    <col min="13" max="13" width="13.33203125" customWidth="1"/>
  </cols>
  <sheetData>
    <row r="2" spans="1:9" x14ac:dyDescent="0.3">
      <c r="I2" s="50" t="s">
        <v>951</v>
      </c>
    </row>
    <row r="3" spans="1:9" ht="28.8" x14ac:dyDescent="0.3">
      <c r="A3" s="442" t="s">
        <v>930</v>
      </c>
      <c r="B3" s="442" t="s">
        <v>931</v>
      </c>
      <c r="C3" s="440" t="s">
        <v>932</v>
      </c>
      <c r="D3" s="440" t="s">
        <v>933</v>
      </c>
      <c r="E3" s="443" t="s">
        <v>934</v>
      </c>
      <c r="F3" s="443" t="s">
        <v>935</v>
      </c>
      <c r="G3" s="444" t="s">
        <v>504</v>
      </c>
      <c r="H3" s="445" t="s">
        <v>626</v>
      </c>
      <c r="I3" s="445" t="s">
        <v>506</v>
      </c>
    </row>
    <row r="4" spans="1:9" x14ac:dyDescent="0.3">
      <c r="A4" s="100" t="s">
        <v>1477</v>
      </c>
      <c r="B4" s="100" t="s">
        <v>1478</v>
      </c>
      <c r="C4" s="100" t="s">
        <v>936</v>
      </c>
      <c r="D4" s="436">
        <v>10.51</v>
      </c>
      <c r="E4" s="437">
        <v>4580000</v>
      </c>
      <c r="F4" s="439">
        <v>48135800</v>
      </c>
      <c r="G4" s="437">
        <v>0</v>
      </c>
      <c r="H4" s="437">
        <v>271750</v>
      </c>
      <c r="I4" s="437">
        <v>271750</v>
      </c>
    </row>
    <row r="5" spans="1:9" x14ac:dyDescent="0.3">
      <c r="A5" s="100" t="s">
        <v>1479</v>
      </c>
      <c r="B5" s="100" t="s">
        <v>1299</v>
      </c>
      <c r="C5" s="100" t="s">
        <v>937</v>
      </c>
      <c r="D5" s="100"/>
      <c r="E5" s="100"/>
      <c r="F5" s="437">
        <v>74849645</v>
      </c>
      <c r="G5" s="437">
        <v>81174521</v>
      </c>
      <c r="H5" s="437">
        <v>91089421</v>
      </c>
      <c r="I5" s="437">
        <v>91089421</v>
      </c>
    </row>
    <row r="6" spans="1:9" x14ac:dyDescent="0.3">
      <c r="A6" s="100" t="s">
        <v>1480</v>
      </c>
      <c r="B6" s="100" t="s">
        <v>1481</v>
      </c>
      <c r="C6" s="100" t="s">
        <v>937</v>
      </c>
      <c r="D6" s="100" t="s">
        <v>939</v>
      </c>
      <c r="E6" s="100" t="s">
        <v>939</v>
      </c>
      <c r="F6" s="437">
        <v>148717</v>
      </c>
      <c r="G6" s="437">
        <v>0</v>
      </c>
      <c r="H6" s="437">
        <v>283103</v>
      </c>
      <c r="I6" s="437">
        <v>283103</v>
      </c>
    </row>
    <row r="7" spans="1:9" x14ac:dyDescent="0.3">
      <c r="A7" s="440" t="s">
        <v>940</v>
      </c>
      <c r="B7" s="440" t="s">
        <v>946</v>
      </c>
      <c r="C7" s="440" t="s">
        <v>937</v>
      </c>
      <c r="D7" s="440"/>
      <c r="E7" s="440"/>
      <c r="F7" s="441">
        <v>74998362</v>
      </c>
      <c r="G7" s="441">
        <f>SUM(G4:G6)</f>
        <v>81174521</v>
      </c>
      <c r="H7" s="441">
        <f t="shared" ref="H7:I7" si="0">SUM(H4:H6)</f>
        <v>91644274</v>
      </c>
      <c r="I7" s="441">
        <f t="shared" si="0"/>
        <v>91644274</v>
      </c>
    </row>
    <row r="8" spans="1:9" x14ac:dyDescent="0.3">
      <c r="A8" s="100" t="s">
        <v>1482</v>
      </c>
      <c r="B8" s="100" t="s">
        <v>1484</v>
      </c>
      <c r="C8" s="100"/>
      <c r="D8" s="100"/>
      <c r="E8" s="100"/>
      <c r="F8" s="100"/>
      <c r="G8" s="437">
        <v>0</v>
      </c>
      <c r="H8" s="437">
        <v>6863800</v>
      </c>
      <c r="I8" s="437">
        <v>6863800</v>
      </c>
    </row>
    <row r="9" spans="1:9" x14ac:dyDescent="0.3">
      <c r="A9" s="100" t="s">
        <v>1483</v>
      </c>
      <c r="B9" s="100" t="s">
        <v>1487</v>
      </c>
      <c r="C9" s="100" t="s">
        <v>938</v>
      </c>
      <c r="D9" s="438">
        <v>10.3</v>
      </c>
      <c r="E9" s="437">
        <v>4308000</v>
      </c>
      <c r="F9" s="437">
        <v>29581600</v>
      </c>
      <c r="G9" s="437">
        <v>82662000</v>
      </c>
      <c r="H9" s="437">
        <v>84673580</v>
      </c>
      <c r="I9" s="437">
        <v>84673580</v>
      </c>
    </row>
    <row r="10" spans="1:9" x14ac:dyDescent="0.3">
      <c r="A10" s="440" t="s">
        <v>941</v>
      </c>
      <c r="B10" s="440" t="s">
        <v>947</v>
      </c>
      <c r="C10" s="440" t="s">
        <v>937</v>
      </c>
      <c r="D10" s="440"/>
      <c r="E10" s="440"/>
      <c r="F10" s="441">
        <v>75069776</v>
      </c>
      <c r="G10" s="441">
        <f>SUM(G8:G9)</f>
        <v>82662000</v>
      </c>
      <c r="H10" s="441">
        <f>SUM(H8:H9)</f>
        <v>91537380</v>
      </c>
      <c r="I10" s="441">
        <f>SUM(I8:I9)</f>
        <v>91537380</v>
      </c>
    </row>
    <row r="11" spans="1:9" x14ac:dyDescent="0.3">
      <c r="A11" s="100" t="s">
        <v>1485</v>
      </c>
      <c r="B11" s="100" t="s">
        <v>1486</v>
      </c>
      <c r="C11" s="100"/>
      <c r="D11" s="100"/>
      <c r="E11" s="100"/>
      <c r="F11" s="437"/>
      <c r="G11" s="437">
        <v>31415000</v>
      </c>
      <c r="H11" s="437">
        <v>31415000</v>
      </c>
      <c r="I11" s="437">
        <v>31415000</v>
      </c>
    </row>
    <row r="12" spans="1:9" x14ac:dyDescent="0.3">
      <c r="A12" s="100" t="s">
        <v>1488</v>
      </c>
      <c r="B12" s="100" t="s">
        <v>1484</v>
      </c>
      <c r="C12" s="100" t="s">
        <v>937</v>
      </c>
      <c r="D12" s="100"/>
      <c r="E12" s="100"/>
      <c r="F12" s="437">
        <v>25975517</v>
      </c>
      <c r="G12" s="437">
        <v>0</v>
      </c>
      <c r="H12" s="437">
        <v>901120</v>
      </c>
      <c r="I12" s="437">
        <v>901120</v>
      </c>
    </row>
    <row r="13" spans="1:9" x14ac:dyDescent="0.3">
      <c r="A13" s="100" t="s">
        <v>1489</v>
      </c>
      <c r="B13" s="100" t="s">
        <v>1490</v>
      </c>
      <c r="C13" s="100" t="s">
        <v>938</v>
      </c>
      <c r="D13" s="436">
        <v>6.25</v>
      </c>
      <c r="E13" s="437">
        <v>1632000</v>
      </c>
      <c r="F13" s="437">
        <v>10200000</v>
      </c>
      <c r="G13" s="437">
        <v>20744880</v>
      </c>
      <c r="H13" s="437">
        <v>16188004</v>
      </c>
      <c r="I13" s="437">
        <v>16188004</v>
      </c>
    </row>
    <row r="14" spans="1:9" x14ac:dyDescent="0.3">
      <c r="A14" s="440" t="s">
        <v>943</v>
      </c>
      <c r="B14" s="440" t="s">
        <v>948</v>
      </c>
      <c r="C14" s="440" t="s">
        <v>937</v>
      </c>
      <c r="D14" s="440"/>
      <c r="E14" s="440"/>
      <c r="F14" s="441">
        <v>51340783</v>
      </c>
      <c r="G14" s="441">
        <f>SUM(G11:G13)</f>
        <v>52159880</v>
      </c>
      <c r="H14" s="441">
        <f>SUM(H11:H13)</f>
        <v>48504124</v>
      </c>
      <c r="I14" s="441">
        <f>SUM(I11:I13)</f>
        <v>48504124</v>
      </c>
    </row>
    <row r="15" spans="1:9" x14ac:dyDescent="0.3">
      <c r="A15" s="100" t="s">
        <v>1491</v>
      </c>
      <c r="B15" s="100" t="s">
        <v>1484</v>
      </c>
      <c r="C15" s="100" t="s">
        <v>944</v>
      </c>
      <c r="D15" s="100"/>
      <c r="E15" s="100"/>
      <c r="F15" s="437">
        <v>4373040</v>
      </c>
      <c r="G15" s="437">
        <v>0</v>
      </c>
      <c r="H15" s="437">
        <v>1701510</v>
      </c>
      <c r="I15" s="437">
        <v>1701510</v>
      </c>
    </row>
    <row r="16" spans="1:9" x14ac:dyDescent="0.3">
      <c r="A16" s="100" t="s">
        <v>1492</v>
      </c>
      <c r="B16" s="473" t="s">
        <v>1493</v>
      </c>
      <c r="C16" s="100" t="s">
        <v>944</v>
      </c>
      <c r="D16" s="100"/>
      <c r="E16" s="100"/>
      <c r="F16" s="437">
        <v>4373040</v>
      </c>
      <c r="G16" s="437">
        <v>4950207</v>
      </c>
      <c r="H16" s="437">
        <v>4950207</v>
      </c>
      <c r="I16" s="437">
        <v>4950207</v>
      </c>
    </row>
    <row r="17" spans="1:9" x14ac:dyDescent="0.3">
      <c r="A17" s="440" t="s">
        <v>945</v>
      </c>
      <c r="B17" s="440" t="s">
        <v>949</v>
      </c>
      <c r="C17" s="440" t="s">
        <v>944</v>
      </c>
      <c r="D17" s="440"/>
      <c r="E17" s="440"/>
      <c r="F17" s="441">
        <v>4373040</v>
      </c>
      <c r="G17" s="441">
        <f>SUM(G15:G16)</f>
        <v>4950207</v>
      </c>
      <c r="H17" s="441">
        <f t="shared" ref="H17:I17" si="1">SUM(H15:H16)</f>
        <v>6651717</v>
      </c>
      <c r="I17" s="441">
        <f t="shared" si="1"/>
        <v>6651717</v>
      </c>
    </row>
    <row r="18" spans="1:9" x14ac:dyDescent="0.3">
      <c r="A18" s="100" t="s">
        <v>1494</v>
      </c>
      <c r="B18" s="100" t="s">
        <v>1300</v>
      </c>
      <c r="C18" s="100"/>
      <c r="D18" s="100"/>
      <c r="E18" s="100"/>
      <c r="F18" s="100"/>
      <c r="G18" s="437">
        <v>0</v>
      </c>
      <c r="H18" s="437">
        <v>4648200</v>
      </c>
      <c r="I18" s="437">
        <v>4648200</v>
      </c>
    </row>
    <row r="19" spans="1:9" x14ac:dyDescent="0.3">
      <c r="A19" s="440"/>
      <c r="B19" s="440" t="s">
        <v>950</v>
      </c>
      <c r="C19" s="440"/>
      <c r="D19" s="440"/>
      <c r="E19" s="440"/>
      <c r="F19" s="440"/>
      <c r="G19" s="441">
        <f>SUM(G18:G18)</f>
        <v>0</v>
      </c>
      <c r="H19" s="441">
        <f>SUM(H18:H18)</f>
        <v>4648200</v>
      </c>
      <c r="I19" s="441">
        <f>SUM(I18:I18)</f>
        <v>4648200</v>
      </c>
    </row>
    <row r="20" spans="1:9" x14ac:dyDescent="0.3">
      <c r="A20" s="100" t="s">
        <v>1495</v>
      </c>
      <c r="B20" s="100" t="s">
        <v>1496</v>
      </c>
      <c r="C20" s="100"/>
      <c r="D20" s="100"/>
      <c r="E20" s="100"/>
      <c r="F20" s="100"/>
      <c r="G20" s="437">
        <v>0</v>
      </c>
      <c r="H20" s="437">
        <v>0</v>
      </c>
      <c r="I20" s="437">
        <v>250856</v>
      </c>
    </row>
    <row r="21" spans="1:9" x14ac:dyDescent="0.3">
      <c r="A21" s="440"/>
      <c r="B21" s="440" t="s">
        <v>1301</v>
      </c>
      <c r="C21" s="440"/>
      <c r="D21" s="440"/>
      <c r="E21" s="440"/>
      <c r="F21" s="440"/>
      <c r="G21" s="441">
        <f t="shared" ref="G21" si="2">SUM(G18:G20)</f>
        <v>0</v>
      </c>
      <c r="H21" s="441">
        <f>SUM(H20)</f>
        <v>0</v>
      </c>
      <c r="I21" s="441">
        <f>SUM(I20)</f>
        <v>250856</v>
      </c>
    </row>
    <row r="22" spans="1:9" x14ac:dyDescent="0.3">
      <c r="A22" s="100" t="s">
        <v>1497</v>
      </c>
      <c r="B22" s="100" t="s">
        <v>1498</v>
      </c>
      <c r="C22" s="100"/>
      <c r="D22" s="100"/>
      <c r="E22" s="100"/>
      <c r="F22" s="100"/>
      <c r="G22" s="437">
        <v>0</v>
      </c>
      <c r="H22" s="437">
        <v>28267219</v>
      </c>
      <c r="I22" s="437">
        <v>28267219</v>
      </c>
    </row>
    <row r="23" spans="1:9" x14ac:dyDescent="0.3">
      <c r="A23" s="100" t="s">
        <v>1499</v>
      </c>
      <c r="B23" s="100" t="s">
        <v>1500</v>
      </c>
      <c r="C23" s="100"/>
      <c r="D23" s="100"/>
      <c r="E23" s="100"/>
      <c r="F23" s="100"/>
      <c r="G23" s="437">
        <v>0</v>
      </c>
      <c r="H23" s="437">
        <v>260000</v>
      </c>
      <c r="I23" s="437">
        <v>260000</v>
      </c>
    </row>
    <row r="24" spans="1:9" x14ac:dyDescent="0.3">
      <c r="A24" s="440"/>
      <c r="B24" s="440" t="s">
        <v>1501</v>
      </c>
      <c r="C24" s="440"/>
      <c r="D24" s="440"/>
      <c r="E24" s="440"/>
      <c r="F24" s="440"/>
      <c r="G24" s="441">
        <f>SUM(G20:G23)</f>
        <v>0</v>
      </c>
      <c r="H24" s="441">
        <f>SUM(H22:H23)</f>
        <v>28527219</v>
      </c>
      <c r="I24" s="441">
        <f>SUM(I22:I23)</f>
        <v>28527219</v>
      </c>
    </row>
    <row r="26" spans="1:9" x14ac:dyDescent="0.3">
      <c r="A26" s="446"/>
      <c r="B26" s="447" t="s">
        <v>952</v>
      </c>
      <c r="C26" s="447"/>
      <c r="D26" s="447"/>
      <c r="E26" s="447"/>
      <c r="F26" s="447"/>
      <c r="G26" s="522">
        <f>G7+G10+G14+G17+G19+G24+G21</f>
        <v>220946608</v>
      </c>
      <c r="H26" s="522">
        <f>H7+H10+H14+H17+H19+H24+H21</f>
        <v>271512914</v>
      </c>
      <c r="I26" s="522">
        <f t="shared" ref="I26" si="3">I7+I10+I14+I17+I19+I24+I21</f>
        <v>271763770</v>
      </c>
    </row>
  </sheetData>
  <pageMargins left="0.25" right="0.25" top="0.75" bottom="0.75" header="0.3" footer="0.3"/>
  <pageSetup paperSize="9" scale="66" orientation="portrait" horizontalDpi="1200" verticalDpi="1200" r:id="rId1"/>
  <headerFooter>
    <oddHeader>&amp;C&amp;"-,Félkövér"&amp;14Központi Támogatások 2020.&amp;RB függelék</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2"/>
  <dimension ref="A1:ER251"/>
  <sheetViews>
    <sheetView zoomScale="80" zoomScaleNormal="80" workbookViewId="0">
      <pane xSplit="2" ySplit="4" topLeftCell="C95" activePane="bottomRight" state="frozen"/>
      <selection activeCell="B45" sqref="B45"/>
      <selection pane="topRight" activeCell="B45" sqref="B45"/>
      <selection pane="bottomLeft" activeCell="B45" sqref="B45"/>
      <selection pane="bottomRight" activeCell="AZ121" sqref="AZ121"/>
    </sheetView>
  </sheetViews>
  <sheetFormatPr defaultRowHeight="15" x14ac:dyDescent="0.3"/>
  <cols>
    <col min="1" max="1" width="8.109375" style="1" customWidth="1"/>
    <col min="2" max="2" width="58.44140625" style="2" customWidth="1"/>
    <col min="3" max="12" width="15.6640625" customWidth="1"/>
    <col min="13" max="14" width="17" bestFit="1" customWidth="1"/>
    <col min="15" max="16" width="15.6640625" customWidth="1"/>
    <col min="17" max="17" width="17" bestFit="1" customWidth="1"/>
    <col min="18" max="27" width="15.6640625" customWidth="1"/>
    <col min="28" max="28" width="17" bestFit="1" customWidth="1"/>
    <col min="29" max="29" width="17" customWidth="1"/>
    <col min="30" max="30" width="17" bestFit="1" customWidth="1"/>
    <col min="31" max="31" width="17" customWidth="1"/>
    <col min="32" max="51" width="15.6640625" customWidth="1"/>
    <col min="52" max="52" width="20.5546875" bestFit="1" customWidth="1"/>
    <col min="53" max="53" width="25.88671875" style="586" bestFit="1" customWidth="1"/>
    <col min="55" max="55" width="11.5546875" bestFit="1" customWidth="1"/>
  </cols>
  <sheetData>
    <row r="1" spans="1:148" x14ac:dyDescent="0.3">
      <c r="AE1" t="s">
        <v>1327</v>
      </c>
    </row>
    <row r="2" spans="1:148" s="4" customFormat="1" ht="18" thickBot="1" x14ac:dyDescent="0.35">
      <c r="A2" s="1"/>
      <c r="B2" s="2"/>
      <c r="C2" s="837"/>
      <c r="D2" s="837"/>
      <c r="E2" s="837"/>
      <c r="F2" s="837"/>
      <c r="G2" s="837"/>
      <c r="H2" s="837"/>
      <c r="I2" s="547"/>
      <c r="J2" s="547"/>
      <c r="K2" s="547"/>
      <c r="L2" s="547"/>
      <c r="M2" s="838"/>
      <c r="N2" s="838"/>
      <c r="O2" s="838"/>
      <c r="P2" s="838"/>
      <c r="Q2" s="838"/>
      <c r="R2" s="141" t="s">
        <v>488</v>
      </c>
      <c r="S2" s="141"/>
      <c r="T2" s="141"/>
      <c r="U2" s="3"/>
      <c r="V2" s="142"/>
      <c r="W2" s="142"/>
      <c r="X2" s="142"/>
      <c r="Y2" s="142" t="s">
        <v>489</v>
      </c>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601" t="s">
        <v>0</v>
      </c>
    </row>
    <row r="3" spans="1:148" s="5" customFormat="1" ht="25.5" customHeight="1" thickBot="1" x14ac:dyDescent="0.35">
      <c r="B3" s="6" t="s">
        <v>1</v>
      </c>
      <c r="C3" s="7" t="s">
        <v>4</v>
      </c>
      <c r="D3" s="7" t="s">
        <v>647</v>
      </c>
      <c r="E3" s="7" t="s">
        <v>5</v>
      </c>
      <c r="F3" s="7" t="s">
        <v>3</v>
      </c>
      <c r="G3" s="8" t="s">
        <v>6</v>
      </c>
      <c r="H3" s="336" t="s">
        <v>474</v>
      </c>
      <c r="I3" s="546">
        <v>104031</v>
      </c>
      <c r="J3" s="546">
        <v>104035</v>
      </c>
      <c r="K3" s="7" t="s">
        <v>3</v>
      </c>
      <c r="L3" s="547" t="s">
        <v>1528</v>
      </c>
      <c r="M3" s="7" t="s">
        <v>7</v>
      </c>
      <c r="N3" s="7" t="s">
        <v>3</v>
      </c>
      <c r="O3" s="7" t="s">
        <v>805</v>
      </c>
      <c r="P3" s="7" t="s">
        <v>612</v>
      </c>
      <c r="Q3" s="337" t="s">
        <v>8</v>
      </c>
      <c r="R3" s="8" t="s">
        <v>9</v>
      </c>
      <c r="S3" s="8" t="s">
        <v>842</v>
      </c>
      <c r="T3" s="7" t="s">
        <v>3</v>
      </c>
      <c r="U3" s="366" t="s">
        <v>13</v>
      </c>
      <c r="V3" s="7" t="s">
        <v>10</v>
      </c>
      <c r="W3" s="7" t="s">
        <v>651</v>
      </c>
      <c r="X3" s="7" t="s">
        <v>652</v>
      </c>
      <c r="Y3" s="7" t="s">
        <v>9</v>
      </c>
      <c r="Z3" s="7" t="s">
        <v>14</v>
      </c>
      <c r="AA3" s="7" t="s">
        <v>2</v>
      </c>
      <c r="AB3" s="7" t="s">
        <v>15</v>
      </c>
      <c r="AC3" s="7" t="s">
        <v>658</v>
      </c>
      <c r="AD3" s="7" t="s">
        <v>3</v>
      </c>
      <c r="AE3" s="7" t="s">
        <v>976</v>
      </c>
      <c r="AF3" s="7" t="s">
        <v>800</v>
      </c>
      <c r="AG3" s="7" t="s">
        <v>969</v>
      </c>
      <c r="AH3" s="7" t="s">
        <v>17</v>
      </c>
      <c r="AI3" s="7" t="s">
        <v>819</v>
      </c>
      <c r="AJ3" s="7" t="s">
        <v>968</v>
      </c>
      <c r="AK3" s="7" t="s">
        <v>18</v>
      </c>
      <c r="AL3" s="7" t="s">
        <v>19</v>
      </c>
      <c r="AM3" s="7" t="s">
        <v>613</v>
      </c>
      <c r="AN3" s="7" t="s">
        <v>963</v>
      </c>
      <c r="AO3" s="7" t="s">
        <v>615</v>
      </c>
      <c r="AP3" s="7" t="s">
        <v>20</v>
      </c>
      <c r="AQ3" s="7" t="s">
        <v>1542</v>
      </c>
      <c r="AR3" s="7" t="s">
        <v>21</v>
      </c>
      <c r="AS3" s="7" t="s">
        <v>617</v>
      </c>
      <c r="AT3" s="7" t="s">
        <v>612</v>
      </c>
      <c r="AU3" s="7" t="s">
        <v>802</v>
      </c>
      <c r="AV3" s="7" t="s">
        <v>656</v>
      </c>
      <c r="AW3" s="7" t="s">
        <v>5</v>
      </c>
      <c r="AX3" s="7" t="s">
        <v>1330</v>
      </c>
      <c r="AY3" s="7" t="s">
        <v>23</v>
      </c>
      <c r="AZ3" s="140" t="s">
        <v>24</v>
      </c>
      <c r="BA3" s="602" t="s">
        <v>25</v>
      </c>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row>
    <row r="4" spans="1:148" s="4" customFormat="1" ht="75.75" customHeight="1" thickBot="1" x14ac:dyDescent="0.35">
      <c r="A4" s="2" t="s">
        <v>26</v>
      </c>
      <c r="B4" s="10" t="s">
        <v>27</v>
      </c>
      <c r="C4" s="11" t="s">
        <v>30</v>
      </c>
      <c r="D4" s="11" t="s">
        <v>648</v>
      </c>
      <c r="E4" s="11" t="s">
        <v>649</v>
      </c>
      <c r="F4" s="11" t="s">
        <v>29</v>
      </c>
      <c r="G4" s="11" t="s">
        <v>31</v>
      </c>
      <c r="H4" s="327" t="s">
        <v>32</v>
      </c>
      <c r="I4" s="11" t="s">
        <v>1526</v>
      </c>
      <c r="J4" s="11" t="s">
        <v>1527</v>
      </c>
      <c r="K4" s="11" t="s">
        <v>29</v>
      </c>
      <c r="L4" s="547" t="s">
        <v>594</v>
      </c>
      <c r="M4" s="11" t="s">
        <v>33</v>
      </c>
      <c r="N4" s="11" t="s">
        <v>29</v>
      </c>
      <c r="O4" s="11" t="s">
        <v>806</v>
      </c>
      <c r="P4" s="11" t="s">
        <v>34</v>
      </c>
      <c r="Q4" s="338" t="s">
        <v>32</v>
      </c>
      <c r="R4" s="11" t="s">
        <v>35</v>
      </c>
      <c r="S4" s="11" t="s">
        <v>843</v>
      </c>
      <c r="T4" s="11" t="s">
        <v>29</v>
      </c>
      <c r="U4" s="367" t="s">
        <v>32</v>
      </c>
      <c r="V4" s="11" t="s">
        <v>36</v>
      </c>
      <c r="W4" s="11" t="s">
        <v>797</v>
      </c>
      <c r="X4" s="11" t="s">
        <v>798</v>
      </c>
      <c r="Y4" s="11" t="s">
        <v>38</v>
      </c>
      <c r="Z4" s="11" t="s">
        <v>39</v>
      </c>
      <c r="AA4" s="11" t="s">
        <v>28</v>
      </c>
      <c r="AB4" s="11" t="s">
        <v>40</v>
      </c>
      <c r="AC4" s="11" t="s">
        <v>659</v>
      </c>
      <c r="AD4" s="11" t="s">
        <v>29</v>
      </c>
      <c r="AE4" s="11" t="s">
        <v>977</v>
      </c>
      <c r="AF4" s="11" t="s">
        <v>1545</v>
      </c>
      <c r="AG4" s="11" t="s">
        <v>970</v>
      </c>
      <c r="AH4" s="11" t="s">
        <v>42</v>
      </c>
      <c r="AI4" s="11" t="s">
        <v>43</v>
      </c>
      <c r="AJ4" s="11" t="s">
        <v>1322</v>
      </c>
      <c r="AK4" s="11" t="s">
        <v>44</v>
      </c>
      <c r="AL4" s="11" t="s">
        <v>45</v>
      </c>
      <c r="AM4" s="11" t="s">
        <v>614</v>
      </c>
      <c r="AN4" s="11" t="s">
        <v>964</v>
      </c>
      <c r="AO4" s="11" t="s">
        <v>616</v>
      </c>
      <c r="AP4" s="11" t="s">
        <v>46</v>
      </c>
      <c r="AQ4" s="11" t="s">
        <v>1544</v>
      </c>
      <c r="AR4" s="11" t="s">
        <v>47</v>
      </c>
      <c r="AS4" s="11" t="s">
        <v>618</v>
      </c>
      <c r="AT4" s="11" t="s">
        <v>619</v>
      </c>
      <c r="AU4" s="11" t="s">
        <v>803</v>
      </c>
      <c r="AV4" s="11" t="s">
        <v>657</v>
      </c>
      <c r="AW4" s="11" t="s">
        <v>959</v>
      </c>
      <c r="AX4" s="11" t="s">
        <v>1331</v>
      </c>
      <c r="AY4" s="11" t="s">
        <v>48</v>
      </c>
      <c r="AZ4" s="12" t="s">
        <v>49</v>
      </c>
      <c r="BA4" s="603" t="s">
        <v>50</v>
      </c>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row>
    <row r="5" spans="1:148" ht="31.2" x14ac:dyDescent="0.3">
      <c r="A5" s="14" t="s">
        <v>51</v>
      </c>
      <c r="B5" s="15" t="s">
        <v>52</v>
      </c>
      <c r="C5" s="450">
        <f t="shared" ref="C5:AZ5" si="0">C6+C14+C15+C16+C17+C18</f>
        <v>0</v>
      </c>
      <c r="D5" s="450">
        <f t="shared" si="0"/>
        <v>0</v>
      </c>
      <c r="E5" s="450">
        <f t="shared" si="0"/>
        <v>0</v>
      </c>
      <c r="F5" s="450">
        <f t="shared" si="0"/>
        <v>0</v>
      </c>
      <c r="G5" s="316">
        <f t="shared" si="0"/>
        <v>0</v>
      </c>
      <c r="H5" s="328">
        <f>H6+H14+H15+H16+H17+H18</f>
        <v>0</v>
      </c>
      <c r="I5" s="145">
        <f t="shared" ref="I5:K5" si="1">I6+I14+I15+I16+I17+I18</f>
        <v>0</v>
      </c>
      <c r="J5" s="145">
        <f t="shared" si="1"/>
        <v>0</v>
      </c>
      <c r="K5" s="145">
        <f t="shared" si="1"/>
        <v>0</v>
      </c>
      <c r="L5" s="145">
        <f>SUM(I5:K5)</f>
        <v>0</v>
      </c>
      <c r="M5" s="322">
        <f t="shared" si="0"/>
        <v>0</v>
      </c>
      <c r="N5" s="217">
        <f t="shared" si="0"/>
        <v>0</v>
      </c>
      <c r="O5" s="316">
        <f t="shared" si="0"/>
        <v>0</v>
      </c>
      <c r="P5" s="316">
        <f t="shared" si="0"/>
        <v>0</v>
      </c>
      <c r="Q5" s="328">
        <f t="shared" si="0"/>
        <v>0</v>
      </c>
      <c r="R5" s="322">
        <f t="shared" si="0"/>
        <v>0</v>
      </c>
      <c r="S5" s="380"/>
      <c r="T5" s="217">
        <f t="shared" ref="T5" si="2">T6+T14+T15+T16+T17+T18</f>
        <v>0</v>
      </c>
      <c r="U5" s="328">
        <f>U6+U14+U15+U16+U17+U18</f>
        <v>0</v>
      </c>
      <c r="V5" s="217">
        <f>V6+V14+V15+V16+V17+V18</f>
        <v>0</v>
      </c>
      <c r="W5" s="217">
        <f t="shared" ref="W5:AF5" si="3">W6+W14+W15+W16+W17+W18</f>
        <v>0</v>
      </c>
      <c r="X5" s="217">
        <f t="shared" si="3"/>
        <v>0</v>
      </c>
      <c r="Y5" s="217">
        <f t="shared" si="3"/>
        <v>0</v>
      </c>
      <c r="Z5" s="217">
        <f t="shared" si="3"/>
        <v>0</v>
      </c>
      <c r="AA5" s="217">
        <f t="shared" si="3"/>
        <v>0</v>
      </c>
      <c r="AB5" s="217">
        <f t="shared" si="3"/>
        <v>0</v>
      </c>
      <c r="AC5" s="145">
        <f t="shared" si="3"/>
        <v>0</v>
      </c>
      <c r="AD5" s="217">
        <f t="shared" si="3"/>
        <v>0</v>
      </c>
      <c r="AE5" s="145">
        <f t="shared" si="3"/>
        <v>0</v>
      </c>
      <c r="AF5" s="217">
        <f t="shared" si="3"/>
        <v>0</v>
      </c>
      <c r="AG5" s="145">
        <f>AG6+AG14+AG15+AG16+AG17+AG18</f>
        <v>0</v>
      </c>
      <c r="AH5" s="145">
        <f t="shared" si="0"/>
        <v>0</v>
      </c>
      <c r="AI5" s="145">
        <f t="shared" si="0"/>
        <v>0</v>
      </c>
      <c r="AJ5" s="145">
        <f t="shared" si="0"/>
        <v>0</v>
      </c>
      <c r="AK5" s="145">
        <f t="shared" si="0"/>
        <v>0</v>
      </c>
      <c r="AL5" s="145">
        <f t="shared" si="0"/>
        <v>401096311</v>
      </c>
      <c r="AM5" s="145">
        <f t="shared" si="0"/>
        <v>0</v>
      </c>
      <c r="AN5" s="145">
        <f t="shared" si="0"/>
        <v>0</v>
      </c>
      <c r="AO5" s="145">
        <f t="shared" si="0"/>
        <v>0</v>
      </c>
      <c r="AP5" s="145">
        <f t="shared" si="0"/>
        <v>0</v>
      </c>
      <c r="AQ5" s="145">
        <f t="shared" si="0"/>
        <v>0</v>
      </c>
      <c r="AR5" s="145">
        <f t="shared" si="0"/>
        <v>0</v>
      </c>
      <c r="AS5" s="145">
        <f t="shared" si="0"/>
        <v>0</v>
      </c>
      <c r="AT5" s="145">
        <f t="shared" si="0"/>
        <v>0</v>
      </c>
      <c r="AU5" s="145">
        <f t="shared" si="0"/>
        <v>0</v>
      </c>
      <c r="AV5" s="145">
        <f t="shared" si="0"/>
        <v>0</v>
      </c>
      <c r="AW5" s="145">
        <f t="shared" si="0"/>
        <v>0</v>
      </c>
      <c r="AX5" s="145">
        <f t="shared" si="0"/>
        <v>0</v>
      </c>
      <c r="AY5" s="145">
        <f t="shared" si="0"/>
        <v>0</v>
      </c>
      <c r="AZ5" s="145">
        <f t="shared" si="0"/>
        <v>401096311</v>
      </c>
      <c r="BA5" s="589">
        <f>AZ5+U5+Q5+H5+L5</f>
        <v>401096311</v>
      </c>
    </row>
    <row r="6" spans="1:148" ht="17.399999999999999" x14ac:dyDescent="0.3">
      <c r="A6" s="16" t="s">
        <v>53</v>
      </c>
      <c r="B6" s="17" t="s">
        <v>54</v>
      </c>
      <c r="C6" s="219">
        <f t="shared" ref="C6:F6" si="4">SUM(C7:C13)</f>
        <v>0</v>
      </c>
      <c r="D6" s="219">
        <f t="shared" si="4"/>
        <v>0</v>
      </c>
      <c r="E6" s="219">
        <f t="shared" si="4"/>
        <v>0</v>
      </c>
      <c r="F6" s="219">
        <f t="shared" si="4"/>
        <v>0</v>
      </c>
      <c r="G6" s="317">
        <f t="shared" ref="G6:AY6" si="5">SUM(G7:G13)</f>
        <v>0</v>
      </c>
      <c r="H6" s="329">
        <f t="shared" si="5"/>
        <v>0</v>
      </c>
      <c r="I6" s="146">
        <f t="shared" si="5"/>
        <v>0</v>
      </c>
      <c r="J6" s="146">
        <f t="shared" si="5"/>
        <v>0</v>
      </c>
      <c r="K6" s="146">
        <f t="shared" si="5"/>
        <v>0</v>
      </c>
      <c r="L6" s="146">
        <f>SUM(I6:K6)</f>
        <v>0</v>
      </c>
      <c r="M6" s="323">
        <f t="shared" si="5"/>
        <v>0</v>
      </c>
      <c r="N6" s="219">
        <f t="shared" si="5"/>
        <v>0</v>
      </c>
      <c r="O6" s="317">
        <f t="shared" si="5"/>
        <v>0</v>
      </c>
      <c r="P6" s="317">
        <f t="shared" si="5"/>
        <v>0</v>
      </c>
      <c r="Q6" s="329">
        <f t="shared" si="5"/>
        <v>0</v>
      </c>
      <c r="R6" s="323">
        <f t="shared" si="5"/>
        <v>0</v>
      </c>
      <c r="S6" s="381"/>
      <c r="T6" s="219">
        <f t="shared" ref="T6" si="6">SUM(T7:T13)</f>
        <v>0</v>
      </c>
      <c r="U6" s="329">
        <f>SUM(R6:T6)</f>
        <v>0</v>
      </c>
      <c r="V6" s="219">
        <f>SUM(V7:V13)</f>
        <v>0</v>
      </c>
      <c r="W6" s="219">
        <f t="shared" ref="W6:AF6" si="7">SUM(W7:W13)</f>
        <v>0</v>
      </c>
      <c r="X6" s="219">
        <f t="shared" si="7"/>
        <v>0</v>
      </c>
      <c r="Y6" s="219">
        <f t="shared" si="7"/>
        <v>0</v>
      </c>
      <c r="Z6" s="219">
        <f t="shared" si="7"/>
        <v>0</v>
      </c>
      <c r="AA6" s="219">
        <f t="shared" si="7"/>
        <v>0</v>
      </c>
      <c r="AB6" s="219">
        <f t="shared" si="7"/>
        <v>0</v>
      </c>
      <c r="AC6" s="146">
        <f t="shared" si="7"/>
        <v>0</v>
      </c>
      <c r="AD6" s="219">
        <f t="shared" si="7"/>
        <v>0</v>
      </c>
      <c r="AE6" s="146">
        <f t="shared" si="7"/>
        <v>0</v>
      </c>
      <c r="AF6" s="219">
        <f t="shared" si="7"/>
        <v>0</v>
      </c>
      <c r="AG6" s="146">
        <f>SUM(AG7:AG13)</f>
        <v>0</v>
      </c>
      <c r="AH6" s="146">
        <f t="shared" si="5"/>
        <v>0</v>
      </c>
      <c r="AI6" s="146">
        <f t="shared" si="5"/>
        <v>0</v>
      </c>
      <c r="AJ6" s="146">
        <f t="shared" si="5"/>
        <v>0</v>
      </c>
      <c r="AK6" s="146">
        <f t="shared" si="5"/>
        <v>0</v>
      </c>
      <c r="AL6" s="146">
        <f t="shared" si="5"/>
        <v>348951411</v>
      </c>
      <c r="AM6" s="146">
        <f t="shared" si="5"/>
        <v>0</v>
      </c>
      <c r="AN6" s="146">
        <f t="shared" si="5"/>
        <v>0</v>
      </c>
      <c r="AO6" s="146">
        <f t="shared" si="5"/>
        <v>0</v>
      </c>
      <c r="AP6" s="146">
        <f t="shared" si="5"/>
        <v>0</v>
      </c>
      <c r="AQ6" s="146">
        <f t="shared" si="5"/>
        <v>0</v>
      </c>
      <c r="AR6" s="146">
        <f t="shared" si="5"/>
        <v>0</v>
      </c>
      <c r="AS6" s="146">
        <f t="shared" si="5"/>
        <v>0</v>
      </c>
      <c r="AT6" s="146">
        <f t="shared" si="5"/>
        <v>0</v>
      </c>
      <c r="AU6" s="146">
        <f t="shared" si="5"/>
        <v>0</v>
      </c>
      <c r="AV6" s="146">
        <f t="shared" si="5"/>
        <v>0</v>
      </c>
      <c r="AW6" s="146">
        <f t="shared" si="5"/>
        <v>0</v>
      </c>
      <c r="AX6" s="146">
        <f t="shared" si="5"/>
        <v>0</v>
      </c>
      <c r="AY6" s="146">
        <f t="shared" si="5"/>
        <v>0</v>
      </c>
      <c r="AZ6" s="146">
        <f>SUM(AZ7:AZ13)</f>
        <v>348951411</v>
      </c>
      <c r="BA6" s="589">
        <f t="shared" ref="BA6:BA69" si="8">AZ6+U6+Q6+H6+L6</f>
        <v>348951411</v>
      </c>
    </row>
    <row r="7" spans="1:148" ht="30" x14ac:dyDescent="0.3">
      <c r="A7" s="18" t="s">
        <v>55</v>
      </c>
      <c r="B7" s="19" t="s">
        <v>56</v>
      </c>
      <c r="C7" s="221"/>
      <c r="D7" s="221"/>
      <c r="E7" s="221"/>
      <c r="F7" s="221"/>
      <c r="G7" s="318"/>
      <c r="H7" s="330">
        <f t="shared" ref="H7:H18" si="9">SUM(C7:G7)</f>
        <v>0</v>
      </c>
      <c r="I7" s="147"/>
      <c r="J7" s="147"/>
      <c r="K7" s="147"/>
      <c r="L7" s="147">
        <f>SUM(I7:K7)</f>
        <v>0</v>
      </c>
      <c r="M7" s="583"/>
      <c r="N7" s="221"/>
      <c r="O7" s="318"/>
      <c r="P7" s="318"/>
      <c r="Q7" s="330">
        <f t="shared" ref="Q7:Q18" si="10">SUM(M7:P7)</f>
        <v>0</v>
      </c>
      <c r="R7" s="583"/>
      <c r="S7" s="584"/>
      <c r="T7" s="221"/>
      <c r="U7" s="330">
        <f>SUM(R7:T7)</f>
        <v>0</v>
      </c>
      <c r="V7" s="221"/>
      <c r="W7" s="221"/>
      <c r="X7" s="221"/>
      <c r="Y7" s="221"/>
      <c r="Z7" s="221"/>
      <c r="AA7" s="221"/>
      <c r="AB7" s="455">
        <v>0</v>
      </c>
      <c r="AC7" s="147"/>
      <c r="AD7" s="221"/>
      <c r="AE7" s="147"/>
      <c r="AF7" s="221"/>
      <c r="AG7" s="147"/>
      <c r="AH7" s="147"/>
      <c r="AI7" s="147"/>
      <c r="AJ7" s="147"/>
      <c r="AK7" s="147"/>
      <c r="AL7" s="147">
        <v>110781991</v>
      </c>
      <c r="AM7" s="147"/>
      <c r="AN7" s="147"/>
      <c r="AO7" s="147"/>
      <c r="AP7" s="147"/>
      <c r="AQ7" s="147"/>
      <c r="AR7" s="147"/>
      <c r="AS7" s="147"/>
      <c r="AT7" s="147"/>
      <c r="AU7" s="147"/>
      <c r="AV7" s="147"/>
      <c r="AW7" s="147"/>
      <c r="AX7" s="147"/>
      <c r="AY7" s="147"/>
      <c r="AZ7" s="147">
        <f t="shared" ref="AZ7:AZ18" si="11">SUM(V7:AY7)</f>
        <v>110781991</v>
      </c>
      <c r="BA7" s="589">
        <f t="shared" si="8"/>
        <v>110781991</v>
      </c>
    </row>
    <row r="8" spans="1:148" ht="30" x14ac:dyDescent="0.3">
      <c r="A8" s="18" t="s">
        <v>57</v>
      </c>
      <c r="B8" s="19" t="s">
        <v>58</v>
      </c>
      <c r="C8" s="221"/>
      <c r="D8" s="221"/>
      <c r="E8" s="221"/>
      <c r="F8" s="221"/>
      <c r="G8" s="318"/>
      <c r="H8" s="330">
        <f t="shared" si="9"/>
        <v>0</v>
      </c>
      <c r="I8" s="147"/>
      <c r="J8" s="147"/>
      <c r="K8" s="147"/>
      <c r="L8" s="147">
        <f t="shared" ref="L8:L13" si="12">SUM(I8:K8)</f>
        <v>0</v>
      </c>
      <c r="M8" s="583"/>
      <c r="N8" s="221"/>
      <c r="O8" s="318"/>
      <c r="P8" s="318"/>
      <c r="Q8" s="330">
        <f t="shared" si="10"/>
        <v>0</v>
      </c>
      <c r="R8" s="583"/>
      <c r="S8" s="584"/>
      <c r="T8" s="221"/>
      <c r="U8" s="330">
        <f t="shared" ref="U8:U74" si="13">SUM(R8:T8)</f>
        <v>0</v>
      </c>
      <c r="V8" s="221"/>
      <c r="W8" s="221"/>
      <c r="X8" s="221"/>
      <c r="Y8" s="221"/>
      <c r="Z8" s="221"/>
      <c r="AA8" s="221"/>
      <c r="AB8" s="455">
        <v>0</v>
      </c>
      <c r="AC8" s="147"/>
      <c r="AD8" s="221"/>
      <c r="AE8" s="147"/>
      <c r="AF8" s="221"/>
      <c r="AG8" s="147"/>
      <c r="AH8" s="147"/>
      <c r="AI8" s="147"/>
      <c r="AJ8" s="147"/>
      <c r="AK8" s="147"/>
      <c r="AL8" s="147">
        <v>108257100</v>
      </c>
      <c r="AM8" s="147"/>
      <c r="AN8" s="147"/>
      <c r="AO8" s="147"/>
      <c r="AP8" s="147"/>
      <c r="AQ8" s="147"/>
      <c r="AR8" s="147"/>
      <c r="AS8" s="147"/>
      <c r="AT8" s="147"/>
      <c r="AU8" s="147"/>
      <c r="AV8" s="147"/>
      <c r="AW8" s="147"/>
      <c r="AX8" s="147"/>
      <c r="AY8" s="147"/>
      <c r="AZ8" s="147">
        <f t="shared" si="11"/>
        <v>108257100</v>
      </c>
      <c r="BA8" s="589">
        <f t="shared" si="8"/>
        <v>108257100</v>
      </c>
    </row>
    <row r="9" spans="1:148" ht="30" x14ac:dyDescent="0.3">
      <c r="A9" s="18" t="s">
        <v>59</v>
      </c>
      <c r="B9" s="19" t="s">
        <v>1510</v>
      </c>
      <c r="C9" s="221"/>
      <c r="D9" s="221"/>
      <c r="E9" s="221"/>
      <c r="F9" s="221"/>
      <c r="G9" s="318"/>
      <c r="H9" s="330">
        <f t="shared" si="9"/>
        <v>0</v>
      </c>
      <c r="I9" s="318"/>
      <c r="J9" s="318"/>
      <c r="K9" s="318"/>
      <c r="L9" s="147">
        <f t="shared" si="12"/>
        <v>0</v>
      </c>
      <c r="M9" s="583"/>
      <c r="N9" s="221"/>
      <c r="O9" s="318"/>
      <c r="P9" s="318"/>
      <c r="Q9" s="330">
        <f t="shared" si="10"/>
        <v>0</v>
      </c>
      <c r="R9" s="583"/>
      <c r="S9" s="584"/>
      <c r="T9" s="221"/>
      <c r="U9" s="330">
        <f t="shared" si="13"/>
        <v>0</v>
      </c>
      <c r="V9" s="221"/>
      <c r="W9" s="221"/>
      <c r="X9" s="221"/>
      <c r="Y9" s="221"/>
      <c r="Z9" s="221"/>
      <c r="AA9" s="221"/>
      <c r="AB9" s="455">
        <v>0</v>
      </c>
      <c r="AC9" s="147"/>
      <c r="AD9" s="221"/>
      <c r="AE9" s="147"/>
      <c r="AF9" s="221"/>
      <c r="AG9" s="147"/>
      <c r="AH9" s="147"/>
      <c r="AI9" s="147"/>
      <c r="AJ9" s="147"/>
      <c r="AK9" s="147"/>
      <c r="AL9" s="147">
        <v>89122267</v>
      </c>
      <c r="AM9" s="147"/>
      <c r="AN9" s="147"/>
      <c r="AO9" s="147"/>
      <c r="AP9" s="147"/>
      <c r="AQ9" s="147"/>
      <c r="AR9" s="147"/>
      <c r="AS9" s="147"/>
      <c r="AT9" s="147"/>
      <c r="AU9" s="147"/>
      <c r="AV9" s="147"/>
      <c r="AW9" s="147"/>
      <c r="AX9" s="147"/>
      <c r="AY9" s="147"/>
      <c r="AZ9" s="147">
        <f t="shared" si="11"/>
        <v>89122267</v>
      </c>
      <c r="BA9" s="589">
        <f t="shared" si="8"/>
        <v>89122267</v>
      </c>
    </row>
    <row r="10" spans="1:148" ht="30" x14ac:dyDescent="0.3">
      <c r="A10" s="18" t="s">
        <v>59</v>
      </c>
      <c r="B10" s="19" t="s">
        <v>1511</v>
      </c>
      <c r="C10" s="221"/>
      <c r="D10" s="221"/>
      <c r="E10" s="221"/>
      <c r="F10" s="221"/>
      <c r="G10" s="318"/>
      <c r="H10" s="330"/>
      <c r="I10" s="318"/>
      <c r="J10" s="318"/>
      <c r="K10" s="318"/>
      <c r="L10" s="147">
        <f t="shared" si="12"/>
        <v>0</v>
      </c>
      <c r="M10" s="583"/>
      <c r="N10" s="221"/>
      <c r="O10" s="318"/>
      <c r="P10" s="318"/>
      <c r="Q10" s="330"/>
      <c r="R10" s="583"/>
      <c r="S10" s="584"/>
      <c r="T10" s="221"/>
      <c r="U10" s="330"/>
      <c r="V10" s="221"/>
      <c r="W10" s="221"/>
      <c r="X10" s="221"/>
      <c r="Y10" s="221"/>
      <c r="Z10" s="221"/>
      <c r="AA10" s="221"/>
      <c r="AB10" s="455">
        <v>0</v>
      </c>
      <c r="AC10" s="147"/>
      <c r="AD10" s="221"/>
      <c r="AE10" s="147"/>
      <c r="AF10" s="221"/>
      <c r="AG10" s="147"/>
      <c r="AH10" s="147"/>
      <c r="AI10" s="147"/>
      <c r="AJ10" s="147"/>
      <c r="AK10" s="147"/>
      <c r="AL10" s="147">
        <v>29517132</v>
      </c>
      <c r="AM10" s="147"/>
      <c r="AN10" s="147"/>
      <c r="AO10" s="147"/>
      <c r="AP10" s="147"/>
      <c r="AQ10" s="147"/>
      <c r="AR10" s="147"/>
      <c r="AS10" s="147"/>
      <c r="AT10" s="147"/>
      <c r="AU10" s="147"/>
      <c r="AV10" s="147"/>
      <c r="AW10" s="147"/>
      <c r="AX10" s="147"/>
      <c r="AY10" s="147"/>
      <c r="AZ10" s="147">
        <f t="shared" si="11"/>
        <v>29517132</v>
      </c>
      <c r="BA10" s="589">
        <f t="shared" si="8"/>
        <v>29517132</v>
      </c>
    </row>
    <row r="11" spans="1:148" ht="30" x14ac:dyDescent="0.3">
      <c r="A11" s="18" t="s">
        <v>60</v>
      </c>
      <c r="B11" s="19" t="s">
        <v>61</v>
      </c>
      <c r="C11" s="221"/>
      <c r="D11" s="221"/>
      <c r="E11" s="221"/>
      <c r="F11" s="221"/>
      <c r="G11" s="318"/>
      <c r="H11" s="330">
        <f t="shared" si="9"/>
        <v>0</v>
      </c>
      <c r="I11" s="147"/>
      <c r="J11" s="147"/>
      <c r="K11" s="147"/>
      <c r="L11" s="147">
        <f t="shared" si="12"/>
        <v>0</v>
      </c>
      <c r="M11" s="583"/>
      <c r="N11" s="221"/>
      <c r="O11" s="318"/>
      <c r="P11" s="318"/>
      <c r="Q11" s="330">
        <f t="shared" si="10"/>
        <v>0</v>
      </c>
      <c r="R11" s="583"/>
      <c r="S11" s="584"/>
      <c r="T11" s="221"/>
      <c r="U11" s="330">
        <f t="shared" si="13"/>
        <v>0</v>
      </c>
      <c r="V11" s="221"/>
      <c r="W11" s="221"/>
      <c r="X11" s="221"/>
      <c r="Y11" s="221"/>
      <c r="Z11" s="221"/>
      <c r="AA11" s="221"/>
      <c r="AB11" s="455">
        <v>0</v>
      </c>
      <c r="AC11" s="147"/>
      <c r="AD11" s="221"/>
      <c r="AE11" s="147"/>
      <c r="AF11" s="221"/>
      <c r="AG11" s="147"/>
      <c r="AH11" s="147"/>
      <c r="AI11" s="147"/>
      <c r="AJ11" s="147"/>
      <c r="AK11" s="147"/>
      <c r="AL11" s="147">
        <v>11272921</v>
      </c>
      <c r="AM11" s="147"/>
      <c r="AN11" s="147"/>
      <c r="AO11" s="147"/>
      <c r="AP11" s="147"/>
      <c r="AQ11" s="147"/>
      <c r="AR11" s="147"/>
      <c r="AS11" s="147"/>
      <c r="AT11" s="147"/>
      <c r="AU11" s="147"/>
      <c r="AV11" s="147"/>
      <c r="AW11" s="147"/>
      <c r="AX11" s="147"/>
      <c r="AY11" s="147"/>
      <c r="AZ11" s="147">
        <f t="shared" si="11"/>
        <v>11272921</v>
      </c>
      <c r="BA11" s="589">
        <f t="shared" si="8"/>
        <v>11272921</v>
      </c>
    </row>
    <row r="12" spans="1:148" ht="17.399999999999999" x14ac:dyDescent="0.3">
      <c r="A12" s="18" t="s">
        <v>62</v>
      </c>
      <c r="B12" s="19" t="s">
        <v>63</v>
      </c>
      <c r="C12" s="221"/>
      <c r="D12" s="221"/>
      <c r="E12" s="221"/>
      <c r="F12" s="221"/>
      <c r="G12" s="318"/>
      <c r="H12" s="330">
        <f t="shared" si="9"/>
        <v>0</v>
      </c>
      <c r="I12" s="147"/>
      <c r="J12" s="147"/>
      <c r="K12" s="147"/>
      <c r="L12" s="147">
        <f t="shared" si="12"/>
        <v>0</v>
      </c>
      <c r="M12" s="583"/>
      <c r="N12" s="221"/>
      <c r="O12" s="318"/>
      <c r="P12" s="318"/>
      <c r="Q12" s="330">
        <f t="shared" si="10"/>
        <v>0</v>
      </c>
      <c r="R12" s="583"/>
      <c r="S12" s="584"/>
      <c r="T12" s="221"/>
      <c r="U12" s="330">
        <f t="shared" si="13"/>
        <v>0</v>
      </c>
      <c r="V12" s="221"/>
      <c r="W12" s="221"/>
      <c r="X12" s="221"/>
      <c r="Y12" s="221"/>
      <c r="Z12" s="221"/>
      <c r="AA12" s="221"/>
      <c r="AB12" s="221">
        <v>0</v>
      </c>
      <c r="AC12" s="147"/>
      <c r="AD12" s="221"/>
      <c r="AE12" s="147"/>
      <c r="AF12" s="221"/>
      <c r="AG12" s="147"/>
      <c r="AH12" s="147"/>
      <c r="AI12" s="147"/>
      <c r="AJ12" s="147"/>
      <c r="AK12" s="147"/>
      <c r="AL12" s="147"/>
      <c r="AM12" s="147"/>
      <c r="AN12" s="147"/>
      <c r="AO12" s="147"/>
      <c r="AP12" s="147"/>
      <c r="AQ12" s="147"/>
      <c r="AR12" s="147"/>
      <c r="AS12" s="147"/>
      <c r="AT12" s="147"/>
      <c r="AU12" s="147"/>
      <c r="AV12" s="147"/>
      <c r="AW12" s="147"/>
      <c r="AX12" s="147"/>
      <c r="AY12" s="147"/>
      <c r="AZ12" s="147">
        <f t="shared" si="11"/>
        <v>0</v>
      </c>
      <c r="BA12" s="589">
        <f t="shared" si="8"/>
        <v>0</v>
      </c>
    </row>
    <row r="13" spans="1:148" ht="17.399999999999999" x14ac:dyDescent="0.3">
      <c r="A13" s="18" t="s">
        <v>64</v>
      </c>
      <c r="B13" s="19" t="s">
        <v>65</v>
      </c>
      <c r="C13" s="221"/>
      <c r="D13" s="221"/>
      <c r="E13" s="221"/>
      <c r="F13" s="221"/>
      <c r="G13" s="318"/>
      <c r="H13" s="330">
        <f t="shared" si="9"/>
        <v>0</v>
      </c>
      <c r="I13" s="147"/>
      <c r="J13" s="147"/>
      <c r="K13" s="147"/>
      <c r="L13" s="147">
        <f t="shared" si="12"/>
        <v>0</v>
      </c>
      <c r="M13" s="583"/>
      <c r="N13" s="221"/>
      <c r="O13" s="318"/>
      <c r="P13" s="318"/>
      <c r="Q13" s="330">
        <f t="shared" si="10"/>
        <v>0</v>
      </c>
      <c r="R13" s="583"/>
      <c r="S13" s="584"/>
      <c r="T13" s="221"/>
      <c r="U13" s="330">
        <f t="shared" si="13"/>
        <v>0</v>
      </c>
      <c r="V13" s="221"/>
      <c r="W13" s="221"/>
      <c r="X13" s="221"/>
      <c r="Y13" s="221"/>
      <c r="Z13" s="221"/>
      <c r="AA13" s="221"/>
      <c r="AB13" s="221">
        <v>0</v>
      </c>
      <c r="AC13" s="147"/>
      <c r="AD13" s="221"/>
      <c r="AE13" s="147"/>
      <c r="AF13" s="221"/>
      <c r="AG13" s="147"/>
      <c r="AH13" s="147"/>
      <c r="AI13" s="147"/>
      <c r="AJ13" s="147"/>
      <c r="AK13" s="147"/>
      <c r="AL13" s="147"/>
      <c r="AM13" s="147"/>
      <c r="AN13" s="147"/>
      <c r="AO13" s="147"/>
      <c r="AP13" s="147"/>
      <c r="AQ13" s="147"/>
      <c r="AR13" s="147"/>
      <c r="AS13" s="147"/>
      <c r="AT13" s="147"/>
      <c r="AU13" s="147"/>
      <c r="AV13" s="147"/>
      <c r="AW13" s="147"/>
      <c r="AX13" s="147"/>
      <c r="AY13" s="147"/>
      <c r="AZ13" s="147">
        <f t="shared" si="11"/>
        <v>0</v>
      </c>
      <c r="BA13" s="589">
        <f t="shared" si="8"/>
        <v>0</v>
      </c>
    </row>
    <row r="14" spans="1:148" ht="17.399999999999999" x14ac:dyDescent="0.3">
      <c r="A14" s="16" t="s">
        <v>66</v>
      </c>
      <c r="B14" s="17" t="s">
        <v>67</v>
      </c>
      <c r="C14" s="219"/>
      <c r="D14" s="219"/>
      <c r="E14" s="219"/>
      <c r="F14" s="219"/>
      <c r="G14" s="317"/>
      <c r="H14" s="329">
        <f t="shared" si="9"/>
        <v>0</v>
      </c>
      <c r="I14" s="146"/>
      <c r="J14" s="146"/>
      <c r="K14" s="146"/>
      <c r="L14" s="146">
        <f>SUM(I14:K14)</f>
        <v>0</v>
      </c>
      <c r="M14" s="323"/>
      <c r="N14" s="219"/>
      <c r="O14" s="317"/>
      <c r="P14" s="317"/>
      <c r="Q14" s="329">
        <f t="shared" si="10"/>
        <v>0</v>
      </c>
      <c r="R14" s="323"/>
      <c r="S14" s="381"/>
      <c r="T14" s="219"/>
      <c r="U14" s="329">
        <f t="shared" si="13"/>
        <v>0</v>
      </c>
      <c r="V14" s="219"/>
      <c r="W14" s="219"/>
      <c r="X14" s="219"/>
      <c r="Y14" s="219"/>
      <c r="Z14" s="219"/>
      <c r="AA14" s="219"/>
      <c r="AB14" s="219"/>
      <c r="AC14" s="146"/>
      <c r="AD14" s="219"/>
      <c r="AE14" s="146"/>
      <c r="AF14" s="219"/>
      <c r="AG14" s="146"/>
      <c r="AH14" s="146"/>
      <c r="AI14" s="146"/>
      <c r="AJ14" s="146"/>
      <c r="AK14" s="146"/>
      <c r="AL14" s="146"/>
      <c r="AM14" s="146"/>
      <c r="AN14" s="146"/>
      <c r="AO14" s="146"/>
      <c r="AP14" s="146"/>
      <c r="AQ14" s="146"/>
      <c r="AR14" s="146"/>
      <c r="AS14" s="146"/>
      <c r="AT14" s="146"/>
      <c r="AU14" s="146"/>
      <c r="AV14" s="146"/>
      <c r="AW14" s="146"/>
      <c r="AX14" s="146"/>
      <c r="AY14" s="146"/>
      <c r="AZ14" s="146">
        <f t="shared" si="11"/>
        <v>0</v>
      </c>
      <c r="BA14" s="589">
        <f t="shared" si="8"/>
        <v>0</v>
      </c>
    </row>
    <row r="15" spans="1:148" ht="31.2" x14ac:dyDescent="0.3">
      <c r="A15" s="16" t="s">
        <v>68</v>
      </c>
      <c r="B15" s="17" t="s">
        <v>69</v>
      </c>
      <c r="C15" s="219"/>
      <c r="D15" s="219"/>
      <c r="E15" s="219"/>
      <c r="F15" s="219"/>
      <c r="G15" s="317"/>
      <c r="H15" s="329">
        <f t="shared" si="9"/>
        <v>0</v>
      </c>
      <c r="I15" s="146"/>
      <c r="J15" s="146"/>
      <c r="K15" s="146"/>
      <c r="L15" s="146">
        <f t="shared" ref="L15:L18" si="14">SUM(I15:K15)</f>
        <v>0</v>
      </c>
      <c r="M15" s="323"/>
      <c r="N15" s="219"/>
      <c r="O15" s="317"/>
      <c r="P15" s="317"/>
      <c r="Q15" s="329">
        <f t="shared" si="10"/>
        <v>0</v>
      </c>
      <c r="R15" s="323"/>
      <c r="S15" s="381"/>
      <c r="T15" s="219"/>
      <c r="U15" s="329">
        <f t="shared" si="13"/>
        <v>0</v>
      </c>
      <c r="V15" s="219"/>
      <c r="W15" s="219"/>
      <c r="X15" s="219"/>
      <c r="Y15" s="219"/>
      <c r="Z15" s="219"/>
      <c r="AA15" s="219"/>
      <c r="AB15" s="219"/>
      <c r="AC15" s="146"/>
      <c r="AD15" s="219"/>
      <c r="AE15" s="146"/>
      <c r="AF15" s="219"/>
      <c r="AG15" s="146"/>
      <c r="AH15" s="146"/>
      <c r="AI15" s="146"/>
      <c r="AJ15" s="146"/>
      <c r="AK15" s="146"/>
      <c r="AL15" s="146"/>
      <c r="AM15" s="146"/>
      <c r="AN15" s="146"/>
      <c r="AO15" s="146"/>
      <c r="AP15" s="146"/>
      <c r="AQ15" s="146"/>
      <c r="AR15" s="146"/>
      <c r="AS15" s="146"/>
      <c r="AT15" s="146"/>
      <c r="AU15" s="146"/>
      <c r="AV15" s="146"/>
      <c r="AW15" s="146"/>
      <c r="AX15" s="146"/>
      <c r="AY15" s="146"/>
      <c r="AZ15" s="146">
        <f t="shared" si="11"/>
        <v>0</v>
      </c>
      <c r="BA15" s="589">
        <f t="shared" si="8"/>
        <v>0</v>
      </c>
    </row>
    <row r="16" spans="1:148" ht="31.2" x14ac:dyDescent="0.3">
      <c r="A16" s="16" t="s">
        <v>70</v>
      </c>
      <c r="B16" s="17" t="s">
        <v>71</v>
      </c>
      <c r="C16" s="219"/>
      <c r="D16" s="219"/>
      <c r="E16" s="219"/>
      <c r="F16" s="219"/>
      <c r="G16" s="317"/>
      <c r="H16" s="329">
        <f t="shared" si="9"/>
        <v>0</v>
      </c>
      <c r="I16" s="146"/>
      <c r="J16" s="146"/>
      <c r="K16" s="146"/>
      <c r="L16" s="146">
        <f t="shared" si="14"/>
        <v>0</v>
      </c>
      <c r="M16" s="323"/>
      <c r="N16" s="219"/>
      <c r="O16" s="317"/>
      <c r="P16" s="317"/>
      <c r="Q16" s="329">
        <f t="shared" si="10"/>
        <v>0</v>
      </c>
      <c r="R16" s="323"/>
      <c r="S16" s="381"/>
      <c r="T16" s="219"/>
      <c r="U16" s="329">
        <f t="shared" si="13"/>
        <v>0</v>
      </c>
      <c r="V16" s="219"/>
      <c r="W16" s="219"/>
      <c r="X16" s="219"/>
      <c r="Y16" s="219"/>
      <c r="Z16" s="219"/>
      <c r="AA16" s="219"/>
      <c r="AB16" s="219"/>
      <c r="AC16" s="146"/>
      <c r="AD16" s="219"/>
      <c r="AE16" s="146"/>
      <c r="AF16" s="219"/>
      <c r="AG16" s="146"/>
      <c r="AH16" s="146"/>
      <c r="AI16" s="146"/>
      <c r="AJ16" s="146"/>
      <c r="AK16" s="146"/>
      <c r="AL16" s="146"/>
      <c r="AM16" s="146"/>
      <c r="AN16" s="146"/>
      <c r="AO16" s="146"/>
      <c r="AP16" s="146"/>
      <c r="AQ16" s="146"/>
      <c r="AR16" s="146"/>
      <c r="AS16" s="146"/>
      <c r="AT16" s="146"/>
      <c r="AU16" s="146"/>
      <c r="AV16" s="146"/>
      <c r="AW16" s="146"/>
      <c r="AX16" s="146"/>
      <c r="AY16" s="146"/>
      <c r="AZ16" s="146">
        <f t="shared" si="11"/>
        <v>0</v>
      </c>
      <c r="BA16" s="589">
        <f t="shared" si="8"/>
        <v>0</v>
      </c>
    </row>
    <row r="17" spans="1:53" ht="31.2" x14ac:dyDescent="0.3">
      <c r="A17" s="16" t="s">
        <v>72</v>
      </c>
      <c r="B17" s="17" t="s">
        <v>73</v>
      </c>
      <c r="C17" s="219"/>
      <c r="D17" s="219"/>
      <c r="E17" s="219"/>
      <c r="F17" s="219"/>
      <c r="G17" s="317"/>
      <c r="H17" s="329">
        <f t="shared" si="9"/>
        <v>0</v>
      </c>
      <c r="I17" s="146"/>
      <c r="J17" s="146"/>
      <c r="K17" s="146"/>
      <c r="L17" s="146">
        <f t="shared" si="14"/>
        <v>0</v>
      </c>
      <c r="M17" s="323"/>
      <c r="N17" s="219"/>
      <c r="O17" s="317"/>
      <c r="P17" s="317"/>
      <c r="Q17" s="329">
        <f t="shared" si="10"/>
        <v>0</v>
      </c>
      <c r="R17" s="323"/>
      <c r="S17" s="381"/>
      <c r="T17" s="219"/>
      <c r="U17" s="329">
        <f t="shared" si="13"/>
        <v>0</v>
      </c>
      <c r="V17" s="219"/>
      <c r="W17" s="219"/>
      <c r="X17" s="219"/>
      <c r="Y17" s="219"/>
      <c r="Z17" s="219"/>
      <c r="AA17" s="219"/>
      <c r="AB17" s="219"/>
      <c r="AC17" s="146"/>
      <c r="AD17" s="219"/>
      <c r="AE17" s="146"/>
      <c r="AF17" s="219"/>
      <c r="AG17" s="146"/>
      <c r="AH17" s="146"/>
      <c r="AI17" s="146"/>
      <c r="AJ17" s="146"/>
      <c r="AK17" s="146"/>
      <c r="AL17" s="146"/>
      <c r="AM17" s="146"/>
      <c r="AN17" s="146"/>
      <c r="AO17" s="146"/>
      <c r="AP17" s="146"/>
      <c r="AQ17" s="146"/>
      <c r="AR17" s="146"/>
      <c r="AS17" s="146"/>
      <c r="AT17" s="146"/>
      <c r="AU17" s="146"/>
      <c r="AV17" s="146"/>
      <c r="AW17" s="146"/>
      <c r="AX17" s="146"/>
      <c r="AY17" s="146"/>
      <c r="AZ17" s="146">
        <f t="shared" si="11"/>
        <v>0</v>
      </c>
      <c r="BA17" s="589">
        <f t="shared" si="8"/>
        <v>0</v>
      </c>
    </row>
    <row r="18" spans="1:53" ht="31.2" x14ac:dyDescent="0.3">
      <c r="A18" s="16" t="s">
        <v>74</v>
      </c>
      <c r="B18" s="17" t="s">
        <v>75</v>
      </c>
      <c r="C18" s="219"/>
      <c r="D18" s="219"/>
      <c r="E18" s="219"/>
      <c r="F18" s="219"/>
      <c r="G18" s="317"/>
      <c r="H18" s="329">
        <f t="shared" si="9"/>
        <v>0</v>
      </c>
      <c r="I18" s="146"/>
      <c r="J18" s="146"/>
      <c r="K18" s="146"/>
      <c r="L18" s="146">
        <f t="shared" si="14"/>
        <v>0</v>
      </c>
      <c r="M18" s="323"/>
      <c r="N18" s="219"/>
      <c r="O18" s="317"/>
      <c r="P18" s="317"/>
      <c r="Q18" s="329">
        <f t="shared" si="10"/>
        <v>0</v>
      </c>
      <c r="R18" s="323"/>
      <c r="S18" s="381"/>
      <c r="T18" s="219"/>
      <c r="U18" s="329">
        <f t="shared" si="13"/>
        <v>0</v>
      </c>
      <c r="V18" s="219"/>
      <c r="W18" s="219"/>
      <c r="X18" s="219"/>
      <c r="Y18" s="219"/>
      <c r="Z18" s="219"/>
      <c r="AA18" s="219"/>
      <c r="AB18" s="219"/>
      <c r="AC18" s="146"/>
      <c r="AD18" s="219"/>
      <c r="AE18" s="146"/>
      <c r="AF18" s="219">
        <v>0</v>
      </c>
      <c r="AG18" s="146"/>
      <c r="AH18" s="146"/>
      <c r="AI18" s="146"/>
      <c r="AJ18" s="146"/>
      <c r="AK18" s="146"/>
      <c r="AL18" s="146">
        <v>52144900</v>
      </c>
      <c r="AM18" s="146"/>
      <c r="AN18" s="146">
        <v>0</v>
      </c>
      <c r="AO18" s="146"/>
      <c r="AP18" s="146">
        <v>0</v>
      </c>
      <c r="AQ18" s="146"/>
      <c r="AR18" s="146"/>
      <c r="AS18" s="146"/>
      <c r="AT18" s="146"/>
      <c r="AU18" s="146"/>
      <c r="AV18" s="146"/>
      <c r="AW18" s="146"/>
      <c r="AX18" s="146"/>
      <c r="AY18" s="146"/>
      <c r="AZ18" s="146">
        <f t="shared" si="11"/>
        <v>52144900</v>
      </c>
      <c r="BA18" s="589">
        <f t="shared" si="8"/>
        <v>52144900</v>
      </c>
    </row>
    <row r="19" spans="1:53" ht="31.2" x14ac:dyDescent="0.3">
      <c r="A19" s="14" t="s">
        <v>76</v>
      </c>
      <c r="B19" s="15" t="s">
        <v>77</v>
      </c>
      <c r="C19" s="217">
        <f t="shared" ref="C19:AZ19" si="15">SUM(C20:C24)</f>
        <v>0</v>
      </c>
      <c r="D19" s="217">
        <f t="shared" si="15"/>
        <v>0</v>
      </c>
      <c r="E19" s="217">
        <f t="shared" si="15"/>
        <v>0</v>
      </c>
      <c r="F19" s="217">
        <f t="shared" si="15"/>
        <v>0</v>
      </c>
      <c r="G19" s="316">
        <f t="shared" si="15"/>
        <v>0</v>
      </c>
      <c r="H19" s="328">
        <f t="shared" si="15"/>
        <v>0</v>
      </c>
      <c r="I19" s="145">
        <f t="shared" si="15"/>
        <v>0</v>
      </c>
      <c r="J19" s="145">
        <f t="shared" si="15"/>
        <v>0</v>
      </c>
      <c r="K19" s="145">
        <f t="shared" si="15"/>
        <v>0</v>
      </c>
      <c r="L19" s="145">
        <f>SUM(I19:K19)</f>
        <v>0</v>
      </c>
      <c r="M19" s="322">
        <f t="shared" si="15"/>
        <v>0</v>
      </c>
      <c r="N19" s="217">
        <f t="shared" si="15"/>
        <v>0</v>
      </c>
      <c r="O19" s="316">
        <f t="shared" si="15"/>
        <v>0</v>
      </c>
      <c r="P19" s="316">
        <f t="shared" si="15"/>
        <v>0</v>
      </c>
      <c r="Q19" s="328">
        <f t="shared" si="15"/>
        <v>0</v>
      </c>
      <c r="R19" s="322">
        <f t="shared" si="15"/>
        <v>0</v>
      </c>
      <c r="S19" s="380"/>
      <c r="T19" s="217">
        <f t="shared" ref="T19" si="16">SUM(T20:T24)</f>
        <v>0</v>
      </c>
      <c r="U19" s="328">
        <f t="shared" si="13"/>
        <v>0</v>
      </c>
      <c r="V19" s="217">
        <f>SUM(V20:V24)</f>
        <v>0</v>
      </c>
      <c r="W19" s="217">
        <f t="shared" ref="W19:AF19" si="17">SUM(W20:W24)</f>
        <v>0</v>
      </c>
      <c r="X19" s="217">
        <f t="shared" si="17"/>
        <v>0</v>
      </c>
      <c r="Y19" s="217">
        <f t="shared" si="17"/>
        <v>0</v>
      </c>
      <c r="Z19" s="217">
        <f t="shared" si="17"/>
        <v>0</v>
      </c>
      <c r="AA19" s="217">
        <f t="shared" si="17"/>
        <v>0</v>
      </c>
      <c r="AB19" s="217">
        <f t="shared" si="17"/>
        <v>0</v>
      </c>
      <c r="AC19" s="145">
        <f t="shared" si="17"/>
        <v>0</v>
      </c>
      <c r="AD19" s="217">
        <f t="shared" si="17"/>
        <v>0</v>
      </c>
      <c r="AE19" s="145">
        <f t="shared" si="17"/>
        <v>0</v>
      </c>
      <c r="AF19" s="217">
        <f t="shared" si="17"/>
        <v>0</v>
      </c>
      <c r="AG19" s="145">
        <f>SUM(AG20:AG24)</f>
        <v>0</v>
      </c>
      <c r="AH19" s="145">
        <f t="shared" si="15"/>
        <v>0</v>
      </c>
      <c r="AI19" s="145">
        <f t="shared" si="15"/>
        <v>0</v>
      </c>
      <c r="AJ19" s="145">
        <f t="shared" si="15"/>
        <v>0</v>
      </c>
      <c r="AK19" s="145">
        <f t="shared" si="15"/>
        <v>0</v>
      </c>
      <c r="AL19" s="145">
        <f t="shared" si="15"/>
        <v>398891320</v>
      </c>
      <c r="AM19" s="145">
        <f t="shared" si="15"/>
        <v>0</v>
      </c>
      <c r="AN19" s="145">
        <f t="shared" si="15"/>
        <v>0</v>
      </c>
      <c r="AO19" s="145">
        <f t="shared" si="15"/>
        <v>0</v>
      </c>
      <c r="AP19" s="145">
        <f t="shared" si="15"/>
        <v>0</v>
      </c>
      <c r="AQ19" s="145">
        <f t="shared" si="15"/>
        <v>0</v>
      </c>
      <c r="AR19" s="145">
        <f t="shared" si="15"/>
        <v>0</v>
      </c>
      <c r="AS19" s="145">
        <f t="shared" si="15"/>
        <v>0</v>
      </c>
      <c r="AT19" s="145">
        <f t="shared" si="15"/>
        <v>0</v>
      </c>
      <c r="AU19" s="145">
        <f t="shared" si="15"/>
        <v>0</v>
      </c>
      <c r="AV19" s="145">
        <f t="shared" si="15"/>
        <v>0</v>
      </c>
      <c r="AW19" s="145">
        <f t="shared" si="15"/>
        <v>0</v>
      </c>
      <c r="AX19" s="145">
        <f t="shared" si="15"/>
        <v>0</v>
      </c>
      <c r="AY19" s="145">
        <f t="shared" si="15"/>
        <v>0</v>
      </c>
      <c r="AZ19" s="145">
        <f t="shared" si="15"/>
        <v>398891320</v>
      </c>
      <c r="BA19" s="589">
        <f t="shared" si="8"/>
        <v>398891320</v>
      </c>
    </row>
    <row r="20" spans="1:53" ht="17.399999999999999" x14ac:dyDescent="0.3">
      <c r="A20" s="16" t="s">
        <v>78</v>
      </c>
      <c r="B20" s="17" t="s">
        <v>79</v>
      </c>
      <c r="C20" s="219"/>
      <c r="D20" s="219"/>
      <c r="E20" s="219"/>
      <c r="F20" s="219"/>
      <c r="G20" s="317"/>
      <c r="H20" s="329">
        <f>SUM(C20:G20)</f>
        <v>0</v>
      </c>
      <c r="I20" s="146"/>
      <c r="J20" s="146"/>
      <c r="K20" s="146"/>
      <c r="L20" s="146">
        <f>SUM(I20:K20)</f>
        <v>0</v>
      </c>
      <c r="M20" s="323"/>
      <c r="N20" s="219"/>
      <c r="O20" s="317"/>
      <c r="P20" s="317"/>
      <c r="Q20" s="329">
        <f>SUM(M20:P20)</f>
        <v>0</v>
      </c>
      <c r="R20" s="323"/>
      <c r="S20" s="381"/>
      <c r="T20" s="219"/>
      <c r="U20" s="329">
        <f t="shared" si="13"/>
        <v>0</v>
      </c>
      <c r="V20" s="219"/>
      <c r="W20" s="219"/>
      <c r="X20" s="219"/>
      <c r="Y20" s="219"/>
      <c r="Z20" s="219"/>
      <c r="AA20" s="219"/>
      <c r="AB20" s="219"/>
      <c r="AC20" s="146"/>
      <c r="AD20" s="219"/>
      <c r="AE20" s="146"/>
      <c r="AF20" s="219"/>
      <c r="AG20" s="146"/>
      <c r="AH20" s="146"/>
      <c r="AI20" s="146"/>
      <c r="AJ20" s="146"/>
      <c r="AK20" s="146"/>
      <c r="AL20" s="146"/>
      <c r="AM20" s="146"/>
      <c r="AN20" s="146"/>
      <c r="AO20" s="146"/>
      <c r="AP20" s="146"/>
      <c r="AQ20" s="146"/>
      <c r="AR20" s="146"/>
      <c r="AS20" s="146"/>
      <c r="AT20" s="146"/>
      <c r="AU20" s="146"/>
      <c r="AV20" s="146"/>
      <c r="AW20" s="146"/>
      <c r="AX20" s="146"/>
      <c r="AY20" s="146"/>
      <c r="AZ20" s="146">
        <f>SUM(V20:AY20)</f>
        <v>0</v>
      </c>
      <c r="BA20" s="589">
        <f t="shared" si="8"/>
        <v>0</v>
      </c>
    </row>
    <row r="21" spans="1:53" ht="31.2" x14ac:dyDescent="0.3">
      <c r="A21" s="16" t="s">
        <v>80</v>
      </c>
      <c r="B21" s="17" t="s">
        <v>81</v>
      </c>
      <c r="C21" s="219"/>
      <c r="D21" s="219"/>
      <c r="E21" s="219"/>
      <c r="F21" s="219"/>
      <c r="G21" s="317"/>
      <c r="H21" s="329">
        <f>SUM(C21:G21)</f>
        <v>0</v>
      </c>
      <c r="I21" s="146"/>
      <c r="J21" s="146"/>
      <c r="K21" s="146"/>
      <c r="L21" s="146">
        <f t="shared" ref="L21:L24" si="18">SUM(I21:K21)</f>
        <v>0</v>
      </c>
      <c r="M21" s="323"/>
      <c r="N21" s="219"/>
      <c r="O21" s="317"/>
      <c r="P21" s="317"/>
      <c r="Q21" s="329">
        <f>SUM(M21:P21)</f>
        <v>0</v>
      </c>
      <c r="R21" s="323"/>
      <c r="S21" s="381"/>
      <c r="T21" s="219"/>
      <c r="U21" s="329">
        <f t="shared" si="13"/>
        <v>0</v>
      </c>
      <c r="V21" s="219"/>
      <c r="W21" s="219"/>
      <c r="X21" s="219"/>
      <c r="Y21" s="219"/>
      <c r="Z21" s="219"/>
      <c r="AA21" s="219"/>
      <c r="AB21" s="219"/>
      <c r="AC21" s="146"/>
      <c r="AD21" s="219"/>
      <c r="AE21" s="146"/>
      <c r="AF21" s="219"/>
      <c r="AG21" s="146"/>
      <c r="AH21" s="146"/>
      <c r="AI21" s="146"/>
      <c r="AJ21" s="146"/>
      <c r="AK21" s="146"/>
      <c r="AL21" s="146"/>
      <c r="AM21" s="146"/>
      <c r="AN21" s="146"/>
      <c r="AO21" s="146"/>
      <c r="AP21" s="146"/>
      <c r="AQ21" s="146"/>
      <c r="AR21" s="146"/>
      <c r="AS21" s="146"/>
      <c r="AT21" s="146"/>
      <c r="AU21" s="146"/>
      <c r="AV21" s="146"/>
      <c r="AW21" s="146"/>
      <c r="AX21" s="146"/>
      <c r="AY21" s="146"/>
      <c r="AZ21" s="146">
        <f>SUM(V21:AY21)</f>
        <v>0</v>
      </c>
      <c r="BA21" s="589">
        <f t="shared" si="8"/>
        <v>0</v>
      </c>
    </row>
    <row r="22" spans="1:53" ht="31.2" x14ac:dyDescent="0.3">
      <c r="A22" s="16" t="s">
        <v>82</v>
      </c>
      <c r="B22" s="17" t="s">
        <v>83</v>
      </c>
      <c r="C22" s="219"/>
      <c r="D22" s="219"/>
      <c r="E22" s="219"/>
      <c r="F22" s="219"/>
      <c r="G22" s="317"/>
      <c r="H22" s="329">
        <f>SUM(C22:G22)</f>
        <v>0</v>
      </c>
      <c r="I22" s="146"/>
      <c r="J22" s="146"/>
      <c r="K22" s="146"/>
      <c r="L22" s="146">
        <f t="shared" si="18"/>
        <v>0</v>
      </c>
      <c r="M22" s="323"/>
      <c r="N22" s="219"/>
      <c r="O22" s="317"/>
      <c r="P22" s="317"/>
      <c r="Q22" s="329">
        <f>SUM(M22:P22)</f>
        <v>0</v>
      </c>
      <c r="R22" s="323"/>
      <c r="S22" s="381"/>
      <c r="T22" s="219"/>
      <c r="U22" s="329">
        <f t="shared" si="13"/>
        <v>0</v>
      </c>
      <c r="V22" s="219"/>
      <c r="W22" s="219"/>
      <c r="X22" s="219"/>
      <c r="Y22" s="219"/>
      <c r="Z22" s="219"/>
      <c r="AA22" s="219"/>
      <c r="AB22" s="219"/>
      <c r="AC22" s="146"/>
      <c r="AD22" s="219"/>
      <c r="AE22" s="146"/>
      <c r="AF22" s="219"/>
      <c r="AG22" s="146"/>
      <c r="AH22" s="146"/>
      <c r="AI22" s="146"/>
      <c r="AJ22" s="146"/>
      <c r="AK22" s="146"/>
      <c r="AL22" s="146"/>
      <c r="AM22" s="146"/>
      <c r="AN22" s="146"/>
      <c r="AO22" s="146"/>
      <c r="AP22" s="146"/>
      <c r="AQ22" s="146"/>
      <c r="AR22" s="146"/>
      <c r="AS22" s="146"/>
      <c r="AT22" s="146"/>
      <c r="AU22" s="146"/>
      <c r="AV22" s="146"/>
      <c r="AW22" s="146"/>
      <c r="AX22" s="146"/>
      <c r="AY22" s="146"/>
      <c r="AZ22" s="146">
        <f>SUM(V22:AY22)</f>
        <v>0</v>
      </c>
      <c r="BA22" s="589">
        <f t="shared" si="8"/>
        <v>0</v>
      </c>
    </row>
    <row r="23" spans="1:53" ht="31.2" x14ac:dyDescent="0.3">
      <c r="A23" s="16" t="s">
        <v>84</v>
      </c>
      <c r="B23" s="17" t="s">
        <v>85</v>
      </c>
      <c r="C23" s="219"/>
      <c r="D23" s="219"/>
      <c r="E23" s="219"/>
      <c r="F23" s="219"/>
      <c r="G23" s="317"/>
      <c r="H23" s="329">
        <f>SUM(C23:G23)</f>
        <v>0</v>
      </c>
      <c r="I23" s="146"/>
      <c r="J23" s="146"/>
      <c r="K23" s="146"/>
      <c r="L23" s="146">
        <f t="shared" si="18"/>
        <v>0</v>
      </c>
      <c r="M23" s="323"/>
      <c r="N23" s="219"/>
      <c r="O23" s="317"/>
      <c r="P23" s="317"/>
      <c r="Q23" s="329">
        <f>SUM(M23:P23)</f>
        <v>0</v>
      </c>
      <c r="R23" s="323"/>
      <c r="S23" s="381"/>
      <c r="T23" s="219"/>
      <c r="U23" s="329">
        <f t="shared" si="13"/>
        <v>0</v>
      </c>
      <c r="V23" s="219"/>
      <c r="W23" s="219"/>
      <c r="X23" s="219"/>
      <c r="Y23" s="219"/>
      <c r="Z23" s="219"/>
      <c r="AA23" s="219"/>
      <c r="AB23" s="219"/>
      <c r="AC23" s="146"/>
      <c r="AD23" s="219"/>
      <c r="AE23" s="146"/>
      <c r="AF23" s="219"/>
      <c r="AG23" s="146"/>
      <c r="AH23" s="146"/>
      <c r="AI23" s="146"/>
      <c r="AJ23" s="146"/>
      <c r="AK23" s="146"/>
      <c r="AL23" s="146"/>
      <c r="AM23" s="146"/>
      <c r="AN23" s="146"/>
      <c r="AO23" s="146"/>
      <c r="AP23" s="146"/>
      <c r="AQ23" s="146"/>
      <c r="AR23" s="146"/>
      <c r="AS23" s="146"/>
      <c r="AT23" s="146"/>
      <c r="AU23" s="146"/>
      <c r="AV23" s="146"/>
      <c r="AW23" s="146"/>
      <c r="AX23" s="146"/>
      <c r="AY23" s="146"/>
      <c r="AZ23" s="146">
        <f>SUM(V23:AY23)</f>
        <v>0</v>
      </c>
      <c r="BA23" s="589">
        <f t="shared" si="8"/>
        <v>0</v>
      </c>
    </row>
    <row r="24" spans="1:53" ht="31.2" x14ac:dyDescent="0.3">
      <c r="A24" s="16" t="s">
        <v>86</v>
      </c>
      <c r="B24" s="17" t="s">
        <v>87</v>
      </c>
      <c r="C24" s="219"/>
      <c r="D24" s="219"/>
      <c r="E24" s="219"/>
      <c r="F24" s="219"/>
      <c r="G24" s="317"/>
      <c r="H24" s="329">
        <f>SUM(C24:G24)</f>
        <v>0</v>
      </c>
      <c r="I24" s="146"/>
      <c r="J24" s="146"/>
      <c r="K24" s="146"/>
      <c r="L24" s="146">
        <f t="shared" si="18"/>
        <v>0</v>
      </c>
      <c r="M24" s="323"/>
      <c r="N24" s="219"/>
      <c r="O24" s="317"/>
      <c r="P24" s="317"/>
      <c r="Q24" s="329">
        <f>SUM(M24:P24)</f>
        <v>0</v>
      </c>
      <c r="R24" s="323"/>
      <c r="S24" s="381"/>
      <c r="T24" s="219"/>
      <c r="U24" s="329">
        <f t="shared" si="13"/>
        <v>0</v>
      </c>
      <c r="V24" s="219"/>
      <c r="W24" s="219"/>
      <c r="X24" s="219"/>
      <c r="Y24" s="219"/>
      <c r="Z24" s="219"/>
      <c r="AA24" s="219"/>
      <c r="AB24" s="219"/>
      <c r="AC24" s="146"/>
      <c r="AD24" s="219"/>
      <c r="AE24" s="146">
        <v>0</v>
      </c>
      <c r="AF24" s="219"/>
      <c r="AG24" s="146">
        <v>0</v>
      </c>
      <c r="AH24" s="146"/>
      <c r="AI24" s="146"/>
      <c r="AJ24" s="146"/>
      <c r="AK24" s="146"/>
      <c r="AL24" s="146">
        <v>398891320</v>
      </c>
      <c r="AM24" s="146"/>
      <c r="AN24" s="146"/>
      <c r="AO24" s="146"/>
      <c r="AP24" s="146"/>
      <c r="AQ24" s="146"/>
      <c r="AR24" s="146"/>
      <c r="AS24" s="146"/>
      <c r="AT24" s="146"/>
      <c r="AU24" s="146"/>
      <c r="AV24" s="146"/>
      <c r="AW24" s="146"/>
      <c r="AX24" s="146"/>
      <c r="AY24" s="146"/>
      <c r="AZ24" s="146">
        <f>SUM(V24:AY24)</f>
        <v>398891320</v>
      </c>
      <c r="BA24" s="589">
        <f t="shared" si="8"/>
        <v>398891320</v>
      </c>
    </row>
    <row r="25" spans="1:53" ht="17.399999999999999" x14ac:dyDescent="0.3">
      <c r="A25" s="14" t="s">
        <v>88</v>
      </c>
      <c r="B25" s="15" t="s">
        <v>89</v>
      </c>
      <c r="C25" s="217">
        <f t="shared" ref="C25:AZ25" si="19">C26+C29+C30+C31+C34+C47</f>
        <v>0</v>
      </c>
      <c r="D25" s="217">
        <f t="shared" si="19"/>
        <v>0</v>
      </c>
      <c r="E25" s="217">
        <f t="shared" si="19"/>
        <v>0</v>
      </c>
      <c r="F25" s="217">
        <f t="shared" si="19"/>
        <v>0</v>
      </c>
      <c r="G25" s="316">
        <f t="shared" si="19"/>
        <v>0</v>
      </c>
      <c r="H25" s="328">
        <f t="shared" si="19"/>
        <v>0</v>
      </c>
      <c r="I25" s="145">
        <f t="shared" si="19"/>
        <v>0</v>
      </c>
      <c r="J25" s="145">
        <f t="shared" si="19"/>
        <v>0</v>
      </c>
      <c r="K25" s="145">
        <f t="shared" si="19"/>
        <v>0</v>
      </c>
      <c r="L25" s="145">
        <f>SUM(I25:K25)</f>
        <v>0</v>
      </c>
      <c r="M25" s="322">
        <f t="shared" si="19"/>
        <v>0</v>
      </c>
      <c r="N25" s="217">
        <f t="shared" si="19"/>
        <v>0</v>
      </c>
      <c r="O25" s="316">
        <f t="shared" si="19"/>
        <v>0</v>
      </c>
      <c r="P25" s="316">
        <f t="shared" si="19"/>
        <v>0</v>
      </c>
      <c r="Q25" s="328">
        <f t="shared" si="19"/>
        <v>0</v>
      </c>
      <c r="R25" s="322">
        <f t="shared" si="19"/>
        <v>0</v>
      </c>
      <c r="S25" s="380"/>
      <c r="T25" s="217">
        <f t="shared" ref="T25" si="20">T26+T29+T30+T31+T34+T47</f>
        <v>0</v>
      </c>
      <c r="U25" s="328">
        <f t="shared" si="13"/>
        <v>0</v>
      </c>
      <c r="V25" s="217">
        <f>V26+V29+V30+V31+V34+V47</f>
        <v>0</v>
      </c>
      <c r="W25" s="217">
        <f t="shared" ref="W25:AF25" si="21">W26+W29+W30+W31+W34+W47</f>
        <v>0</v>
      </c>
      <c r="X25" s="217">
        <f t="shared" si="21"/>
        <v>0</v>
      </c>
      <c r="Y25" s="217">
        <f t="shared" si="21"/>
        <v>0</v>
      </c>
      <c r="Z25" s="217">
        <f t="shared" si="21"/>
        <v>0</v>
      </c>
      <c r="AA25" s="217">
        <f t="shared" si="21"/>
        <v>0</v>
      </c>
      <c r="AB25" s="217">
        <f t="shared" si="21"/>
        <v>0</v>
      </c>
      <c r="AC25" s="145">
        <f t="shared" si="21"/>
        <v>0</v>
      </c>
      <c r="AD25" s="217">
        <f t="shared" si="21"/>
        <v>0</v>
      </c>
      <c r="AE25" s="145">
        <f t="shared" si="21"/>
        <v>0</v>
      </c>
      <c r="AF25" s="217">
        <f t="shared" si="21"/>
        <v>0</v>
      </c>
      <c r="AG25" s="145">
        <f>AG26+AG29+AG30+AG31+AG34+AG47</f>
        <v>0</v>
      </c>
      <c r="AH25" s="145">
        <f t="shared" si="19"/>
        <v>0</v>
      </c>
      <c r="AI25" s="145">
        <f t="shared" si="19"/>
        <v>0</v>
      </c>
      <c r="AJ25" s="145">
        <f t="shared" si="19"/>
        <v>0</v>
      </c>
      <c r="AK25" s="145">
        <f t="shared" si="19"/>
        <v>0</v>
      </c>
      <c r="AL25" s="145">
        <f t="shared" si="19"/>
        <v>88000000</v>
      </c>
      <c r="AM25" s="145">
        <f t="shared" si="19"/>
        <v>0</v>
      </c>
      <c r="AN25" s="145">
        <f t="shared" si="19"/>
        <v>0</v>
      </c>
      <c r="AO25" s="145">
        <f t="shared" si="19"/>
        <v>0</v>
      </c>
      <c r="AP25" s="145">
        <f t="shared" si="19"/>
        <v>0</v>
      </c>
      <c r="AQ25" s="145">
        <f t="shared" si="19"/>
        <v>0</v>
      </c>
      <c r="AR25" s="145">
        <f t="shared" si="19"/>
        <v>0</v>
      </c>
      <c r="AS25" s="145">
        <f t="shared" si="19"/>
        <v>0</v>
      </c>
      <c r="AT25" s="145">
        <f t="shared" si="19"/>
        <v>0</v>
      </c>
      <c r="AU25" s="145">
        <f t="shared" si="19"/>
        <v>0</v>
      </c>
      <c r="AV25" s="145">
        <f t="shared" si="19"/>
        <v>0</v>
      </c>
      <c r="AW25" s="145">
        <f t="shared" si="19"/>
        <v>0</v>
      </c>
      <c r="AX25" s="145">
        <f t="shared" si="19"/>
        <v>0</v>
      </c>
      <c r="AY25" s="145">
        <f t="shared" si="19"/>
        <v>0</v>
      </c>
      <c r="AZ25" s="145">
        <f t="shared" si="19"/>
        <v>88000000</v>
      </c>
      <c r="BA25" s="589">
        <f t="shared" si="8"/>
        <v>88000000</v>
      </c>
    </row>
    <row r="26" spans="1:53" ht="17.399999999999999" x14ac:dyDescent="0.3">
      <c r="A26" s="16" t="s">
        <v>90</v>
      </c>
      <c r="B26" s="17" t="s">
        <v>91</v>
      </c>
      <c r="C26" s="219">
        <f t="shared" ref="C26:F26" si="22">SUM(C27:C28)</f>
        <v>0</v>
      </c>
      <c r="D26" s="219">
        <f t="shared" si="22"/>
        <v>0</v>
      </c>
      <c r="E26" s="219">
        <f t="shared" si="22"/>
        <v>0</v>
      </c>
      <c r="F26" s="219">
        <f t="shared" si="22"/>
        <v>0</v>
      </c>
      <c r="G26" s="317">
        <f t="shared" ref="G26:AZ26" si="23">SUM(G27:G28)</f>
        <v>0</v>
      </c>
      <c r="H26" s="329">
        <f t="shared" si="23"/>
        <v>0</v>
      </c>
      <c r="I26" s="146">
        <f t="shared" si="23"/>
        <v>0</v>
      </c>
      <c r="J26" s="146">
        <f t="shared" si="23"/>
        <v>0</v>
      </c>
      <c r="K26" s="146">
        <f t="shared" si="23"/>
        <v>0</v>
      </c>
      <c r="L26" s="146">
        <f>SUM(I26:K26)</f>
        <v>0</v>
      </c>
      <c r="M26" s="323">
        <f t="shared" si="23"/>
        <v>0</v>
      </c>
      <c r="N26" s="219">
        <f t="shared" si="23"/>
        <v>0</v>
      </c>
      <c r="O26" s="317">
        <f t="shared" si="23"/>
        <v>0</v>
      </c>
      <c r="P26" s="317">
        <f t="shared" si="23"/>
        <v>0</v>
      </c>
      <c r="Q26" s="329">
        <f t="shared" si="23"/>
        <v>0</v>
      </c>
      <c r="R26" s="323">
        <f t="shared" si="23"/>
        <v>0</v>
      </c>
      <c r="S26" s="381"/>
      <c r="T26" s="219">
        <f t="shared" ref="T26" si="24">SUM(T27:T28)</f>
        <v>0</v>
      </c>
      <c r="U26" s="329">
        <f t="shared" si="13"/>
        <v>0</v>
      </c>
      <c r="V26" s="219">
        <f>SUM(V27:V28)</f>
        <v>0</v>
      </c>
      <c r="W26" s="219">
        <f t="shared" ref="W26:AF26" si="25">SUM(W27:W28)</f>
        <v>0</v>
      </c>
      <c r="X26" s="219">
        <f t="shared" si="25"/>
        <v>0</v>
      </c>
      <c r="Y26" s="219">
        <f t="shared" si="25"/>
        <v>0</v>
      </c>
      <c r="Z26" s="219">
        <f t="shared" si="25"/>
        <v>0</v>
      </c>
      <c r="AA26" s="219">
        <f t="shared" si="25"/>
        <v>0</v>
      </c>
      <c r="AB26" s="219">
        <f t="shared" si="25"/>
        <v>0</v>
      </c>
      <c r="AC26" s="146">
        <f t="shared" si="25"/>
        <v>0</v>
      </c>
      <c r="AD26" s="219">
        <f t="shared" si="25"/>
        <v>0</v>
      </c>
      <c r="AE26" s="146">
        <f t="shared" si="25"/>
        <v>0</v>
      </c>
      <c r="AF26" s="219">
        <f t="shared" si="25"/>
        <v>0</v>
      </c>
      <c r="AG26" s="146">
        <f>SUM(AG27:AG28)</f>
        <v>0</v>
      </c>
      <c r="AH26" s="146">
        <f t="shared" si="23"/>
        <v>0</v>
      </c>
      <c r="AI26" s="146">
        <f t="shared" si="23"/>
        <v>0</v>
      </c>
      <c r="AJ26" s="146">
        <f t="shared" si="23"/>
        <v>0</v>
      </c>
      <c r="AK26" s="146">
        <f t="shared" si="23"/>
        <v>0</v>
      </c>
      <c r="AL26" s="146">
        <f t="shared" si="23"/>
        <v>0</v>
      </c>
      <c r="AM26" s="146">
        <f t="shared" si="23"/>
        <v>0</v>
      </c>
      <c r="AN26" s="146">
        <f t="shared" si="23"/>
        <v>0</v>
      </c>
      <c r="AO26" s="146">
        <f t="shared" si="23"/>
        <v>0</v>
      </c>
      <c r="AP26" s="146">
        <f t="shared" si="23"/>
        <v>0</v>
      </c>
      <c r="AQ26" s="146">
        <f t="shared" si="23"/>
        <v>0</v>
      </c>
      <c r="AR26" s="146">
        <f t="shared" si="23"/>
        <v>0</v>
      </c>
      <c r="AS26" s="146">
        <f t="shared" si="23"/>
        <v>0</v>
      </c>
      <c r="AT26" s="146">
        <f t="shared" si="23"/>
        <v>0</v>
      </c>
      <c r="AU26" s="146">
        <f t="shared" si="23"/>
        <v>0</v>
      </c>
      <c r="AV26" s="146">
        <f t="shared" si="23"/>
        <v>0</v>
      </c>
      <c r="AW26" s="146">
        <f t="shared" si="23"/>
        <v>0</v>
      </c>
      <c r="AX26" s="146">
        <f t="shared" si="23"/>
        <v>0</v>
      </c>
      <c r="AY26" s="146">
        <f t="shared" si="23"/>
        <v>0</v>
      </c>
      <c r="AZ26" s="146">
        <f t="shared" si="23"/>
        <v>0</v>
      </c>
      <c r="BA26" s="589">
        <f t="shared" si="8"/>
        <v>0</v>
      </c>
    </row>
    <row r="27" spans="1:53" ht="17.399999999999999" x14ac:dyDescent="0.3">
      <c r="A27" s="18" t="s">
        <v>92</v>
      </c>
      <c r="B27" s="19" t="s">
        <v>93</v>
      </c>
      <c r="C27" s="221"/>
      <c r="D27" s="221"/>
      <c r="E27" s="221"/>
      <c r="F27" s="221"/>
      <c r="G27" s="318"/>
      <c r="H27" s="330">
        <f>SUM(C27:G27)</f>
        <v>0</v>
      </c>
      <c r="I27" s="147"/>
      <c r="J27" s="147"/>
      <c r="K27" s="147"/>
      <c r="L27" s="147">
        <f>SUM(I27:K27)</f>
        <v>0</v>
      </c>
      <c r="M27" s="583"/>
      <c r="N27" s="221"/>
      <c r="O27" s="318"/>
      <c r="P27" s="318"/>
      <c r="Q27" s="330">
        <f>SUM(M27:P27)</f>
        <v>0</v>
      </c>
      <c r="R27" s="583"/>
      <c r="S27" s="584"/>
      <c r="T27" s="221"/>
      <c r="U27" s="330">
        <f t="shared" si="13"/>
        <v>0</v>
      </c>
      <c r="V27" s="221"/>
      <c r="W27" s="221"/>
      <c r="X27" s="221"/>
      <c r="Y27" s="221"/>
      <c r="Z27" s="221"/>
      <c r="AA27" s="221"/>
      <c r="AB27" s="221"/>
      <c r="AC27" s="147"/>
      <c r="AD27" s="221"/>
      <c r="AE27" s="147"/>
      <c r="AF27" s="221"/>
      <c r="AG27" s="147"/>
      <c r="AH27" s="147"/>
      <c r="AI27" s="147"/>
      <c r="AJ27" s="147"/>
      <c r="AK27" s="147"/>
      <c r="AL27" s="147"/>
      <c r="AM27" s="147"/>
      <c r="AN27" s="147"/>
      <c r="AO27" s="147"/>
      <c r="AP27" s="147"/>
      <c r="AQ27" s="147"/>
      <c r="AR27" s="147"/>
      <c r="AS27" s="147"/>
      <c r="AT27" s="147"/>
      <c r="AU27" s="147"/>
      <c r="AV27" s="147"/>
      <c r="AW27" s="147"/>
      <c r="AX27" s="147"/>
      <c r="AY27" s="147"/>
      <c r="AZ27" s="147">
        <f>SUM(V27:AY27)</f>
        <v>0</v>
      </c>
      <c r="BA27" s="589">
        <f t="shared" si="8"/>
        <v>0</v>
      </c>
    </row>
    <row r="28" spans="1:53" ht="17.399999999999999" x14ac:dyDescent="0.3">
      <c r="A28" s="18" t="s">
        <v>94</v>
      </c>
      <c r="B28" s="19" t="s">
        <v>95</v>
      </c>
      <c r="C28" s="221"/>
      <c r="D28" s="221"/>
      <c r="E28" s="221"/>
      <c r="F28" s="221"/>
      <c r="G28" s="318"/>
      <c r="H28" s="330">
        <f>SUM(C28:G28)</f>
        <v>0</v>
      </c>
      <c r="I28" s="147"/>
      <c r="J28" s="147"/>
      <c r="K28" s="147"/>
      <c r="L28" s="147">
        <f>SUM(I28:K28)</f>
        <v>0</v>
      </c>
      <c r="M28" s="583"/>
      <c r="N28" s="221"/>
      <c r="O28" s="318"/>
      <c r="P28" s="318"/>
      <c r="Q28" s="330">
        <f>SUM(M28:P28)</f>
        <v>0</v>
      </c>
      <c r="R28" s="583"/>
      <c r="S28" s="584"/>
      <c r="T28" s="221"/>
      <c r="U28" s="330">
        <f t="shared" si="13"/>
        <v>0</v>
      </c>
      <c r="V28" s="221"/>
      <c r="W28" s="221"/>
      <c r="X28" s="221"/>
      <c r="Y28" s="221"/>
      <c r="Z28" s="221"/>
      <c r="AA28" s="221"/>
      <c r="AB28" s="221"/>
      <c r="AC28" s="147"/>
      <c r="AD28" s="221"/>
      <c r="AE28" s="147"/>
      <c r="AF28" s="221"/>
      <c r="AG28" s="147"/>
      <c r="AH28" s="147"/>
      <c r="AI28" s="147"/>
      <c r="AJ28" s="147"/>
      <c r="AK28" s="147"/>
      <c r="AL28" s="147"/>
      <c r="AM28" s="147"/>
      <c r="AN28" s="147"/>
      <c r="AO28" s="147"/>
      <c r="AP28" s="147"/>
      <c r="AQ28" s="147"/>
      <c r="AR28" s="147"/>
      <c r="AS28" s="147"/>
      <c r="AT28" s="147"/>
      <c r="AU28" s="147"/>
      <c r="AV28" s="147"/>
      <c r="AW28" s="147"/>
      <c r="AX28" s="147"/>
      <c r="AY28" s="147"/>
      <c r="AZ28" s="147">
        <f>SUM(V28:AY28)</f>
        <v>0</v>
      </c>
      <c r="BA28" s="589">
        <f t="shared" si="8"/>
        <v>0</v>
      </c>
    </row>
    <row r="29" spans="1:53" ht="17.399999999999999" x14ac:dyDescent="0.3">
      <c r="A29" s="16" t="s">
        <v>96</v>
      </c>
      <c r="B29" s="17" t="s">
        <v>97</v>
      </c>
      <c r="C29" s="219"/>
      <c r="D29" s="219"/>
      <c r="E29" s="219"/>
      <c r="F29" s="219"/>
      <c r="G29" s="317"/>
      <c r="H29" s="329">
        <f>SUM(C29:G29)</f>
        <v>0</v>
      </c>
      <c r="I29" s="146"/>
      <c r="J29" s="146"/>
      <c r="K29" s="146"/>
      <c r="L29" s="146">
        <f>SUM(I29:K29)</f>
        <v>0</v>
      </c>
      <c r="M29" s="323"/>
      <c r="N29" s="219"/>
      <c r="O29" s="317"/>
      <c r="P29" s="317"/>
      <c r="Q29" s="329">
        <f>SUM(M29:P29)</f>
        <v>0</v>
      </c>
      <c r="R29" s="323"/>
      <c r="S29" s="381"/>
      <c r="T29" s="219"/>
      <c r="U29" s="329">
        <f t="shared" si="13"/>
        <v>0</v>
      </c>
      <c r="V29" s="219"/>
      <c r="W29" s="219"/>
      <c r="X29" s="219"/>
      <c r="Y29" s="219"/>
      <c r="Z29" s="219"/>
      <c r="AA29" s="219"/>
      <c r="AB29" s="219"/>
      <c r="AC29" s="146"/>
      <c r="AD29" s="219"/>
      <c r="AE29" s="146"/>
      <c r="AF29" s="219"/>
      <c r="AG29" s="146"/>
      <c r="AH29" s="146"/>
      <c r="AI29" s="146"/>
      <c r="AJ29" s="146"/>
      <c r="AK29" s="146"/>
      <c r="AL29" s="146"/>
      <c r="AM29" s="146"/>
      <c r="AN29" s="146"/>
      <c r="AO29" s="146"/>
      <c r="AP29" s="146"/>
      <c r="AQ29" s="146"/>
      <c r="AR29" s="146"/>
      <c r="AS29" s="146"/>
      <c r="AT29" s="146"/>
      <c r="AU29" s="146"/>
      <c r="AV29" s="146"/>
      <c r="AW29" s="146"/>
      <c r="AX29" s="146"/>
      <c r="AY29" s="146"/>
      <c r="AZ29" s="146">
        <f>SUM(V29:AY29)</f>
        <v>0</v>
      </c>
      <c r="BA29" s="589">
        <f t="shared" si="8"/>
        <v>0</v>
      </c>
    </row>
    <row r="30" spans="1:53" ht="17.399999999999999" x14ac:dyDescent="0.3">
      <c r="A30" s="16" t="s">
        <v>98</v>
      </c>
      <c r="B30" s="17" t="s">
        <v>99</v>
      </c>
      <c r="C30" s="219"/>
      <c r="D30" s="219"/>
      <c r="E30" s="219"/>
      <c r="F30" s="219"/>
      <c r="G30" s="317"/>
      <c r="H30" s="329">
        <f>SUM(C30:G30)</f>
        <v>0</v>
      </c>
      <c r="I30" s="146"/>
      <c r="J30" s="146"/>
      <c r="K30" s="146"/>
      <c r="L30" s="146">
        <f t="shared" ref="L30:L31" si="26">SUM(I30:K30)</f>
        <v>0</v>
      </c>
      <c r="M30" s="323"/>
      <c r="N30" s="219"/>
      <c r="O30" s="317"/>
      <c r="P30" s="317"/>
      <c r="Q30" s="329">
        <f>SUM(M30:P30)</f>
        <v>0</v>
      </c>
      <c r="R30" s="323"/>
      <c r="S30" s="381"/>
      <c r="T30" s="219"/>
      <c r="U30" s="329">
        <f t="shared" si="13"/>
        <v>0</v>
      </c>
      <c r="V30" s="219"/>
      <c r="W30" s="219"/>
      <c r="X30" s="219"/>
      <c r="Y30" s="219"/>
      <c r="Z30" s="219"/>
      <c r="AA30" s="219"/>
      <c r="AB30" s="219"/>
      <c r="AC30" s="146"/>
      <c r="AD30" s="219"/>
      <c r="AE30" s="146"/>
      <c r="AF30" s="219"/>
      <c r="AG30" s="146"/>
      <c r="AH30" s="146"/>
      <c r="AI30" s="146"/>
      <c r="AJ30" s="146"/>
      <c r="AK30" s="146"/>
      <c r="AL30" s="146"/>
      <c r="AM30" s="146"/>
      <c r="AN30" s="146"/>
      <c r="AO30" s="146"/>
      <c r="AP30" s="146"/>
      <c r="AQ30" s="146"/>
      <c r="AR30" s="146"/>
      <c r="AS30" s="146"/>
      <c r="AT30" s="146"/>
      <c r="AU30" s="146"/>
      <c r="AV30" s="146"/>
      <c r="AW30" s="146"/>
      <c r="AX30" s="146"/>
      <c r="AY30" s="146"/>
      <c r="AZ30" s="146">
        <f>SUM(V30:AY30)</f>
        <v>0</v>
      </c>
      <c r="BA30" s="589">
        <f t="shared" si="8"/>
        <v>0</v>
      </c>
    </row>
    <row r="31" spans="1:53" ht="17.399999999999999" x14ac:dyDescent="0.3">
      <c r="A31" s="16" t="s">
        <v>100</v>
      </c>
      <c r="B31" s="17" t="s">
        <v>101</v>
      </c>
      <c r="C31" s="219">
        <f t="shared" ref="C31:AZ31" si="27">SUM(C32:C33)</f>
        <v>0</v>
      </c>
      <c r="D31" s="219">
        <f t="shared" si="27"/>
        <v>0</v>
      </c>
      <c r="E31" s="219">
        <f t="shared" si="27"/>
        <v>0</v>
      </c>
      <c r="F31" s="219">
        <f t="shared" si="27"/>
        <v>0</v>
      </c>
      <c r="G31" s="317">
        <f t="shared" si="27"/>
        <v>0</v>
      </c>
      <c r="H31" s="329">
        <f t="shared" si="27"/>
        <v>0</v>
      </c>
      <c r="I31" s="146">
        <f t="shared" si="27"/>
        <v>0</v>
      </c>
      <c r="J31" s="146">
        <f t="shared" si="27"/>
        <v>0</v>
      </c>
      <c r="K31" s="146">
        <f t="shared" si="27"/>
        <v>0</v>
      </c>
      <c r="L31" s="146">
        <f t="shared" si="26"/>
        <v>0</v>
      </c>
      <c r="M31" s="323">
        <f t="shared" si="27"/>
        <v>0</v>
      </c>
      <c r="N31" s="219">
        <f t="shared" si="27"/>
        <v>0</v>
      </c>
      <c r="O31" s="317">
        <f t="shared" si="27"/>
        <v>0</v>
      </c>
      <c r="P31" s="317">
        <f t="shared" si="27"/>
        <v>0</v>
      </c>
      <c r="Q31" s="329">
        <f t="shared" si="27"/>
        <v>0</v>
      </c>
      <c r="R31" s="323">
        <f t="shared" si="27"/>
        <v>0</v>
      </c>
      <c r="S31" s="381"/>
      <c r="T31" s="219">
        <f t="shared" ref="T31" si="28">SUM(T32:T33)</f>
        <v>0</v>
      </c>
      <c r="U31" s="329">
        <f t="shared" si="13"/>
        <v>0</v>
      </c>
      <c r="V31" s="219">
        <f>SUM(V32:V33)</f>
        <v>0</v>
      </c>
      <c r="W31" s="219">
        <f t="shared" ref="W31:AF31" si="29">SUM(W32:W33)</f>
        <v>0</v>
      </c>
      <c r="X31" s="219">
        <f t="shared" si="29"/>
        <v>0</v>
      </c>
      <c r="Y31" s="219">
        <f t="shared" si="29"/>
        <v>0</v>
      </c>
      <c r="Z31" s="219">
        <f t="shared" si="29"/>
        <v>0</v>
      </c>
      <c r="AA31" s="219">
        <f t="shared" si="29"/>
        <v>0</v>
      </c>
      <c r="AB31" s="219">
        <f t="shared" si="29"/>
        <v>0</v>
      </c>
      <c r="AC31" s="146">
        <f t="shared" si="29"/>
        <v>0</v>
      </c>
      <c r="AD31" s="219">
        <f t="shared" si="29"/>
        <v>0</v>
      </c>
      <c r="AE31" s="146">
        <f t="shared" si="29"/>
        <v>0</v>
      </c>
      <c r="AF31" s="219">
        <f t="shared" si="29"/>
        <v>0</v>
      </c>
      <c r="AG31" s="146">
        <f>SUM(AG32:AG33)</f>
        <v>0</v>
      </c>
      <c r="AH31" s="146">
        <f t="shared" si="27"/>
        <v>0</v>
      </c>
      <c r="AI31" s="146">
        <f t="shared" si="27"/>
        <v>0</v>
      </c>
      <c r="AJ31" s="146">
        <f t="shared" si="27"/>
        <v>0</v>
      </c>
      <c r="AK31" s="146">
        <f t="shared" si="27"/>
        <v>0</v>
      </c>
      <c r="AL31" s="146">
        <f t="shared" si="27"/>
        <v>0</v>
      </c>
      <c r="AM31" s="146">
        <f t="shared" si="27"/>
        <v>0</v>
      </c>
      <c r="AN31" s="146">
        <f t="shared" si="27"/>
        <v>0</v>
      </c>
      <c r="AO31" s="146">
        <f t="shared" si="27"/>
        <v>0</v>
      </c>
      <c r="AP31" s="146">
        <f t="shared" si="27"/>
        <v>0</v>
      </c>
      <c r="AQ31" s="146">
        <f t="shared" si="27"/>
        <v>0</v>
      </c>
      <c r="AR31" s="146">
        <f t="shared" si="27"/>
        <v>0</v>
      </c>
      <c r="AS31" s="146">
        <f t="shared" si="27"/>
        <v>0</v>
      </c>
      <c r="AT31" s="146">
        <f t="shared" si="27"/>
        <v>0</v>
      </c>
      <c r="AU31" s="146">
        <f t="shared" si="27"/>
        <v>0</v>
      </c>
      <c r="AV31" s="146">
        <f t="shared" si="27"/>
        <v>0</v>
      </c>
      <c r="AW31" s="146">
        <f t="shared" si="27"/>
        <v>0</v>
      </c>
      <c r="AX31" s="146">
        <f t="shared" si="27"/>
        <v>0</v>
      </c>
      <c r="AY31" s="146">
        <f t="shared" si="27"/>
        <v>0</v>
      </c>
      <c r="AZ31" s="146">
        <f t="shared" si="27"/>
        <v>0</v>
      </c>
      <c r="BA31" s="589">
        <f t="shared" si="8"/>
        <v>0</v>
      </c>
    </row>
    <row r="32" spans="1:53" ht="17.399999999999999" x14ac:dyDescent="0.3">
      <c r="A32" s="20"/>
      <c r="B32" s="21" t="s">
        <v>102</v>
      </c>
      <c r="C32" s="221"/>
      <c r="D32" s="221"/>
      <c r="E32" s="221"/>
      <c r="F32" s="221"/>
      <c r="G32" s="318"/>
      <c r="H32" s="330">
        <f>SUM(C32:G32)</f>
        <v>0</v>
      </c>
      <c r="I32" s="147"/>
      <c r="J32" s="147"/>
      <c r="K32" s="147"/>
      <c r="L32" s="147">
        <f>SUM(I32:K32)</f>
        <v>0</v>
      </c>
      <c r="M32" s="583"/>
      <c r="N32" s="221"/>
      <c r="O32" s="318"/>
      <c r="P32" s="318"/>
      <c r="Q32" s="330">
        <f>SUM(M32:P32)</f>
        <v>0</v>
      </c>
      <c r="R32" s="583"/>
      <c r="S32" s="584"/>
      <c r="T32" s="221"/>
      <c r="U32" s="330">
        <f t="shared" si="13"/>
        <v>0</v>
      </c>
      <c r="V32" s="221"/>
      <c r="W32" s="221"/>
      <c r="X32" s="221"/>
      <c r="Y32" s="221"/>
      <c r="Z32" s="221"/>
      <c r="AA32" s="221"/>
      <c r="AB32" s="221"/>
      <c r="AC32" s="147"/>
      <c r="AD32" s="221"/>
      <c r="AE32" s="147"/>
      <c r="AF32" s="221"/>
      <c r="AG32" s="147"/>
      <c r="AH32" s="147"/>
      <c r="AI32" s="147"/>
      <c r="AJ32" s="147"/>
      <c r="AK32" s="147"/>
      <c r="AL32" s="147"/>
      <c r="AM32" s="147"/>
      <c r="AN32" s="147"/>
      <c r="AO32" s="147"/>
      <c r="AP32" s="147"/>
      <c r="AQ32" s="147"/>
      <c r="AR32" s="147"/>
      <c r="AS32" s="147"/>
      <c r="AT32" s="147"/>
      <c r="AU32" s="147"/>
      <c r="AV32" s="147"/>
      <c r="AW32" s="147"/>
      <c r="AX32" s="147"/>
      <c r="AY32" s="147"/>
      <c r="AZ32" s="147">
        <f>SUM(V32:AY32)</f>
        <v>0</v>
      </c>
      <c r="BA32" s="589">
        <f t="shared" si="8"/>
        <v>0</v>
      </c>
    </row>
    <row r="33" spans="1:53" ht="17.399999999999999" x14ac:dyDescent="0.3">
      <c r="A33" s="20"/>
      <c r="B33" s="21" t="s">
        <v>103</v>
      </c>
      <c r="C33" s="221"/>
      <c r="D33" s="221"/>
      <c r="E33" s="221"/>
      <c r="F33" s="221"/>
      <c r="G33" s="318"/>
      <c r="H33" s="330">
        <f>SUM(C33:G33)</f>
        <v>0</v>
      </c>
      <c r="I33" s="147"/>
      <c r="J33" s="147"/>
      <c r="K33" s="147"/>
      <c r="L33" s="147">
        <f>SUM(I33:K33)</f>
        <v>0</v>
      </c>
      <c r="M33" s="583"/>
      <c r="N33" s="221"/>
      <c r="O33" s="318"/>
      <c r="P33" s="318"/>
      <c r="Q33" s="330">
        <f>SUM(M33:P33)</f>
        <v>0</v>
      </c>
      <c r="R33" s="583"/>
      <c r="S33" s="584"/>
      <c r="T33" s="221"/>
      <c r="U33" s="330">
        <f t="shared" si="13"/>
        <v>0</v>
      </c>
      <c r="V33" s="221"/>
      <c r="W33" s="221"/>
      <c r="X33" s="221"/>
      <c r="Y33" s="221"/>
      <c r="Z33" s="221"/>
      <c r="AA33" s="221"/>
      <c r="AB33" s="221"/>
      <c r="AC33" s="147"/>
      <c r="AD33" s="221"/>
      <c r="AE33" s="147"/>
      <c r="AF33" s="221"/>
      <c r="AG33" s="147"/>
      <c r="AH33" s="147"/>
      <c r="AI33" s="147"/>
      <c r="AJ33" s="147"/>
      <c r="AK33" s="147"/>
      <c r="AL33" s="147"/>
      <c r="AM33" s="147"/>
      <c r="AN33" s="147"/>
      <c r="AO33" s="147"/>
      <c r="AP33" s="147"/>
      <c r="AQ33" s="147"/>
      <c r="AR33" s="147"/>
      <c r="AS33" s="147"/>
      <c r="AT33" s="147"/>
      <c r="AU33" s="147"/>
      <c r="AV33" s="147"/>
      <c r="AW33" s="147"/>
      <c r="AX33" s="147"/>
      <c r="AY33" s="147"/>
      <c r="AZ33" s="147">
        <f>SUM(V33:AY33)</f>
        <v>0</v>
      </c>
      <c r="BA33" s="589">
        <f t="shared" si="8"/>
        <v>0</v>
      </c>
    </row>
    <row r="34" spans="1:53" ht="17.399999999999999" x14ac:dyDescent="0.3">
      <c r="A34" s="16" t="s">
        <v>104</v>
      </c>
      <c r="B34" s="17" t="s">
        <v>105</v>
      </c>
      <c r="C34" s="219">
        <f t="shared" ref="C34:AZ34" si="30">C35+C38+C39+C40+C44</f>
        <v>0</v>
      </c>
      <c r="D34" s="219">
        <f t="shared" si="30"/>
        <v>0</v>
      </c>
      <c r="E34" s="219">
        <f t="shared" si="30"/>
        <v>0</v>
      </c>
      <c r="F34" s="219">
        <f t="shared" si="30"/>
        <v>0</v>
      </c>
      <c r="G34" s="317">
        <f t="shared" si="30"/>
        <v>0</v>
      </c>
      <c r="H34" s="329">
        <f t="shared" si="30"/>
        <v>0</v>
      </c>
      <c r="I34" s="146">
        <f t="shared" si="30"/>
        <v>0</v>
      </c>
      <c r="J34" s="146">
        <f t="shared" si="30"/>
        <v>0</v>
      </c>
      <c r="K34" s="146">
        <f t="shared" si="30"/>
        <v>0</v>
      </c>
      <c r="L34" s="146">
        <f>SUM(I34:K34)</f>
        <v>0</v>
      </c>
      <c r="M34" s="323">
        <f t="shared" si="30"/>
        <v>0</v>
      </c>
      <c r="N34" s="219">
        <f t="shared" si="30"/>
        <v>0</v>
      </c>
      <c r="O34" s="317">
        <f t="shared" si="30"/>
        <v>0</v>
      </c>
      <c r="P34" s="317">
        <f t="shared" si="30"/>
        <v>0</v>
      </c>
      <c r="Q34" s="329">
        <f t="shared" si="30"/>
        <v>0</v>
      </c>
      <c r="R34" s="323">
        <f t="shared" si="30"/>
        <v>0</v>
      </c>
      <c r="S34" s="381"/>
      <c r="T34" s="219">
        <f t="shared" ref="T34" si="31">T35+T38+T39+T40+T44</f>
        <v>0</v>
      </c>
      <c r="U34" s="329">
        <f t="shared" si="13"/>
        <v>0</v>
      </c>
      <c r="V34" s="219">
        <f>V35+V38+V39+V40+V44</f>
        <v>0</v>
      </c>
      <c r="W34" s="219">
        <f t="shared" ref="W34:AF34" si="32">W35+W38+W39+W40+W44</f>
        <v>0</v>
      </c>
      <c r="X34" s="219">
        <f t="shared" si="32"/>
        <v>0</v>
      </c>
      <c r="Y34" s="219">
        <f t="shared" si="32"/>
        <v>0</v>
      </c>
      <c r="Z34" s="219">
        <f t="shared" si="32"/>
        <v>0</v>
      </c>
      <c r="AA34" s="219">
        <f t="shared" si="32"/>
        <v>0</v>
      </c>
      <c r="AB34" s="219">
        <f t="shared" si="32"/>
        <v>0</v>
      </c>
      <c r="AC34" s="146">
        <f t="shared" si="32"/>
        <v>0</v>
      </c>
      <c r="AD34" s="219">
        <f t="shared" si="32"/>
        <v>0</v>
      </c>
      <c r="AE34" s="146">
        <f t="shared" si="32"/>
        <v>0</v>
      </c>
      <c r="AF34" s="219">
        <f t="shared" si="32"/>
        <v>0</v>
      </c>
      <c r="AG34" s="146">
        <f>AG35+AG38+AG39+AG40+AG44</f>
        <v>0</v>
      </c>
      <c r="AH34" s="146">
        <f t="shared" si="30"/>
        <v>0</v>
      </c>
      <c r="AI34" s="146">
        <f t="shared" si="30"/>
        <v>0</v>
      </c>
      <c r="AJ34" s="146">
        <f t="shared" si="30"/>
        <v>0</v>
      </c>
      <c r="AK34" s="146">
        <f t="shared" si="30"/>
        <v>0</v>
      </c>
      <c r="AL34" s="146">
        <f t="shared" si="30"/>
        <v>82000000</v>
      </c>
      <c r="AM34" s="146">
        <f t="shared" si="30"/>
        <v>0</v>
      </c>
      <c r="AN34" s="146">
        <f t="shared" si="30"/>
        <v>0</v>
      </c>
      <c r="AO34" s="146">
        <f t="shared" si="30"/>
        <v>0</v>
      </c>
      <c r="AP34" s="146">
        <f t="shared" si="30"/>
        <v>0</v>
      </c>
      <c r="AQ34" s="146">
        <f t="shared" si="30"/>
        <v>0</v>
      </c>
      <c r="AR34" s="146">
        <f t="shared" si="30"/>
        <v>0</v>
      </c>
      <c r="AS34" s="146">
        <f t="shared" si="30"/>
        <v>0</v>
      </c>
      <c r="AT34" s="146">
        <f t="shared" si="30"/>
        <v>0</v>
      </c>
      <c r="AU34" s="146">
        <f t="shared" si="30"/>
        <v>0</v>
      </c>
      <c r="AV34" s="146">
        <f t="shared" si="30"/>
        <v>0</v>
      </c>
      <c r="AW34" s="146">
        <f t="shared" si="30"/>
        <v>0</v>
      </c>
      <c r="AX34" s="146">
        <f t="shared" si="30"/>
        <v>0</v>
      </c>
      <c r="AY34" s="146">
        <f t="shared" si="30"/>
        <v>0</v>
      </c>
      <c r="AZ34" s="146">
        <f t="shared" si="30"/>
        <v>82000000</v>
      </c>
      <c r="BA34" s="587">
        <f t="shared" si="8"/>
        <v>82000000</v>
      </c>
    </row>
    <row r="35" spans="1:53" ht="17.399999999999999" x14ac:dyDescent="0.3">
      <c r="A35" s="18" t="s">
        <v>106</v>
      </c>
      <c r="B35" s="19" t="s">
        <v>107</v>
      </c>
      <c r="C35" s="221">
        <f t="shared" ref="C35:F35" si="33">SUM(C36:C37)</f>
        <v>0</v>
      </c>
      <c r="D35" s="221">
        <f t="shared" si="33"/>
        <v>0</v>
      </c>
      <c r="E35" s="221">
        <f t="shared" si="33"/>
        <v>0</v>
      </c>
      <c r="F35" s="221">
        <f t="shared" si="33"/>
        <v>0</v>
      </c>
      <c r="G35" s="318">
        <f t="shared" ref="G35:AZ35" si="34">SUM(G36:G37)</f>
        <v>0</v>
      </c>
      <c r="H35" s="330">
        <f t="shared" si="34"/>
        <v>0</v>
      </c>
      <c r="I35" s="147">
        <f t="shared" si="34"/>
        <v>0</v>
      </c>
      <c r="J35" s="147">
        <f t="shared" si="34"/>
        <v>0</v>
      </c>
      <c r="K35" s="147">
        <f t="shared" si="34"/>
        <v>0</v>
      </c>
      <c r="L35" s="147">
        <f>SUM(I35:K35)</f>
        <v>0</v>
      </c>
      <c r="M35" s="583">
        <f t="shared" si="34"/>
        <v>0</v>
      </c>
      <c r="N35" s="221">
        <f t="shared" si="34"/>
        <v>0</v>
      </c>
      <c r="O35" s="318">
        <f t="shared" si="34"/>
        <v>0</v>
      </c>
      <c r="P35" s="318">
        <f t="shared" si="34"/>
        <v>0</v>
      </c>
      <c r="Q35" s="330">
        <f t="shared" si="34"/>
        <v>0</v>
      </c>
      <c r="R35" s="583">
        <f t="shared" si="34"/>
        <v>0</v>
      </c>
      <c r="S35" s="584"/>
      <c r="T35" s="221">
        <f t="shared" ref="T35" si="35">SUM(T36:T37)</f>
        <v>0</v>
      </c>
      <c r="U35" s="330">
        <f t="shared" si="13"/>
        <v>0</v>
      </c>
      <c r="V35" s="221">
        <f>SUM(V36:V37)</f>
        <v>0</v>
      </c>
      <c r="W35" s="221">
        <f t="shared" ref="W35:AF35" si="36">SUM(W36:W37)</f>
        <v>0</v>
      </c>
      <c r="X35" s="221">
        <v>0</v>
      </c>
      <c r="Y35" s="221">
        <f t="shared" si="36"/>
        <v>0</v>
      </c>
      <c r="Z35" s="221">
        <f t="shared" si="36"/>
        <v>0</v>
      </c>
      <c r="AA35" s="221">
        <f t="shared" si="36"/>
        <v>0</v>
      </c>
      <c r="AB35" s="221">
        <f t="shared" si="36"/>
        <v>0</v>
      </c>
      <c r="AC35" s="147">
        <f t="shared" si="36"/>
        <v>0</v>
      </c>
      <c r="AD35" s="221">
        <f t="shared" si="36"/>
        <v>0</v>
      </c>
      <c r="AE35" s="147">
        <f t="shared" si="36"/>
        <v>0</v>
      </c>
      <c r="AF35" s="221">
        <f t="shared" si="36"/>
        <v>0</v>
      </c>
      <c r="AG35" s="147">
        <f>SUM(AG36:AG37)</f>
        <v>0</v>
      </c>
      <c r="AH35" s="147">
        <f t="shared" si="34"/>
        <v>0</v>
      </c>
      <c r="AI35" s="147">
        <f t="shared" si="34"/>
        <v>0</v>
      </c>
      <c r="AJ35" s="147">
        <f t="shared" si="34"/>
        <v>0</v>
      </c>
      <c r="AK35" s="147">
        <f t="shared" si="34"/>
        <v>0</v>
      </c>
      <c r="AL35" s="147">
        <v>82000000</v>
      </c>
      <c r="AM35" s="147">
        <f t="shared" si="34"/>
        <v>0</v>
      </c>
      <c r="AN35" s="147">
        <f t="shared" si="34"/>
        <v>0</v>
      </c>
      <c r="AO35" s="147">
        <f t="shared" si="34"/>
        <v>0</v>
      </c>
      <c r="AP35" s="147">
        <f t="shared" si="34"/>
        <v>0</v>
      </c>
      <c r="AQ35" s="147">
        <f t="shared" si="34"/>
        <v>0</v>
      </c>
      <c r="AR35" s="147">
        <f t="shared" si="34"/>
        <v>0</v>
      </c>
      <c r="AS35" s="147">
        <f t="shared" si="34"/>
        <v>0</v>
      </c>
      <c r="AT35" s="147">
        <f t="shared" si="34"/>
        <v>0</v>
      </c>
      <c r="AU35" s="147">
        <f t="shared" si="34"/>
        <v>0</v>
      </c>
      <c r="AV35" s="147">
        <f t="shared" si="34"/>
        <v>0</v>
      </c>
      <c r="AW35" s="147">
        <f t="shared" si="34"/>
        <v>0</v>
      </c>
      <c r="AX35" s="147">
        <f t="shared" si="34"/>
        <v>0</v>
      </c>
      <c r="AY35" s="147">
        <f t="shared" si="34"/>
        <v>0</v>
      </c>
      <c r="AZ35" s="147">
        <f t="shared" si="34"/>
        <v>82000000</v>
      </c>
      <c r="BA35" s="587">
        <f t="shared" si="8"/>
        <v>82000000</v>
      </c>
    </row>
    <row r="36" spans="1:53" ht="31.2" x14ac:dyDescent="0.3">
      <c r="A36" s="18"/>
      <c r="B36" s="21" t="s">
        <v>108</v>
      </c>
      <c r="C36" s="221"/>
      <c r="D36" s="221"/>
      <c r="E36" s="221"/>
      <c r="F36" s="221"/>
      <c r="G36" s="318"/>
      <c r="H36" s="330">
        <f>SUM(C36:G36)</f>
        <v>0</v>
      </c>
      <c r="I36" s="147"/>
      <c r="J36" s="147"/>
      <c r="K36" s="147"/>
      <c r="L36" s="147">
        <f>SUM(I36:K36)</f>
        <v>0</v>
      </c>
      <c r="M36" s="583"/>
      <c r="N36" s="221"/>
      <c r="O36" s="318"/>
      <c r="P36" s="318"/>
      <c r="Q36" s="330">
        <f>SUM(M36:P36)</f>
        <v>0</v>
      </c>
      <c r="R36" s="583"/>
      <c r="S36" s="584"/>
      <c r="T36" s="221"/>
      <c r="U36" s="330">
        <f t="shared" si="13"/>
        <v>0</v>
      </c>
      <c r="V36" s="221">
        <v>0</v>
      </c>
      <c r="W36" s="221">
        <v>0</v>
      </c>
      <c r="X36" s="455">
        <v>0</v>
      </c>
      <c r="Y36" s="221"/>
      <c r="Z36" s="221"/>
      <c r="AA36" s="221"/>
      <c r="AB36" s="221"/>
      <c r="AC36" s="147"/>
      <c r="AD36" s="221"/>
      <c r="AE36" s="147"/>
      <c r="AF36" s="221"/>
      <c r="AG36" s="147"/>
      <c r="AH36" s="147"/>
      <c r="AI36" s="147"/>
      <c r="AJ36" s="147"/>
      <c r="AK36" s="147"/>
      <c r="AL36" s="147">
        <v>82000000</v>
      </c>
      <c r="AM36" s="147"/>
      <c r="AN36" s="147"/>
      <c r="AO36" s="147"/>
      <c r="AP36" s="147"/>
      <c r="AQ36" s="147"/>
      <c r="AR36" s="147"/>
      <c r="AS36" s="147"/>
      <c r="AT36" s="147"/>
      <c r="AU36" s="147"/>
      <c r="AV36" s="147"/>
      <c r="AW36" s="147"/>
      <c r="AX36" s="147"/>
      <c r="AY36" s="147"/>
      <c r="AZ36" s="147">
        <f>SUM(V36:AY36)</f>
        <v>82000000</v>
      </c>
      <c r="BA36" s="589">
        <f t="shared" si="8"/>
        <v>82000000</v>
      </c>
    </row>
    <row r="37" spans="1:53" ht="31.2" x14ac:dyDescent="0.3">
      <c r="A37" s="18"/>
      <c r="B37" s="21" t="s">
        <v>109</v>
      </c>
      <c r="C37" s="221"/>
      <c r="D37" s="221"/>
      <c r="E37" s="221"/>
      <c r="F37" s="221"/>
      <c r="G37" s="318"/>
      <c r="H37" s="330">
        <f>SUM(C37:G37)</f>
        <v>0</v>
      </c>
      <c r="I37" s="147"/>
      <c r="J37" s="147"/>
      <c r="K37" s="147"/>
      <c r="L37" s="147">
        <f t="shared" ref="L37:L46" si="37">SUM(I37:K37)</f>
        <v>0</v>
      </c>
      <c r="M37" s="583"/>
      <c r="N37" s="221"/>
      <c r="O37" s="318"/>
      <c r="P37" s="318"/>
      <c r="Q37" s="330">
        <f>SUM(M37:P37)</f>
        <v>0</v>
      </c>
      <c r="R37" s="583"/>
      <c r="S37" s="584"/>
      <c r="T37" s="221"/>
      <c r="U37" s="330">
        <f t="shared" si="13"/>
        <v>0</v>
      </c>
      <c r="V37" s="221"/>
      <c r="W37" s="221"/>
      <c r="X37" s="221"/>
      <c r="Y37" s="221"/>
      <c r="Z37" s="221"/>
      <c r="AA37" s="221"/>
      <c r="AB37" s="221"/>
      <c r="AC37" s="147"/>
      <c r="AD37" s="221"/>
      <c r="AE37" s="147"/>
      <c r="AF37" s="221"/>
      <c r="AG37" s="147"/>
      <c r="AH37" s="147"/>
      <c r="AI37" s="147"/>
      <c r="AJ37" s="147"/>
      <c r="AK37" s="147"/>
      <c r="AL37" s="147"/>
      <c r="AM37" s="147"/>
      <c r="AN37" s="147"/>
      <c r="AO37" s="147"/>
      <c r="AP37" s="147"/>
      <c r="AQ37" s="147"/>
      <c r="AR37" s="147"/>
      <c r="AS37" s="147"/>
      <c r="AT37" s="147"/>
      <c r="AU37" s="147"/>
      <c r="AV37" s="147"/>
      <c r="AW37" s="147"/>
      <c r="AX37" s="147"/>
      <c r="AY37" s="147"/>
      <c r="AZ37" s="147">
        <f>SUM(V37:AY37)</f>
        <v>0</v>
      </c>
      <c r="BA37" s="589">
        <f t="shared" si="8"/>
        <v>0</v>
      </c>
    </row>
    <row r="38" spans="1:53" ht="17.399999999999999" x14ac:dyDescent="0.3">
      <c r="A38" s="18" t="s">
        <v>110</v>
      </c>
      <c r="B38" s="19" t="s">
        <v>111</v>
      </c>
      <c r="C38" s="221"/>
      <c r="D38" s="221"/>
      <c r="E38" s="221"/>
      <c r="F38" s="221"/>
      <c r="G38" s="318"/>
      <c r="H38" s="330">
        <f>SUM(C38:G38)</f>
        <v>0</v>
      </c>
      <c r="I38" s="147"/>
      <c r="J38" s="147"/>
      <c r="K38" s="147"/>
      <c r="L38" s="147">
        <f t="shared" si="37"/>
        <v>0</v>
      </c>
      <c r="M38" s="583"/>
      <c r="N38" s="221"/>
      <c r="O38" s="318"/>
      <c r="P38" s="318"/>
      <c r="Q38" s="330">
        <f>SUM(M38:P38)</f>
        <v>0</v>
      </c>
      <c r="R38" s="583"/>
      <c r="S38" s="584"/>
      <c r="T38" s="221"/>
      <c r="U38" s="330">
        <f t="shared" si="13"/>
        <v>0</v>
      </c>
      <c r="V38" s="221"/>
      <c r="W38" s="221"/>
      <c r="X38" s="221"/>
      <c r="Y38" s="221"/>
      <c r="Z38" s="221"/>
      <c r="AA38" s="221"/>
      <c r="AB38" s="221"/>
      <c r="AC38" s="147"/>
      <c r="AD38" s="221"/>
      <c r="AE38" s="147"/>
      <c r="AF38" s="221"/>
      <c r="AG38" s="147"/>
      <c r="AH38" s="147"/>
      <c r="AI38" s="147"/>
      <c r="AJ38" s="147"/>
      <c r="AK38" s="147"/>
      <c r="AL38" s="147"/>
      <c r="AM38" s="147"/>
      <c r="AN38" s="147"/>
      <c r="AO38" s="147"/>
      <c r="AP38" s="147"/>
      <c r="AQ38" s="147"/>
      <c r="AR38" s="147"/>
      <c r="AS38" s="147"/>
      <c r="AT38" s="147"/>
      <c r="AU38" s="147"/>
      <c r="AV38" s="147"/>
      <c r="AW38" s="147"/>
      <c r="AX38" s="147"/>
      <c r="AY38" s="147"/>
      <c r="AZ38" s="147">
        <f>SUM(V38:AY38)</f>
        <v>0</v>
      </c>
      <c r="BA38" s="589">
        <f t="shared" si="8"/>
        <v>0</v>
      </c>
    </row>
    <row r="39" spans="1:53" ht="17.399999999999999" x14ac:dyDescent="0.3">
      <c r="A39" s="18" t="s">
        <v>112</v>
      </c>
      <c r="B39" s="19" t="s">
        <v>113</v>
      </c>
      <c r="C39" s="221"/>
      <c r="D39" s="221"/>
      <c r="E39" s="221"/>
      <c r="F39" s="221"/>
      <c r="G39" s="318"/>
      <c r="H39" s="330">
        <f>SUM(C39:G39)</f>
        <v>0</v>
      </c>
      <c r="I39" s="147"/>
      <c r="J39" s="147"/>
      <c r="K39" s="147"/>
      <c r="L39" s="147">
        <f t="shared" si="37"/>
        <v>0</v>
      </c>
      <c r="M39" s="583"/>
      <c r="N39" s="221"/>
      <c r="O39" s="318"/>
      <c r="P39" s="318"/>
      <c r="Q39" s="330">
        <f>SUM(M39:P39)</f>
        <v>0</v>
      </c>
      <c r="R39" s="583"/>
      <c r="S39" s="584"/>
      <c r="T39" s="221"/>
      <c r="U39" s="330">
        <f t="shared" si="13"/>
        <v>0</v>
      </c>
      <c r="V39" s="221"/>
      <c r="W39" s="221"/>
      <c r="X39" s="221"/>
      <c r="Y39" s="221"/>
      <c r="Z39" s="221"/>
      <c r="AA39" s="221"/>
      <c r="AB39" s="221"/>
      <c r="AC39" s="147"/>
      <c r="AD39" s="221"/>
      <c r="AE39" s="147"/>
      <c r="AF39" s="221"/>
      <c r="AG39" s="147"/>
      <c r="AH39" s="147"/>
      <c r="AI39" s="147"/>
      <c r="AJ39" s="147"/>
      <c r="AK39" s="147"/>
      <c r="AL39" s="147"/>
      <c r="AM39" s="147"/>
      <c r="AN39" s="147"/>
      <c r="AO39" s="147"/>
      <c r="AP39" s="147"/>
      <c r="AQ39" s="147"/>
      <c r="AR39" s="147"/>
      <c r="AS39" s="147"/>
      <c r="AT39" s="147"/>
      <c r="AU39" s="147"/>
      <c r="AV39" s="147"/>
      <c r="AW39" s="147"/>
      <c r="AX39" s="147"/>
      <c r="AY39" s="147"/>
      <c r="AZ39" s="147">
        <f>SUM(V39:AY39)</f>
        <v>0</v>
      </c>
      <c r="BA39" s="589">
        <f t="shared" si="8"/>
        <v>0</v>
      </c>
    </row>
    <row r="40" spans="1:53" ht="17.399999999999999" x14ac:dyDescent="0.3">
      <c r="A40" s="18" t="s">
        <v>114</v>
      </c>
      <c r="B40" s="19" t="s">
        <v>115</v>
      </c>
      <c r="C40" s="221">
        <f t="shared" ref="C40:AZ40" si="38">SUM(C41:C43)</f>
        <v>0</v>
      </c>
      <c r="D40" s="221">
        <f t="shared" si="38"/>
        <v>0</v>
      </c>
      <c r="E40" s="221">
        <f t="shared" si="38"/>
        <v>0</v>
      </c>
      <c r="F40" s="221">
        <f t="shared" si="38"/>
        <v>0</v>
      </c>
      <c r="G40" s="318">
        <f t="shared" si="38"/>
        <v>0</v>
      </c>
      <c r="H40" s="330">
        <f t="shared" si="38"/>
        <v>0</v>
      </c>
      <c r="I40" s="147">
        <f t="shared" si="38"/>
        <v>0</v>
      </c>
      <c r="J40" s="147">
        <f t="shared" si="38"/>
        <v>0</v>
      </c>
      <c r="K40" s="147">
        <f t="shared" si="38"/>
        <v>0</v>
      </c>
      <c r="L40" s="147">
        <f t="shared" si="37"/>
        <v>0</v>
      </c>
      <c r="M40" s="583">
        <f t="shared" si="38"/>
        <v>0</v>
      </c>
      <c r="N40" s="221">
        <f t="shared" si="38"/>
        <v>0</v>
      </c>
      <c r="O40" s="318">
        <f t="shared" si="38"/>
        <v>0</v>
      </c>
      <c r="P40" s="318">
        <f t="shared" si="38"/>
        <v>0</v>
      </c>
      <c r="Q40" s="330">
        <f t="shared" si="38"/>
        <v>0</v>
      </c>
      <c r="R40" s="583">
        <f t="shared" si="38"/>
        <v>0</v>
      </c>
      <c r="S40" s="584"/>
      <c r="T40" s="221">
        <f t="shared" ref="T40" si="39">SUM(T41:T43)</f>
        <v>0</v>
      </c>
      <c r="U40" s="330">
        <f t="shared" si="13"/>
        <v>0</v>
      </c>
      <c r="V40" s="221">
        <f>SUM(V41:V43)</f>
        <v>0</v>
      </c>
      <c r="W40" s="221">
        <f t="shared" ref="W40:AF40" si="40">SUM(W41:W43)</f>
        <v>0</v>
      </c>
      <c r="X40" s="221">
        <f t="shared" si="40"/>
        <v>0</v>
      </c>
      <c r="Y40" s="221">
        <f t="shared" si="40"/>
        <v>0</v>
      </c>
      <c r="Z40" s="221">
        <f t="shared" si="40"/>
        <v>0</v>
      </c>
      <c r="AA40" s="221">
        <f t="shared" si="40"/>
        <v>0</v>
      </c>
      <c r="AB40" s="221">
        <f t="shared" si="40"/>
        <v>0</v>
      </c>
      <c r="AC40" s="147">
        <f t="shared" si="40"/>
        <v>0</v>
      </c>
      <c r="AD40" s="221">
        <f t="shared" si="40"/>
        <v>0</v>
      </c>
      <c r="AE40" s="147">
        <f t="shared" si="40"/>
        <v>0</v>
      </c>
      <c r="AF40" s="221">
        <f t="shared" si="40"/>
        <v>0</v>
      </c>
      <c r="AG40" s="147">
        <f>SUM(AG41:AG43)</f>
        <v>0</v>
      </c>
      <c r="AH40" s="147">
        <f t="shared" si="38"/>
        <v>0</v>
      </c>
      <c r="AI40" s="147">
        <f t="shared" si="38"/>
        <v>0</v>
      </c>
      <c r="AJ40" s="147">
        <f t="shared" si="38"/>
        <v>0</v>
      </c>
      <c r="AK40" s="147">
        <f t="shared" si="38"/>
        <v>0</v>
      </c>
      <c r="AL40" s="147">
        <f t="shared" si="38"/>
        <v>0</v>
      </c>
      <c r="AM40" s="147">
        <f t="shared" si="38"/>
        <v>0</v>
      </c>
      <c r="AN40" s="147">
        <f t="shared" si="38"/>
        <v>0</v>
      </c>
      <c r="AO40" s="147">
        <f t="shared" si="38"/>
        <v>0</v>
      </c>
      <c r="AP40" s="147">
        <f t="shared" si="38"/>
        <v>0</v>
      </c>
      <c r="AQ40" s="147">
        <f t="shared" si="38"/>
        <v>0</v>
      </c>
      <c r="AR40" s="147">
        <f t="shared" si="38"/>
        <v>0</v>
      </c>
      <c r="AS40" s="147">
        <f t="shared" si="38"/>
        <v>0</v>
      </c>
      <c r="AT40" s="147">
        <f t="shared" si="38"/>
        <v>0</v>
      </c>
      <c r="AU40" s="147">
        <f t="shared" si="38"/>
        <v>0</v>
      </c>
      <c r="AV40" s="147">
        <f t="shared" si="38"/>
        <v>0</v>
      </c>
      <c r="AW40" s="147">
        <f t="shared" si="38"/>
        <v>0</v>
      </c>
      <c r="AX40" s="147">
        <f t="shared" si="38"/>
        <v>0</v>
      </c>
      <c r="AY40" s="147">
        <f t="shared" si="38"/>
        <v>0</v>
      </c>
      <c r="AZ40" s="147">
        <f t="shared" si="38"/>
        <v>0</v>
      </c>
      <c r="BA40" s="589">
        <f t="shared" si="8"/>
        <v>0</v>
      </c>
    </row>
    <row r="41" spans="1:53" ht="31.2" x14ac:dyDescent="0.3">
      <c r="A41" s="20"/>
      <c r="B41" s="21" t="s">
        <v>116</v>
      </c>
      <c r="C41" s="221"/>
      <c r="D41" s="221"/>
      <c r="E41" s="221"/>
      <c r="F41" s="221"/>
      <c r="G41" s="318"/>
      <c r="H41" s="330">
        <f>SUM(C41:G41)</f>
        <v>0</v>
      </c>
      <c r="I41" s="147"/>
      <c r="J41" s="147"/>
      <c r="K41" s="147"/>
      <c r="L41" s="147">
        <f t="shared" si="37"/>
        <v>0</v>
      </c>
      <c r="M41" s="583"/>
      <c r="N41" s="221"/>
      <c r="O41" s="318"/>
      <c r="P41" s="318"/>
      <c r="Q41" s="330">
        <f>SUM(M41:P41)</f>
        <v>0</v>
      </c>
      <c r="R41" s="583"/>
      <c r="S41" s="584"/>
      <c r="T41" s="221"/>
      <c r="U41" s="330">
        <f t="shared" si="13"/>
        <v>0</v>
      </c>
      <c r="V41" s="221">
        <v>0</v>
      </c>
      <c r="W41" s="221">
        <v>0</v>
      </c>
      <c r="X41" s="455">
        <v>0</v>
      </c>
      <c r="Y41" s="221"/>
      <c r="Z41" s="221"/>
      <c r="AA41" s="221"/>
      <c r="AB41" s="221"/>
      <c r="AC41" s="147"/>
      <c r="AD41" s="221"/>
      <c r="AE41" s="147"/>
      <c r="AF41" s="221"/>
      <c r="AG41" s="147"/>
      <c r="AH41" s="147"/>
      <c r="AI41" s="147"/>
      <c r="AJ41" s="147"/>
      <c r="AK41" s="147"/>
      <c r="AL41" s="147"/>
      <c r="AM41" s="147"/>
      <c r="AN41" s="147"/>
      <c r="AO41" s="147"/>
      <c r="AP41" s="147"/>
      <c r="AQ41" s="147"/>
      <c r="AR41" s="147"/>
      <c r="AS41" s="147"/>
      <c r="AT41" s="147"/>
      <c r="AU41" s="147"/>
      <c r="AV41" s="147"/>
      <c r="AW41" s="147"/>
      <c r="AX41" s="147"/>
      <c r="AY41" s="147"/>
      <c r="AZ41" s="147">
        <f>SUM(V41:AY41)</f>
        <v>0</v>
      </c>
      <c r="BA41" s="589">
        <f t="shared" si="8"/>
        <v>0</v>
      </c>
    </row>
    <row r="42" spans="1:53" ht="31.2" x14ac:dyDescent="0.3">
      <c r="A42" s="20"/>
      <c r="B42" s="21" t="s">
        <v>117</v>
      </c>
      <c r="C42" s="221"/>
      <c r="D42" s="221"/>
      <c r="E42" s="221"/>
      <c r="F42" s="221"/>
      <c r="G42" s="318"/>
      <c r="H42" s="330">
        <f>SUM(C42:G42)</f>
        <v>0</v>
      </c>
      <c r="I42" s="147"/>
      <c r="J42" s="147"/>
      <c r="K42" s="147"/>
      <c r="L42" s="147">
        <f t="shared" si="37"/>
        <v>0</v>
      </c>
      <c r="M42" s="583"/>
      <c r="N42" s="221"/>
      <c r="O42" s="318"/>
      <c r="P42" s="318"/>
      <c r="Q42" s="330">
        <f>SUM(M42:P42)</f>
        <v>0</v>
      </c>
      <c r="R42" s="583"/>
      <c r="S42" s="584"/>
      <c r="T42" s="221"/>
      <c r="U42" s="330">
        <f t="shared" si="13"/>
        <v>0</v>
      </c>
      <c r="V42" s="221"/>
      <c r="W42" s="221"/>
      <c r="X42" s="221"/>
      <c r="Y42" s="221"/>
      <c r="Z42" s="221"/>
      <c r="AA42" s="221"/>
      <c r="AB42" s="221"/>
      <c r="AC42" s="147"/>
      <c r="AD42" s="221"/>
      <c r="AE42" s="147"/>
      <c r="AF42" s="221"/>
      <c r="AG42" s="147"/>
      <c r="AH42" s="147"/>
      <c r="AI42" s="147"/>
      <c r="AJ42" s="147"/>
      <c r="AK42" s="147"/>
      <c r="AL42" s="147"/>
      <c r="AM42" s="147"/>
      <c r="AN42" s="147"/>
      <c r="AO42" s="147"/>
      <c r="AP42" s="147"/>
      <c r="AQ42" s="147"/>
      <c r="AR42" s="147"/>
      <c r="AS42" s="147"/>
      <c r="AT42" s="147"/>
      <c r="AU42" s="147"/>
      <c r="AV42" s="147"/>
      <c r="AW42" s="147"/>
      <c r="AX42" s="147"/>
      <c r="AY42" s="147"/>
      <c r="AZ42" s="147">
        <f>SUM(V42:AY42)</f>
        <v>0</v>
      </c>
      <c r="BA42" s="589">
        <f t="shared" si="8"/>
        <v>0</v>
      </c>
    </row>
    <row r="43" spans="1:53" ht="17.399999999999999" x14ac:dyDescent="0.3">
      <c r="A43" s="20"/>
      <c r="B43" s="21" t="s">
        <v>118</v>
      </c>
      <c r="C43" s="221"/>
      <c r="D43" s="221"/>
      <c r="E43" s="221"/>
      <c r="F43" s="221"/>
      <c r="G43" s="318"/>
      <c r="H43" s="330">
        <f>SUM(C43:G43)</f>
        <v>0</v>
      </c>
      <c r="I43" s="147"/>
      <c r="J43" s="147"/>
      <c r="K43" s="147"/>
      <c r="L43" s="147">
        <f t="shared" si="37"/>
        <v>0</v>
      </c>
      <c r="M43" s="583"/>
      <c r="N43" s="221"/>
      <c r="O43" s="318"/>
      <c r="P43" s="318"/>
      <c r="Q43" s="330">
        <f>SUM(M43:P43)</f>
        <v>0</v>
      </c>
      <c r="R43" s="583"/>
      <c r="S43" s="584"/>
      <c r="T43" s="221"/>
      <c r="U43" s="330">
        <f t="shared" si="13"/>
        <v>0</v>
      </c>
      <c r="V43" s="221"/>
      <c r="W43" s="221"/>
      <c r="X43" s="221"/>
      <c r="Y43" s="221"/>
      <c r="Z43" s="221"/>
      <c r="AA43" s="221"/>
      <c r="AB43" s="221"/>
      <c r="AC43" s="147"/>
      <c r="AD43" s="221"/>
      <c r="AE43" s="147"/>
      <c r="AF43" s="221"/>
      <c r="AG43" s="147"/>
      <c r="AH43" s="147"/>
      <c r="AI43" s="147"/>
      <c r="AJ43" s="147"/>
      <c r="AK43" s="147"/>
      <c r="AL43" s="147"/>
      <c r="AM43" s="147"/>
      <c r="AN43" s="147"/>
      <c r="AO43" s="147"/>
      <c r="AP43" s="147"/>
      <c r="AQ43" s="147"/>
      <c r="AR43" s="147"/>
      <c r="AS43" s="147"/>
      <c r="AT43" s="147"/>
      <c r="AU43" s="147"/>
      <c r="AV43" s="147"/>
      <c r="AW43" s="147"/>
      <c r="AX43" s="147"/>
      <c r="AY43" s="147"/>
      <c r="AZ43" s="147">
        <f>SUM(V43:AY43)</f>
        <v>0</v>
      </c>
      <c r="BA43" s="589">
        <f t="shared" si="8"/>
        <v>0</v>
      </c>
    </row>
    <row r="44" spans="1:53" ht="17.399999999999999" x14ac:dyDescent="0.3">
      <c r="A44" s="18" t="s">
        <v>119</v>
      </c>
      <c r="B44" s="19" t="s">
        <v>120</v>
      </c>
      <c r="C44" s="221">
        <f t="shared" ref="C44:AZ44" si="41">SUM(C45:C46)</f>
        <v>0</v>
      </c>
      <c r="D44" s="221">
        <f t="shared" si="41"/>
        <v>0</v>
      </c>
      <c r="E44" s="221">
        <f t="shared" si="41"/>
        <v>0</v>
      </c>
      <c r="F44" s="221">
        <f t="shared" si="41"/>
        <v>0</v>
      </c>
      <c r="G44" s="318">
        <f t="shared" si="41"/>
        <v>0</v>
      </c>
      <c r="H44" s="330">
        <f t="shared" si="41"/>
        <v>0</v>
      </c>
      <c r="I44" s="147">
        <f t="shared" si="41"/>
        <v>0</v>
      </c>
      <c r="J44" s="147">
        <f t="shared" si="41"/>
        <v>0</v>
      </c>
      <c r="K44" s="147">
        <f t="shared" si="41"/>
        <v>0</v>
      </c>
      <c r="L44" s="147">
        <f t="shared" si="37"/>
        <v>0</v>
      </c>
      <c r="M44" s="583">
        <f t="shared" si="41"/>
        <v>0</v>
      </c>
      <c r="N44" s="221">
        <f t="shared" si="41"/>
        <v>0</v>
      </c>
      <c r="O44" s="318">
        <f t="shared" si="41"/>
        <v>0</v>
      </c>
      <c r="P44" s="318">
        <f t="shared" si="41"/>
        <v>0</v>
      </c>
      <c r="Q44" s="330">
        <f t="shared" si="41"/>
        <v>0</v>
      </c>
      <c r="R44" s="583">
        <f t="shared" si="41"/>
        <v>0</v>
      </c>
      <c r="S44" s="584"/>
      <c r="T44" s="221">
        <f t="shared" ref="T44" si="42">SUM(T45:T46)</f>
        <v>0</v>
      </c>
      <c r="U44" s="330">
        <f t="shared" si="13"/>
        <v>0</v>
      </c>
      <c r="V44" s="221">
        <f>SUM(V45:V46)</f>
        <v>0</v>
      </c>
      <c r="W44" s="221">
        <f t="shared" ref="W44:AF44" si="43">SUM(W45:W46)</f>
        <v>0</v>
      </c>
      <c r="X44" s="221">
        <f t="shared" si="43"/>
        <v>0</v>
      </c>
      <c r="Y44" s="221">
        <f t="shared" si="43"/>
        <v>0</v>
      </c>
      <c r="Z44" s="221">
        <f t="shared" si="43"/>
        <v>0</v>
      </c>
      <c r="AA44" s="221">
        <f t="shared" si="43"/>
        <v>0</v>
      </c>
      <c r="AB44" s="221">
        <f t="shared" si="43"/>
        <v>0</v>
      </c>
      <c r="AC44" s="147">
        <f t="shared" si="43"/>
        <v>0</v>
      </c>
      <c r="AD44" s="221">
        <f t="shared" si="43"/>
        <v>0</v>
      </c>
      <c r="AE44" s="147">
        <f t="shared" si="43"/>
        <v>0</v>
      </c>
      <c r="AF44" s="221">
        <f t="shared" si="43"/>
        <v>0</v>
      </c>
      <c r="AG44" s="147">
        <f>SUM(AG45:AG46)</f>
        <v>0</v>
      </c>
      <c r="AH44" s="147">
        <f t="shared" si="41"/>
        <v>0</v>
      </c>
      <c r="AI44" s="147">
        <f t="shared" si="41"/>
        <v>0</v>
      </c>
      <c r="AJ44" s="147">
        <f t="shared" si="41"/>
        <v>0</v>
      </c>
      <c r="AK44" s="147">
        <f t="shared" si="41"/>
        <v>0</v>
      </c>
      <c r="AL44" s="147">
        <f t="shared" si="41"/>
        <v>0</v>
      </c>
      <c r="AM44" s="147">
        <f t="shared" si="41"/>
        <v>0</v>
      </c>
      <c r="AN44" s="147">
        <f t="shared" si="41"/>
        <v>0</v>
      </c>
      <c r="AO44" s="147">
        <f t="shared" si="41"/>
        <v>0</v>
      </c>
      <c r="AP44" s="147">
        <f t="shared" si="41"/>
        <v>0</v>
      </c>
      <c r="AQ44" s="147">
        <f t="shared" si="41"/>
        <v>0</v>
      </c>
      <c r="AR44" s="147">
        <f t="shared" si="41"/>
        <v>0</v>
      </c>
      <c r="AS44" s="147">
        <f t="shared" si="41"/>
        <v>0</v>
      </c>
      <c r="AT44" s="147">
        <f t="shared" si="41"/>
        <v>0</v>
      </c>
      <c r="AU44" s="147">
        <f t="shared" si="41"/>
        <v>0</v>
      </c>
      <c r="AV44" s="147">
        <f t="shared" si="41"/>
        <v>0</v>
      </c>
      <c r="AW44" s="147">
        <f t="shared" si="41"/>
        <v>0</v>
      </c>
      <c r="AX44" s="147">
        <f t="shared" si="41"/>
        <v>0</v>
      </c>
      <c r="AY44" s="147">
        <f t="shared" si="41"/>
        <v>0</v>
      </c>
      <c r="AZ44" s="147">
        <f t="shared" si="41"/>
        <v>0</v>
      </c>
      <c r="BA44" s="587">
        <f t="shared" si="8"/>
        <v>0</v>
      </c>
    </row>
    <row r="45" spans="1:53" ht="17.399999999999999" x14ac:dyDescent="0.3">
      <c r="A45" s="20"/>
      <c r="B45" s="21" t="s">
        <v>121</v>
      </c>
      <c r="C45" s="221"/>
      <c r="D45" s="221"/>
      <c r="E45" s="221"/>
      <c r="F45" s="221"/>
      <c r="G45" s="318"/>
      <c r="H45" s="330">
        <f>SUM(C45:G45)</f>
        <v>0</v>
      </c>
      <c r="I45" s="147"/>
      <c r="J45" s="147"/>
      <c r="K45" s="147"/>
      <c r="L45" s="147">
        <f t="shared" si="37"/>
        <v>0</v>
      </c>
      <c r="M45" s="583"/>
      <c r="N45" s="221"/>
      <c r="O45" s="318"/>
      <c r="P45" s="318"/>
      <c r="Q45" s="330">
        <f>SUM(M45:P45)</f>
        <v>0</v>
      </c>
      <c r="R45" s="583"/>
      <c r="S45" s="584"/>
      <c r="T45" s="221"/>
      <c r="U45" s="330">
        <f t="shared" si="13"/>
        <v>0</v>
      </c>
      <c r="V45" s="221">
        <v>0</v>
      </c>
      <c r="W45" s="455">
        <v>0</v>
      </c>
      <c r="X45" s="221"/>
      <c r="Y45" s="221"/>
      <c r="Z45" s="221"/>
      <c r="AA45" s="221"/>
      <c r="AB45" s="221"/>
      <c r="AC45" s="147"/>
      <c r="AD45" s="221"/>
      <c r="AE45" s="147"/>
      <c r="AF45" s="221"/>
      <c r="AG45" s="147"/>
      <c r="AH45" s="147"/>
      <c r="AI45" s="147"/>
      <c r="AJ45" s="147"/>
      <c r="AK45" s="147"/>
      <c r="AL45" s="147"/>
      <c r="AM45" s="147"/>
      <c r="AN45" s="147"/>
      <c r="AO45" s="147"/>
      <c r="AP45" s="147"/>
      <c r="AQ45" s="147"/>
      <c r="AR45" s="147"/>
      <c r="AS45" s="147"/>
      <c r="AT45" s="147"/>
      <c r="AU45" s="147"/>
      <c r="AV45" s="147"/>
      <c r="AW45" s="147"/>
      <c r="AX45" s="147"/>
      <c r="AY45" s="147"/>
      <c r="AZ45" s="147">
        <f>SUM(V45:AY45)</f>
        <v>0</v>
      </c>
      <c r="BA45" s="589">
        <f t="shared" si="8"/>
        <v>0</v>
      </c>
    </row>
    <row r="46" spans="1:53" ht="46.8" x14ac:dyDescent="0.3">
      <c r="A46" s="20"/>
      <c r="B46" s="21" t="s">
        <v>122</v>
      </c>
      <c r="C46" s="221"/>
      <c r="D46" s="221"/>
      <c r="E46" s="221"/>
      <c r="F46" s="221"/>
      <c r="G46" s="318"/>
      <c r="H46" s="330">
        <f>SUM(C46:G46)</f>
        <v>0</v>
      </c>
      <c r="I46" s="147"/>
      <c r="J46" s="147"/>
      <c r="K46" s="147"/>
      <c r="L46" s="147">
        <f t="shared" si="37"/>
        <v>0</v>
      </c>
      <c r="M46" s="583"/>
      <c r="N46" s="221"/>
      <c r="O46" s="318"/>
      <c r="P46" s="318"/>
      <c r="Q46" s="330">
        <f>SUM(M46:P46)</f>
        <v>0</v>
      </c>
      <c r="R46" s="583"/>
      <c r="S46" s="584"/>
      <c r="T46" s="221"/>
      <c r="U46" s="330">
        <f t="shared" si="13"/>
        <v>0</v>
      </c>
      <c r="V46" s="221"/>
      <c r="W46" s="221"/>
      <c r="X46" s="221"/>
      <c r="Y46" s="221"/>
      <c r="Z46" s="221"/>
      <c r="AA46" s="221"/>
      <c r="AB46" s="221"/>
      <c r="AC46" s="147"/>
      <c r="AD46" s="221"/>
      <c r="AE46" s="147"/>
      <c r="AF46" s="221"/>
      <c r="AG46" s="147"/>
      <c r="AH46" s="147"/>
      <c r="AI46" s="147"/>
      <c r="AJ46" s="147"/>
      <c r="AK46" s="147"/>
      <c r="AL46" s="147"/>
      <c r="AM46" s="147"/>
      <c r="AN46" s="147"/>
      <c r="AO46" s="147"/>
      <c r="AP46" s="147"/>
      <c r="AQ46" s="147"/>
      <c r="AR46" s="147"/>
      <c r="AS46" s="147"/>
      <c r="AT46" s="147"/>
      <c r="AU46" s="147"/>
      <c r="AV46" s="147"/>
      <c r="AW46" s="147"/>
      <c r="AX46" s="147"/>
      <c r="AY46" s="147"/>
      <c r="AZ46" s="147">
        <f>SUM(V46:AY46)</f>
        <v>0</v>
      </c>
      <c r="BA46" s="589">
        <f t="shared" si="8"/>
        <v>0</v>
      </c>
    </row>
    <row r="47" spans="1:53" ht="17.399999999999999" x14ac:dyDescent="0.3">
      <c r="A47" s="16" t="s">
        <v>123</v>
      </c>
      <c r="B47" s="17" t="s">
        <v>124</v>
      </c>
      <c r="C47" s="219">
        <f t="shared" ref="C47:AZ47" si="44">SUM(C48:C52)</f>
        <v>0</v>
      </c>
      <c r="D47" s="219">
        <f t="shared" si="44"/>
        <v>0</v>
      </c>
      <c r="E47" s="219">
        <f t="shared" si="44"/>
        <v>0</v>
      </c>
      <c r="F47" s="219">
        <f t="shared" si="44"/>
        <v>0</v>
      </c>
      <c r="G47" s="317">
        <f t="shared" si="44"/>
        <v>0</v>
      </c>
      <c r="H47" s="329">
        <f t="shared" si="44"/>
        <v>0</v>
      </c>
      <c r="I47" s="146">
        <f t="shared" si="44"/>
        <v>0</v>
      </c>
      <c r="J47" s="146">
        <f t="shared" si="44"/>
        <v>0</v>
      </c>
      <c r="K47" s="146">
        <f t="shared" si="44"/>
        <v>0</v>
      </c>
      <c r="L47" s="146">
        <f>SUM(I47:K47)</f>
        <v>0</v>
      </c>
      <c r="M47" s="323">
        <f t="shared" si="44"/>
        <v>0</v>
      </c>
      <c r="N47" s="219">
        <f t="shared" si="44"/>
        <v>0</v>
      </c>
      <c r="O47" s="317">
        <f t="shared" si="44"/>
        <v>0</v>
      </c>
      <c r="P47" s="317">
        <f t="shared" si="44"/>
        <v>0</v>
      </c>
      <c r="Q47" s="329">
        <f t="shared" si="44"/>
        <v>0</v>
      </c>
      <c r="R47" s="323">
        <f t="shared" si="44"/>
        <v>0</v>
      </c>
      <c r="S47" s="381"/>
      <c r="T47" s="219">
        <f t="shared" ref="T47" si="45">SUM(T48:T52)</f>
        <v>0</v>
      </c>
      <c r="U47" s="329">
        <f t="shared" si="13"/>
        <v>0</v>
      </c>
      <c r="V47" s="219">
        <f>SUM(V48:V52)</f>
        <v>0</v>
      </c>
      <c r="W47" s="219">
        <f t="shared" ref="W47:AF47" si="46">SUM(W48:W52)</f>
        <v>0</v>
      </c>
      <c r="X47" s="219">
        <f t="shared" si="46"/>
        <v>0</v>
      </c>
      <c r="Y47" s="219">
        <f t="shared" si="46"/>
        <v>0</v>
      </c>
      <c r="Z47" s="219">
        <f t="shared" si="46"/>
        <v>0</v>
      </c>
      <c r="AA47" s="219">
        <f t="shared" si="46"/>
        <v>0</v>
      </c>
      <c r="AB47" s="219">
        <f t="shared" si="46"/>
        <v>0</v>
      </c>
      <c r="AC47" s="146">
        <f t="shared" si="46"/>
        <v>0</v>
      </c>
      <c r="AD47" s="219">
        <f t="shared" si="46"/>
        <v>0</v>
      </c>
      <c r="AE47" s="146">
        <f t="shared" si="46"/>
        <v>0</v>
      </c>
      <c r="AF47" s="219">
        <f t="shared" si="46"/>
        <v>0</v>
      </c>
      <c r="AG47" s="146">
        <f>SUM(AG48:AG52)</f>
        <v>0</v>
      </c>
      <c r="AH47" s="146">
        <f t="shared" si="44"/>
        <v>0</v>
      </c>
      <c r="AI47" s="146">
        <f t="shared" si="44"/>
        <v>0</v>
      </c>
      <c r="AJ47" s="146">
        <f t="shared" si="44"/>
        <v>0</v>
      </c>
      <c r="AK47" s="146">
        <f t="shared" si="44"/>
        <v>0</v>
      </c>
      <c r="AL47" s="146">
        <v>6000000</v>
      </c>
      <c r="AM47" s="146">
        <f t="shared" si="44"/>
        <v>0</v>
      </c>
      <c r="AN47" s="146">
        <f t="shared" si="44"/>
        <v>0</v>
      </c>
      <c r="AO47" s="146">
        <f t="shared" si="44"/>
        <v>0</v>
      </c>
      <c r="AP47" s="146">
        <f t="shared" si="44"/>
        <v>0</v>
      </c>
      <c r="AQ47" s="146">
        <f t="shared" si="44"/>
        <v>0</v>
      </c>
      <c r="AR47" s="146">
        <f t="shared" si="44"/>
        <v>0</v>
      </c>
      <c r="AS47" s="146">
        <f t="shared" si="44"/>
        <v>0</v>
      </c>
      <c r="AT47" s="146">
        <f t="shared" si="44"/>
        <v>0</v>
      </c>
      <c r="AU47" s="146">
        <f t="shared" si="44"/>
        <v>0</v>
      </c>
      <c r="AV47" s="146">
        <f t="shared" si="44"/>
        <v>0</v>
      </c>
      <c r="AW47" s="146">
        <f t="shared" si="44"/>
        <v>0</v>
      </c>
      <c r="AX47" s="146">
        <f t="shared" si="44"/>
        <v>0</v>
      </c>
      <c r="AY47" s="146">
        <f t="shared" si="44"/>
        <v>0</v>
      </c>
      <c r="AZ47" s="146">
        <f t="shared" si="44"/>
        <v>6000000</v>
      </c>
      <c r="BA47" s="587">
        <f t="shared" si="8"/>
        <v>6000000</v>
      </c>
    </row>
    <row r="48" spans="1:53" ht="17.399999999999999" x14ac:dyDescent="0.3">
      <c r="A48" s="20"/>
      <c r="B48" s="21" t="s">
        <v>125</v>
      </c>
      <c r="C48" s="221"/>
      <c r="D48" s="221"/>
      <c r="E48" s="221"/>
      <c r="F48" s="221"/>
      <c r="G48" s="318"/>
      <c r="H48" s="330">
        <f>SUM(C48:G48)</f>
        <v>0</v>
      </c>
      <c r="I48" s="147"/>
      <c r="J48" s="147"/>
      <c r="K48" s="147"/>
      <c r="L48" s="147">
        <f>SUM(I48:K48)</f>
        <v>0</v>
      </c>
      <c r="M48" s="583"/>
      <c r="N48" s="221"/>
      <c r="O48" s="318"/>
      <c r="P48" s="318"/>
      <c r="Q48" s="330">
        <f>SUM(M48:P48)</f>
        <v>0</v>
      </c>
      <c r="R48" s="583"/>
      <c r="S48" s="584"/>
      <c r="T48" s="221"/>
      <c r="U48" s="330">
        <f t="shared" si="13"/>
        <v>0</v>
      </c>
      <c r="V48" s="221"/>
      <c r="W48" s="221"/>
      <c r="X48" s="221"/>
      <c r="Y48" s="221"/>
      <c r="Z48" s="221"/>
      <c r="AA48" s="221"/>
      <c r="AB48" s="221"/>
      <c r="AC48" s="147"/>
      <c r="AD48" s="221"/>
      <c r="AE48" s="147"/>
      <c r="AF48" s="221"/>
      <c r="AG48" s="147"/>
      <c r="AH48" s="147"/>
      <c r="AI48" s="147"/>
      <c r="AJ48" s="147"/>
      <c r="AK48" s="147"/>
      <c r="AL48" s="147">
        <v>6000000</v>
      </c>
      <c r="AM48" s="147"/>
      <c r="AN48" s="147"/>
      <c r="AO48" s="147"/>
      <c r="AP48" s="147"/>
      <c r="AQ48" s="147"/>
      <c r="AR48" s="147"/>
      <c r="AS48" s="147"/>
      <c r="AT48" s="147"/>
      <c r="AU48" s="147"/>
      <c r="AV48" s="147"/>
      <c r="AW48" s="147"/>
      <c r="AX48" s="147"/>
      <c r="AY48" s="147"/>
      <c r="AZ48" s="147">
        <f>SUM(V48:AY48)</f>
        <v>6000000</v>
      </c>
      <c r="BA48" s="589">
        <f t="shared" si="8"/>
        <v>6000000</v>
      </c>
    </row>
    <row r="49" spans="1:53" ht="62.4" x14ac:dyDescent="0.3">
      <c r="A49" s="20"/>
      <c r="B49" s="21" t="s">
        <v>126</v>
      </c>
      <c r="C49" s="221"/>
      <c r="D49" s="221"/>
      <c r="E49" s="221"/>
      <c r="F49" s="221"/>
      <c r="G49" s="318"/>
      <c r="H49" s="330">
        <f>SUM(C49:G49)</f>
        <v>0</v>
      </c>
      <c r="I49" s="147"/>
      <c r="J49" s="147"/>
      <c r="K49" s="147"/>
      <c r="L49" s="147">
        <f t="shared" ref="L49:L52" si="47">SUM(I49:K49)</f>
        <v>0</v>
      </c>
      <c r="M49" s="583"/>
      <c r="N49" s="221"/>
      <c r="O49" s="318"/>
      <c r="P49" s="318"/>
      <c r="Q49" s="330">
        <f>SUM(M49:P49)</f>
        <v>0</v>
      </c>
      <c r="R49" s="583"/>
      <c r="S49" s="584"/>
      <c r="T49" s="221"/>
      <c r="U49" s="330">
        <f t="shared" si="13"/>
        <v>0</v>
      </c>
      <c r="V49" s="221"/>
      <c r="W49" s="455"/>
      <c r="X49" s="221">
        <v>0</v>
      </c>
      <c r="Y49" s="221"/>
      <c r="Z49" s="221"/>
      <c r="AA49" s="221"/>
      <c r="AB49" s="221"/>
      <c r="AC49" s="147"/>
      <c r="AD49" s="221"/>
      <c r="AE49" s="147"/>
      <c r="AF49" s="221"/>
      <c r="AG49" s="147"/>
      <c r="AH49" s="147"/>
      <c r="AI49" s="147"/>
      <c r="AJ49" s="147"/>
      <c r="AK49" s="147"/>
      <c r="AL49" s="147"/>
      <c r="AM49" s="147"/>
      <c r="AN49" s="147"/>
      <c r="AO49" s="147"/>
      <c r="AP49" s="147"/>
      <c r="AQ49" s="147"/>
      <c r="AR49" s="147"/>
      <c r="AS49" s="147"/>
      <c r="AT49" s="147"/>
      <c r="AU49" s="147"/>
      <c r="AV49" s="147"/>
      <c r="AW49" s="147"/>
      <c r="AX49" s="147"/>
      <c r="AY49" s="147"/>
      <c r="AZ49" s="147">
        <f>SUM(V49:AY49)</f>
        <v>0</v>
      </c>
      <c r="BA49" s="587">
        <f t="shared" si="8"/>
        <v>0</v>
      </c>
    </row>
    <row r="50" spans="1:53" ht="17.399999999999999" x14ac:dyDescent="0.3">
      <c r="A50" s="20"/>
      <c r="B50" s="21" t="s">
        <v>127</v>
      </c>
      <c r="C50" s="221"/>
      <c r="D50" s="221"/>
      <c r="E50" s="221"/>
      <c r="F50" s="221"/>
      <c r="G50" s="318"/>
      <c r="H50" s="330">
        <f>SUM(C50:G50)</f>
        <v>0</v>
      </c>
      <c r="I50" s="147"/>
      <c r="J50" s="147"/>
      <c r="K50" s="147"/>
      <c r="L50" s="147">
        <f t="shared" si="47"/>
        <v>0</v>
      </c>
      <c r="M50" s="583"/>
      <c r="N50" s="221"/>
      <c r="O50" s="318"/>
      <c r="P50" s="318"/>
      <c r="Q50" s="330">
        <f>SUM(M50:P50)</f>
        <v>0</v>
      </c>
      <c r="R50" s="583"/>
      <c r="S50" s="584"/>
      <c r="T50" s="221"/>
      <c r="U50" s="330">
        <f t="shared" si="13"/>
        <v>0</v>
      </c>
      <c r="V50" s="221"/>
      <c r="W50" s="221"/>
      <c r="X50" s="221">
        <v>0</v>
      </c>
      <c r="Y50" s="221"/>
      <c r="Z50" s="221"/>
      <c r="AA50" s="221"/>
      <c r="AB50" s="221"/>
      <c r="AC50" s="147"/>
      <c r="AD50" s="221"/>
      <c r="AE50" s="147"/>
      <c r="AF50" s="221"/>
      <c r="AG50" s="147"/>
      <c r="AH50" s="147"/>
      <c r="AI50" s="147"/>
      <c r="AJ50" s="147"/>
      <c r="AK50" s="147"/>
      <c r="AL50" s="147"/>
      <c r="AM50" s="147"/>
      <c r="AN50" s="147"/>
      <c r="AO50" s="147"/>
      <c r="AP50" s="147"/>
      <c r="AQ50" s="147"/>
      <c r="AR50" s="147"/>
      <c r="AS50" s="147"/>
      <c r="AT50" s="147"/>
      <c r="AU50" s="147"/>
      <c r="AV50" s="147"/>
      <c r="AW50" s="147"/>
      <c r="AX50" s="147"/>
      <c r="AY50" s="147"/>
      <c r="AZ50" s="147">
        <f>SUM(V50:AY50)</f>
        <v>0</v>
      </c>
      <c r="BA50" s="589">
        <f t="shared" si="8"/>
        <v>0</v>
      </c>
    </row>
    <row r="51" spans="1:53" ht="17.399999999999999" x14ac:dyDescent="0.3">
      <c r="A51" s="20"/>
      <c r="B51" s="21" t="s">
        <v>121</v>
      </c>
      <c r="C51" s="221"/>
      <c r="D51" s="221"/>
      <c r="E51" s="221"/>
      <c r="F51" s="221"/>
      <c r="G51" s="318"/>
      <c r="H51" s="330"/>
      <c r="I51" s="147"/>
      <c r="J51" s="147"/>
      <c r="K51" s="147"/>
      <c r="L51" s="147">
        <f t="shared" si="47"/>
        <v>0</v>
      </c>
      <c r="M51" s="583"/>
      <c r="N51" s="221"/>
      <c r="O51" s="318"/>
      <c r="P51" s="318"/>
      <c r="Q51" s="330"/>
      <c r="R51" s="583"/>
      <c r="S51" s="584"/>
      <c r="T51" s="221"/>
      <c r="U51" s="330"/>
      <c r="V51" s="221"/>
      <c r="W51" s="221"/>
      <c r="X51" s="221">
        <v>0</v>
      </c>
      <c r="Y51" s="221"/>
      <c r="Z51" s="221"/>
      <c r="AA51" s="221"/>
      <c r="AB51" s="221"/>
      <c r="AC51" s="147"/>
      <c r="AD51" s="221"/>
      <c r="AE51" s="147"/>
      <c r="AF51" s="221"/>
      <c r="AG51" s="147"/>
      <c r="AH51" s="147"/>
      <c r="AI51" s="147"/>
      <c r="AJ51" s="147"/>
      <c r="AK51" s="147"/>
      <c r="AL51" s="147"/>
      <c r="AM51" s="147"/>
      <c r="AN51" s="147"/>
      <c r="AO51" s="147"/>
      <c r="AP51" s="147"/>
      <c r="AQ51" s="147"/>
      <c r="AR51" s="147"/>
      <c r="AS51" s="147"/>
      <c r="AT51" s="147"/>
      <c r="AU51" s="147"/>
      <c r="AV51" s="147"/>
      <c r="AW51" s="147"/>
      <c r="AX51" s="147"/>
      <c r="AY51" s="147"/>
      <c r="AZ51" s="147">
        <f>SUM(V51:AY51)</f>
        <v>0</v>
      </c>
      <c r="BA51" s="587">
        <f t="shared" si="8"/>
        <v>0</v>
      </c>
    </row>
    <row r="52" spans="1:53" ht="17.399999999999999" x14ac:dyDescent="0.3">
      <c r="A52" s="20"/>
      <c r="B52" s="21" t="s">
        <v>128</v>
      </c>
      <c r="C52" s="221"/>
      <c r="D52" s="221"/>
      <c r="E52" s="221"/>
      <c r="F52" s="221"/>
      <c r="G52" s="318"/>
      <c r="H52" s="330">
        <f>SUM(C52:G52)</f>
        <v>0</v>
      </c>
      <c r="I52" s="147"/>
      <c r="J52" s="147"/>
      <c r="K52" s="147"/>
      <c r="L52" s="147">
        <f t="shared" si="47"/>
        <v>0</v>
      </c>
      <c r="M52" s="583"/>
      <c r="N52" s="221"/>
      <c r="O52" s="318"/>
      <c r="P52" s="318"/>
      <c r="Q52" s="330">
        <f>SUM(M52:P52)</f>
        <v>0</v>
      </c>
      <c r="R52" s="583"/>
      <c r="S52" s="584"/>
      <c r="T52" s="221"/>
      <c r="U52" s="330">
        <f t="shared" si="13"/>
        <v>0</v>
      </c>
      <c r="V52" s="221"/>
      <c r="W52" s="221"/>
      <c r="X52" s="221"/>
      <c r="Y52" s="221"/>
      <c r="Z52" s="221"/>
      <c r="AA52" s="221"/>
      <c r="AB52" s="221"/>
      <c r="AC52" s="147"/>
      <c r="AD52" s="221"/>
      <c r="AE52" s="147"/>
      <c r="AF52" s="221"/>
      <c r="AG52" s="147"/>
      <c r="AH52" s="147"/>
      <c r="AI52" s="147"/>
      <c r="AJ52" s="147"/>
      <c r="AK52" s="147"/>
      <c r="AL52" s="147"/>
      <c r="AM52" s="147"/>
      <c r="AN52" s="147"/>
      <c r="AO52" s="147"/>
      <c r="AP52" s="147"/>
      <c r="AQ52" s="147"/>
      <c r="AR52" s="147"/>
      <c r="AS52" s="147"/>
      <c r="AT52" s="147"/>
      <c r="AU52" s="147"/>
      <c r="AV52" s="147"/>
      <c r="AW52" s="147"/>
      <c r="AX52" s="147"/>
      <c r="AY52" s="147"/>
      <c r="AZ52" s="147">
        <f>SUM(V52:AY52)</f>
        <v>0</v>
      </c>
      <c r="BA52" s="589">
        <f t="shared" si="8"/>
        <v>0</v>
      </c>
    </row>
    <row r="53" spans="1:53" ht="17.399999999999999" x14ac:dyDescent="0.3">
      <c r="A53" s="14" t="s">
        <v>129</v>
      </c>
      <c r="B53" s="15" t="s">
        <v>130</v>
      </c>
      <c r="C53" s="217">
        <f t="shared" ref="C53:AZ53" si="48">SUM(C54:C64)</f>
        <v>0</v>
      </c>
      <c r="D53" s="217">
        <f t="shared" si="48"/>
        <v>0</v>
      </c>
      <c r="E53" s="217">
        <f t="shared" si="48"/>
        <v>1832000</v>
      </c>
      <c r="F53" s="217">
        <f t="shared" si="48"/>
        <v>0</v>
      </c>
      <c r="G53" s="316">
        <f t="shared" si="48"/>
        <v>0</v>
      </c>
      <c r="H53" s="328">
        <f t="shared" si="48"/>
        <v>1832000</v>
      </c>
      <c r="I53" s="145">
        <f t="shared" si="48"/>
        <v>5000000</v>
      </c>
      <c r="J53" s="145">
        <f t="shared" si="48"/>
        <v>0</v>
      </c>
      <c r="K53" s="145">
        <f t="shared" si="48"/>
        <v>0</v>
      </c>
      <c r="L53" s="145">
        <f>SUM(I53:K53)</f>
        <v>5000000</v>
      </c>
      <c r="M53" s="322">
        <f t="shared" si="48"/>
        <v>50000</v>
      </c>
      <c r="N53" s="217">
        <f t="shared" si="48"/>
        <v>0</v>
      </c>
      <c r="O53" s="316">
        <f t="shared" si="48"/>
        <v>0</v>
      </c>
      <c r="P53" s="316">
        <f t="shared" si="48"/>
        <v>0</v>
      </c>
      <c r="Q53" s="328">
        <f t="shared" si="48"/>
        <v>50000</v>
      </c>
      <c r="R53" s="322">
        <f t="shared" si="48"/>
        <v>254000</v>
      </c>
      <c r="S53" s="380"/>
      <c r="T53" s="217">
        <f t="shared" ref="T53" si="49">SUM(T54:T64)</f>
        <v>0</v>
      </c>
      <c r="U53" s="328">
        <f t="shared" si="13"/>
        <v>254000</v>
      </c>
      <c r="V53" s="217">
        <f>SUM(V54:V64)</f>
        <v>0</v>
      </c>
      <c r="W53" s="217">
        <f t="shared" ref="W53:AF53" si="50">SUM(W54:W64)</f>
        <v>0</v>
      </c>
      <c r="X53" s="217">
        <f t="shared" si="50"/>
        <v>0</v>
      </c>
      <c r="Y53" s="217">
        <f t="shared" si="50"/>
        <v>0</v>
      </c>
      <c r="Z53" s="217">
        <f t="shared" si="50"/>
        <v>0</v>
      </c>
      <c r="AA53" s="217">
        <f t="shared" si="50"/>
        <v>0</v>
      </c>
      <c r="AB53" s="217">
        <f t="shared" si="50"/>
        <v>0</v>
      </c>
      <c r="AC53" s="145">
        <f t="shared" si="50"/>
        <v>0</v>
      </c>
      <c r="AD53" s="217">
        <f t="shared" si="50"/>
        <v>0</v>
      </c>
      <c r="AE53" s="145">
        <f t="shared" si="50"/>
        <v>0</v>
      </c>
      <c r="AF53" s="217">
        <f t="shared" si="50"/>
        <v>0</v>
      </c>
      <c r="AG53" s="145">
        <f>SUM(AG54:AG64)</f>
        <v>0</v>
      </c>
      <c r="AH53" s="145">
        <f t="shared" si="48"/>
        <v>0</v>
      </c>
      <c r="AI53" s="145">
        <f t="shared" si="48"/>
        <v>0</v>
      </c>
      <c r="AJ53" s="145">
        <f t="shared" si="48"/>
        <v>0</v>
      </c>
      <c r="AK53" s="145">
        <f t="shared" si="48"/>
        <v>0</v>
      </c>
      <c r="AL53" s="145">
        <f t="shared" si="48"/>
        <v>26028500</v>
      </c>
      <c r="AM53" s="145">
        <f t="shared" si="48"/>
        <v>0</v>
      </c>
      <c r="AN53" s="145">
        <f t="shared" si="48"/>
        <v>0</v>
      </c>
      <c r="AO53" s="145">
        <f t="shared" si="48"/>
        <v>0</v>
      </c>
      <c r="AP53" s="145">
        <f t="shared" si="48"/>
        <v>0</v>
      </c>
      <c r="AQ53" s="145">
        <f t="shared" si="48"/>
        <v>0</v>
      </c>
      <c r="AR53" s="145">
        <f t="shared" si="48"/>
        <v>0</v>
      </c>
      <c r="AS53" s="145">
        <f t="shared" si="48"/>
        <v>0</v>
      </c>
      <c r="AT53" s="145">
        <f t="shared" si="48"/>
        <v>0</v>
      </c>
      <c r="AU53" s="145">
        <f t="shared" si="48"/>
        <v>0</v>
      </c>
      <c r="AV53" s="145">
        <f t="shared" si="48"/>
        <v>0</v>
      </c>
      <c r="AW53" s="145">
        <f t="shared" si="48"/>
        <v>0</v>
      </c>
      <c r="AX53" s="145">
        <f t="shared" si="48"/>
        <v>0</v>
      </c>
      <c r="AY53" s="145">
        <f t="shared" si="48"/>
        <v>0</v>
      </c>
      <c r="AZ53" s="145">
        <f t="shared" si="48"/>
        <v>26028500</v>
      </c>
      <c r="BA53" s="589">
        <f t="shared" si="8"/>
        <v>33164500</v>
      </c>
    </row>
    <row r="54" spans="1:53" ht="17.399999999999999" x14ac:dyDescent="0.3">
      <c r="A54" s="18" t="s">
        <v>131</v>
      </c>
      <c r="B54" s="19" t="s">
        <v>132</v>
      </c>
      <c r="C54" s="221"/>
      <c r="D54" s="221"/>
      <c r="E54" s="221"/>
      <c r="F54" s="221"/>
      <c r="G54" s="318"/>
      <c r="H54" s="330">
        <f t="shared" ref="H54:H64" si="51">SUM(C54:G54)</f>
        <v>0</v>
      </c>
      <c r="I54" s="147"/>
      <c r="J54" s="147"/>
      <c r="K54" s="147"/>
      <c r="L54" s="147">
        <f>SUM(I54:K54)</f>
        <v>0</v>
      </c>
      <c r="M54" s="583"/>
      <c r="N54" s="221"/>
      <c r="O54" s="318"/>
      <c r="P54" s="318"/>
      <c r="Q54" s="330">
        <f t="shared" ref="Q54:Q64" si="52">SUM(M54:P54)</f>
        <v>0</v>
      </c>
      <c r="R54" s="583"/>
      <c r="S54" s="584"/>
      <c r="T54" s="221"/>
      <c r="U54" s="330">
        <f t="shared" si="13"/>
        <v>0</v>
      </c>
      <c r="V54" s="221"/>
      <c r="W54" s="221"/>
      <c r="X54" s="221"/>
      <c r="Y54" s="221"/>
      <c r="Z54" s="221"/>
      <c r="AA54" s="221"/>
      <c r="AB54" s="221"/>
      <c r="AC54" s="147"/>
      <c r="AD54" s="221"/>
      <c r="AE54" s="147"/>
      <c r="AF54" s="221"/>
      <c r="AG54" s="147"/>
      <c r="AH54" s="147"/>
      <c r="AI54" s="147"/>
      <c r="AJ54" s="147"/>
      <c r="AK54" s="147"/>
      <c r="AL54" s="147"/>
      <c r="AM54" s="147"/>
      <c r="AN54" s="147"/>
      <c r="AO54" s="147"/>
      <c r="AP54" s="147"/>
      <c r="AQ54" s="147"/>
      <c r="AR54" s="147"/>
      <c r="AS54" s="147"/>
      <c r="AT54" s="147"/>
      <c r="AU54" s="147"/>
      <c r="AV54" s="147"/>
      <c r="AW54" s="147"/>
      <c r="AX54" s="147"/>
      <c r="AY54" s="147"/>
      <c r="AZ54" s="147">
        <f t="shared" ref="AZ54:AZ64" si="53">SUM(V54:AY54)</f>
        <v>0</v>
      </c>
      <c r="BA54" s="589">
        <f t="shared" si="8"/>
        <v>0</v>
      </c>
    </row>
    <row r="55" spans="1:53" ht="17.399999999999999" x14ac:dyDescent="0.3">
      <c r="A55" s="18" t="s">
        <v>133</v>
      </c>
      <c r="B55" s="19" t="s">
        <v>134</v>
      </c>
      <c r="C55" s="221">
        <v>0</v>
      </c>
      <c r="D55" s="221">
        <v>0</v>
      </c>
      <c r="E55" s="221">
        <v>1600000</v>
      </c>
      <c r="F55" s="221">
        <v>0</v>
      </c>
      <c r="G55" s="318"/>
      <c r="H55" s="330">
        <f t="shared" si="51"/>
        <v>1600000</v>
      </c>
      <c r="I55" s="147"/>
      <c r="J55" s="147"/>
      <c r="K55" s="147"/>
      <c r="L55" s="147">
        <f t="shared" ref="L55:L64" si="54">SUM(I55:K55)</f>
        <v>0</v>
      </c>
      <c r="M55" s="583">
        <v>50000</v>
      </c>
      <c r="N55" s="221"/>
      <c r="O55" s="318"/>
      <c r="P55" s="318"/>
      <c r="Q55" s="330">
        <f t="shared" si="52"/>
        <v>50000</v>
      </c>
      <c r="R55" s="583">
        <v>200000</v>
      </c>
      <c r="S55" s="584"/>
      <c r="T55" s="221"/>
      <c r="U55" s="330">
        <v>0</v>
      </c>
      <c r="V55" s="221"/>
      <c r="W55" s="221"/>
      <c r="X55" s="221"/>
      <c r="Y55" s="221"/>
      <c r="Z55" s="221">
        <v>0</v>
      </c>
      <c r="AA55" s="221">
        <v>0</v>
      </c>
      <c r="AB55" s="221"/>
      <c r="AC55" s="147"/>
      <c r="AD55" s="221"/>
      <c r="AE55" s="147"/>
      <c r="AF55" s="221"/>
      <c r="AG55" s="147"/>
      <c r="AH55" s="147"/>
      <c r="AI55" s="147"/>
      <c r="AJ55" s="147"/>
      <c r="AK55" s="147"/>
      <c r="AL55" s="147">
        <v>10050000</v>
      </c>
      <c r="AM55" s="147"/>
      <c r="AN55" s="147"/>
      <c r="AO55" s="147"/>
      <c r="AP55" s="147"/>
      <c r="AQ55" s="147">
        <v>0</v>
      </c>
      <c r="AR55" s="147">
        <v>0</v>
      </c>
      <c r="AS55" s="147"/>
      <c r="AT55" s="147"/>
      <c r="AU55" s="147"/>
      <c r="AV55" s="147"/>
      <c r="AW55" s="147"/>
      <c r="AX55" s="147"/>
      <c r="AY55" s="147"/>
      <c r="AZ55" s="147">
        <f t="shared" si="53"/>
        <v>10050000</v>
      </c>
      <c r="BA55" s="589">
        <f t="shared" si="8"/>
        <v>11700000</v>
      </c>
    </row>
    <row r="56" spans="1:53" ht="17.399999999999999" x14ac:dyDescent="0.3">
      <c r="A56" s="18" t="s">
        <v>135</v>
      </c>
      <c r="B56" s="19" t="s">
        <v>136</v>
      </c>
      <c r="C56" s="221"/>
      <c r="D56" s="221"/>
      <c r="E56" s="221"/>
      <c r="F56" s="221"/>
      <c r="G56" s="318"/>
      <c r="H56" s="330">
        <f t="shared" si="51"/>
        <v>0</v>
      </c>
      <c r="I56" s="147"/>
      <c r="J56" s="147"/>
      <c r="K56" s="147"/>
      <c r="L56" s="147">
        <f t="shared" si="54"/>
        <v>0</v>
      </c>
      <c r="M56" s="583"/>
      <c r="N56" s="221"/>
      <c r="O56" s="318">
        <v>0</v>
      </c>
      <c r="P56" s="318">
        <v>0</v>
      </c>
      <c r="Q56" s="330">
        <f t="shared" si="52"/>
        <v>0</v>
      </c>
      <c r="R56" s="583"/>
      <c r="S56" s="584"/>
      <c r="T56" s="221"/>
      <c r="U56" s="330">
        <f t="shared" si="13"/>
        <v>0</v>
      </c>
      <c r="V56" s="221"/>
      <c r="W56" s="221"/>
      <c r="X56" s="221"/>
      <c r="Y56" s="221"/>
      <c r="Z56" s="221"/>
      <c r="AA56" s="221">
        <v>0</v>
      </c>
      <c r="AB56" s="221"/>
      <c r="AC56" s="147"/>
      <c r="AD56" s="221"/>
      <c r="AE56" s="147"/>
      <c r="AF56" s="221"/>
      <c r="AG56" s="147"/>
      <c r="AH56" s="147"/>
      <c r="AI56" s="147">
        <v>0</v>
      </c>
      <c r="AJ56" s="147"/>
      <c r="AK56" s="147"/>
      <c r="AL56" s="147">
        <v>1350000</v>
      </c>
      <c r="AM56" s="147"/>
      <c r="AN56" s="147"/>
      <c r="AO56" s="147"/>
      <c r="AP56" s="147"/>
      <c r="AQ56" s="147"/>
      <c r="AR56" s="147">
        <v>0</v>
      </c>
      <c r="AS56" s="147"/>
      <c r="AT56" s="147"/>
      <c r="AU56" s="147"/>
      <c r="AV56" s="147"/>
      <c r="AW56" s="147"/>
      <c r="AX56" s="147"/>
      <c r="AY56" s="147"/>
      <c r="AZ56" s="147">
        <f t="shared" si="53"/>
        <v>1350000</v>
      </c>
      <c r="BA56" s="589">
        <f t="shared" si="8"/>
        <v>1350000</v>
      </c>
    </row>
    <row r="57" spans="1:53" ht="17.399999999999999" x14ac:dyDescent="0.3">
      <c r="A57" s="18" t="s">
        <v>137</v>
      </c>
      <c r="B57" s="19" t="s">
        <v>138</v>
      </c>
      <c r="C57" s="221"/>
      <c r="D57" s="221"/>
      <c r="E57" s="221"/>
      <c r="F57" s="221"/>
      <c r="G57" s="318"/>
      <c r="H57" s="330">
        <f t="shared" si="51"/>
        <v>0</v>
      </c>
      <c r="I57" s="147"/>
      <c r="J57" s="147"/>
      <c r="K57" s="147"/>
      <c r="L57" s="147">
        <f t="shared" si="54"/>
        <v>0</v>
      </c>
      <c r="M57" s="583"/>
      <c r="N57" s="221"/>
      <c r="O57" s="318"/>
      <c r="P57" s="318"/>
      <c r="Q57" s="330">
        <f t="shared" si="52"/>
        <v>0</v>
      </c>
      <c r="R57" s="583"/>
      <c r="S57" s="584"/>
      <c r="T57" s="221"/>
      <c r="U57" s="330">
        <f t="shared" si="13"/>
        <v>0</v>
      </c>
      <c r="V57" s="221"/>
      <c r="W57" s="221"/>
      <c r="X57" s="221"/>
      <c r="Y57" s="221"/>
      <c r="Z57" s="221"/>
      <c r="AA57" s="221">
        <v>0</v>
      </c>
      <c r="AB57" s="221"/>
      <c r="AC57" s="147"/>
      <c r="AD57" s="221"/>
      <c r="AE57" s="147"/>
      <c r="AF57" s="221"/>
      <c r="AG57" s="147"/>
      <c r="AH57" s="147"/>
      <c r="AI57" s="147"/>
      <c r="AJ57" s="147"/>
      <c r="AK57" s="147"/>
      <c r="AL57" s="147">
        <v>4000000</v>
      </c>
      <c r="AM57" s="147"/>
      <c r="AN57" s="147"/>
      <c r="AO57" s="147"/>
      <c r="AP57" s="147"/>
      <c r="AQ57" s="147"/>
      <c r="AR57" s="147"/>
      <c r="AS57" s="147"/>
      <c r="AT57" s="147"/>
      <c r="AU57" s="147"/>
      <c r="AV57" s="147"/>
      <c r="AW57" s="147"/>
      <c r="AX57" s="147"/>
      <c r="AY57" s="147"/>
      <c r="AZ57" s="147">
        <f t="shared" si="53"/>
        <v>4000000</v>
      </c>
      <c r="BA57" s="589">
        <f t="shared" si="8"/>
        <v>4000000</v>
      </c>
    </row>
    <row r="58" spans="1:53" ht="17.399999999999999" x14ac:dyDescent="0.3">
      <c r="A58" s="18" t="s">
        <v>139</v>
      </c>
      <c r="B58" s="19" t="s">
        <v>140</v>
      </c>
      <c r="C58" s="221"/>
      <c r="D58" s="221"/>
      <c r="E58" s="221"/>
      <c r="F58" s="221"/>
      <c r="G58" s="318"/>
      <c r="H58" s="330">
        <f t="shared" si="51"/>
        <v>0</v>
      </c>
      <c r="I58" s="147">
        <v>5000000</v>
      </c>
      <c r="J58" s="147"/>
      <c r="K58" s="147"/>
      <c r="L58" s="147">
        <f t="shared" si="54"/>
        <v>5000000</v>
      </c>
      <c r="M58" s="583"/>
      <c r="N58" s="221"/>
      <c r="O58" s="318"/>
      <c r="P58" s="318"/>
      <c r="Q58" s="330">
        <f t="shared" si="52"/>
        <v>0</v>
      </c>
      <c r="R58" s="583"/>
      <c r="S58" s="584"/>
      <c r="T58" s="221"/>
      <c r="U58" s="330">
        <f t="shared" si="13"/>
        <v>0</v>
      </c>
      <c r="V58" s="221"/>
      <c r="W58" s="221"/>
      <c r="X58" s="221"/>
      <c r="Y58" s="221"/>
      <c r="Z58" s="221"/>
      <c r="AA58" s="221">
        <v>0</v>
      </c>
      <c r="AB58" s="221"/>
      <c r="AC58" s="147"/>
      <c r="AD58" s="221"/>
      <c r="AE58" s="147"/>
      <c r="AF58" s="221"/>
      <c r="AG58" s="147"/>
      <c r="AH58" s="147"/>
      <c r="AI58" s="147"/>
      <c r="AJ58" s="147"/>
      <c r="AK58" s="147"/>
      <c r="AL58" s="147">
        <v>7300000</v>
      </c>
      <c r="AM58" s="147"/>
      <c r="AN58" s="147"/>
      <c r="AO58" s="147"/>
      <c r="AP58" s="147"/>
      <c r="AQ58" s="147">
        <v>0</v>
      </c>
      <c r="AR58" s="147"/>
      <c r="AS58" s="147"/>
      <c r="AT58" s="147">
        <v>0</v>
      </c>
      <c r="AU58" s="147"/>
      <c r="AV58" s="147"/>
      <c r="AW58" s="147"/>
      <c r="AX58" s="147"/>
      <c r="AY58" s="147"/>
      <c r="AZ58" s="147">
        <f t="shared" si="53"/>
        <v>7300000</v>
      </c>
      <c r="BA58" s="589">
        <f t="shared" si="8"/>
        <v>12300000</v>
      </c>
    </row>
    <row r="59" spans="1:53" ht="17.399999999999999" x14ac:dyDescent="0.3">
      <c r="A59" s="18" t="s">
        <v>141</v>
      </c>
      <c r="B59" s="19" t="s">
        <v>142</v>
      </c>
      <c r="C59" s="221">
        <v>0</v>
      </c>
      <c r="D59" s="221"/>
      <c r="E59" s="221">
        <v>232000</v>
      </c>
      <c r="F59" s="221">
        <v>0</v>
      </c>
      <c r="G59" s="318"/>
      <c r="H59" s="330">
        <f t="shared" si="51"/>
        <v>232000</v>
      </c>
      <c r="I59" s="147"/>
      <c r="J59" s="147"/>
      <c r="K59" s="147"/>
      <c r="L59" s="147">
        <f t="shared" si="54"/>
        <v>0</v>
      </c>
      <c r="M59" s="583"/>
      <c r="N59" s="221"/>
      <c r="O59" s="318"/>
      <c r="P59" s="318"/>
      <c r="Q59" s="330">
        <f t="shared" si="52"/>
        <v>0</v>
      </c>
      <c r="R59" s="583">
        <v>54000</v>
      </c>
      <c r="S59" s="584"/>
      <c r="T59" s="221"/>
      <c r="U59" s="330">
        <v>0</v>
      </c>
      <c r="V59" s="221"/>
      <c r="W59" s="221"/>
      <c r="X59" s="221"/>
      <c r="Y59" s="221"/>
      <c r="Z59" s="221">
        <v>0</v>
      </c>
      <c r="AA59" s="221">
        <v>0</v>
      </c>
      <c r="AB59" s="221"/>
      <c r="AC59" s="147"/>
      <c r="AD59" s="221"/>
      <c r="AE59" s="147"/>
      <c r="AF59" s="221"/>
      <c r="AG59" s="147"/>
      <c r="AH59" s="147"/>
      <c r="AI59" s="147">
        <v>0</v>
      </c>
      <c r="AJ59" s="147"/>
      <c r="AK59" s="147"/>
      <c r="AL59" s="147">
        <v>3267500</v>
      </c>
      <c r="AM59" s="147"/>
      <c r="AN59" s="147"/>
      <c r="AO59" s="147"/>
      <c r="AP59" s="147"/>
      <c r="AQ59" s="147">
        <v>0</v>
      </c>
      <c r="AR59" s="147">
        <v>0</v>
      </c>
      <c r="AS59" s="147"/>
      <c r="AT59" s="147">
        <v>0</v>
      </c>
      <c r="AU59" s="147"/>
      <c r="AV59" s="147"/>
      <c r="AW59" s="147"/>
      <c r="AX59" s="147"/>
      <c r="AY59" s="147"/>
      <c r="AZ59" s="147">
        <f t="shared" si="53"/>
        <v>3267500</v>
      </c>
      <c r="BA59" s="589">
        <f t="shared" si="8"/>
        <v>3499500</v>
      </c>
    </row>
    <row r="60" spans="1:53" ht="17.399999999999999" x14ac:dyDescent="0.3">
      <c r="A60" s="18" t="s">
        <v>143</v>
      </c>
      <c r="B60" s="19" t="s">
        <v>144</v>
      </c>
      <c r="C60" s="221"/>
      <c r="D60" s="221"/>
      <c r="E60" s="221"/>
      <c r="F60" s="221"/>
      <c r="G60" s="318"/>
      <c r="H60" s="330">
        <f t="shared" si="51"/>
        <v>0</v>
      </c>
      <c r="I60" s="147"/>
      <c r="J60" s="147"/>
      <c r="K60" s="147"/>
      <c r="L60" s="147">
        <f t="shared" si="54"/>
        <v>0</v>
      </c>
      <c r="M60" s="583"/>
      <c r="N60" s="221"/>
      <c r="O60" s="318"/>
      <c r="P60" s="318"/>
      <c r="Q60" s="330">
        <f t="shared" si="52"/>
        <v>0</v>
      </c>
      <c r="R60" s="583"/>
      <c r="S60" s="584"/>
      <c r="T60" s="221"/>
      <c r="U60" s="330">
        <f t="shared" si="13"/>
        <v>0</v>
      </c>
      <c r="V60" s="221"/>
      <c r="W60" s="221"/>
      <c r="X60" s="221"/>
      <c r="Y60" s="221"/>
      <c r="Z60" s="221"/>
      <c r="AA60" s="221"/>
      <c r="AB60" s="221"/>
      <c r="AC60" s="147"/>
      <c r="AD60" s="221"/>
      <c r="AE60" s="147"/>
      <c r="AF60" s="221"/>
      <c r="AG60" s="147"/>
      <c r="AH60" s="147"/>
      <c r="AI60" s="147"/>
      <c r="AJ60" s="147"/>
      <c r="AK60" s="147"/>
      <c r="AL60" s="147"/>
      <c r="AM60" s="147"/>
      <c r="AN60" s="147"/>
      <c r="AO60" s="147"/>
      <c r="AP60" s="147"/>
      <c r="AQ60" s="147"/>
      <c r="AR60" s="147"/>
      <c r="AS60" s="147"/>
      <c r="AT60" s="147"/>
      <c r="AU60" s="147"/>
      <c r="AV60" s="147"/>
      <c r="AW60" s="147"/>
      <c r="AX60" s="147"/>
      <c r="AY60" s="147"/>
      <c r="AZ60" s="147">
        <f t="shared" si="53"/>
        <v>0</v>
      </c>
      <c r="BA60" s="589">
        <f t="shared" si="8"/>
        <v>0</v>
      </c>
    </row>
    <row r="61" spans="1:53" ht="17.399999999999999" x14ac:dyDescent="0.3">
      <c r="A61" s="18" t="s">
        <v>145</v>
      </c>
      <c r="B61" s="19" t="s">
        <v>146</v>
      </c>
      <c r="C61" s="221"/>
      <c r="D61" s="221"/>
      <c r="E61" s="221"/>
      <c r="F61" s="221"/>
      <c r="G61" s="318"/>
      <c r="H61" s="330">
        <f t="shared" si="51"/>
        <v>0</v>
      </c>
      <c r="I61" s="147"/>
      <c r="J61" s="147"/>
      <c r="K61" s="147"/>
      <c r="L61" s="147">
        <f t="shared" si="54"/>
        <v>0</v>
      </c>
      <c r="M61" s="583"/>
      <c r="N61" s="221"/>
      <c r="O61" s="318"/>
      <c r="P61" s="318"/>
      <c r="Q61" s="330">
        <f t="shared" si="52"/>
        <v>0</v>
      </c>
      <c r="R61" s="583"/>
      <c r="S61" s="584"/>
      <c r="T61" s="221"/>
      <c r="U61" s="330">
        <f t="shared" si="13"/>
        <v>0</v>
      </c>
      <c r="V61" s="221"/>
      <c r="W61" s="221"/>
      <c r="X61" s="221"/>
      <c r="Y61" s="221"/>
      <c r="Z61" s="221"/>
      <c r="AA61" s="221"/>
      <c r="AB61" s="221"/>
      <c r="AC61" s="147"/>
      <c r="AD61" s="221"/>
      <c r="AE61" s="147"/>
      <c r="AF61" s="221"/>
      <c r="AG61" s="147"/>
      <c r="AH61" s="147"/>
      <c r="AI61" s="147"/>
      <c r="AJ61" s="147"/>
      <c r="AK61" s="147"/>
      <c r="AL61" s="147">
        <v>11000</v>
      </c>
      <c r="AM61" s="147"/>
      <c r="AN61" s="147"/>
      <c r="AO61" s="147"/>
      <c r="AP61" s="147"/>
      <c r="AQ61" s="147"/>
      <c r="AR61" s="147"/>
      <c r="AS61" s="147"/>
      <c r="AT61" s="147"/>
      <c r="AU61" s="147"/>
      <c r="AV61" s="147"/>
      <c r="AW61" s="147"/>
      <c r="AX61" s="147"/>
      <c r="AY61" s="147"/>
      <c r="AZ61" s="147">
        <f t="shared" si="53"/>
        <v>11000</v>
      </c>
      <c r="BA61" s="589">
        <f t="shared" si="8"/>
        <v>11000</v>
      </c>
    </row>
    <row r="62" spans="1:53" ht="17.399999999999999" x14ac:dyDescent="0.3">
      <c r="A62" s="18" t="s">
        <v>147</v>
      </c>
      <c r="B62" s="19" t="s">
        <v>148</v>
      </c>
      <c r="C62" s="221"/>
      <c r="D62" s="221"/>
      <c r="E62" s="221"/>
      <c r="F62" s="221"/>
      <c r="G62" s="318"/>
      <c r="H62" s="330">
        <f t="shared" si="51"/>
        <v>0</v>
      </c>
      <c r="I62" s="147"/>
      <c r="J62" s="147"/>
      <c r="K62" s="147"/>
      <c r="L62" s="147">
        <f t="shared" si="54"/>
        <v>0</v>
      </c>
      <c r="M62" s="583"/>
      <c r="N62" s="221"/>
      <c r="O62" s="318"/>
      <c r="P62" s="318"/>
      <c r="Q62" s="330">
        <f t="shared" si="52"/>
        <v>0</v>
      </c>
      <c r="R62" s="583"/>
      <c r="S62" s="584"/>
      <c r="T62" s="221"/>
      <c r="U62" s="330">
        <f t="shared" si="13"/>
        <v>0</v>
      </c>
      <c r="V62" s="221"/>
      <c r="W62" s="221"/>
      <c r="X62" s="221"/>
      <c r="Y62" s="221"/>
      <c r="Z62" s="221"/>
      <c r="AA62" s="221"/>
      <c r="AB62" s="221"/>
      <c r="AC62" s="147"/>
      <c r="AD62" s="221"/>
      <c r="AE62" s="147"/>
      <c r="AF62" s="221"/>
      <c r="AG62" s="147"/>
      <c r="AH62" s="147"/>
      <c r="AI62" s="147"/>
      <c r="AJ62" s="147"/>
      <c r="AK62" s="147"/>
      <c r="AL62" s="147"/>
      <c r="AM62" s="147"/>
      <c r="AN62" s="147"/>
      <c r="AO62" s="147"/>
      <c r="AP62" s="147"/>
      <c r="AQ62" s="147"/>
      <c r="AR62" s="147"/>
      <c r="AS62" s="147"/>
      <c r="AT62" s="147"/>
      <c r="AU62" s="147"/>
      <c r="AV62" s="147"/>
      <c r="AW62" s="147"/>
      <c r="AX62" s="147"/>
      <c r="AY62" s="147"/>
      <c r="AZ62" s="147">
        <f t="shared" si="53"/>
        <v>0</v>
      </c>
      <c r="BA62" s="589">
        <f t="shared" si="8"/>
        <v>0</v>
      </c>
    </row>
    <row r="63" spans="1:53" ht="17.399999999999999" x14ac:dyDescent="0.3">
      <c r="A63" s="18" t="s">
        <v>149</v>
      </c>
      <c r="B63" s="19" t="s">
        <v>1319</v>
      </c>
      <c r="C63" s="221"/>
      <c r="D63" s="221"/>
      <c r="E63" s="221"/>
      <c r="F63" s="221"/>
      <c r="G63" s="318"/>
      <c r="H63" s="330">
        <f t="shared" si="51"/>
        <v>0</v>
      </c>
      <c r="I63" s="147"/>
      <c r="J63" s="147"/>
      <c r="K63" s="147"/>
      <c r="L63" s="147">
        <f t="shared" si="54"/>
        <v>0</v>
      </c>
      <c r="M63" s="583"/>
      <c r="N63" s="221"/>
      <c r="O63" s="318"/>
      <c r="P63" s="318"/>
      <c r="Q63" s="330">
        <f t="shared" si="52"/>
        <v>0</v>
      </c>
      <c r="R63" s="583"/>
      <c r="S63" s="584"/>
      <c r="T63" s="221"/>
      <c r="U63" s="330">
        <f t="shared" si="13"/>
        <v>0</v>
      </c>
      <c r="V63" s="221"/>
      <c r="W63" s="221"/>
      <c r="X63" s="221"/>
      <c r="Y63" s="221"/>
      <c r="Z63" s="221"/>
      <c r="AA63" s="221"/>
      <c r="AB63" s="221"/>
      <c r="AC63" s="147"/>
      <c r="AD63" s="221"/>
      <c r="AE63" s="147"/>
      <c r="AF63" s="221"/>
      <c r="AG63" s="147"/>
      <c r="AH63" s="147"/>
      <c r="AI63" s="147"/>
      <c r="AJ63" s="147"/>
      <c r="AK63" s="147"/>
      <c r="AL63" s="147"/>
      <c r="AM63" s="147"/>
      <c r="AN63" s="147"/>
      <c r="AO63" s="147"/>
      <c r="AP63" s="147"/>
      <c r="AQ63" s="147"/>
      <c r="AR63" s="147"/>
      <c r="AS63" s="147"/>
      <c r="AT63" s="147"/>
      <c r="AU63" s="147"/>
      <c r="AV63" s="147"/>
      <c r="AW63" s="147"/>
      <c r="AX63" s="147"/>
      <c r="AY63" s="147"/>
      <c r="AZ63" s="147">
        <f t="shared" si="53"/>
        <v>0</v>
      </c>
      <c r="BA63" s="589">
        <f t="shared" si="8"/>
        <v>0</v>
      </c>
    </row>
    <row r="64" spans="1:53" ht="17.399999999999999" x14ac:dyDescent="0.3">
      <c r="A64" s="18" t="s">
        <v>1318</v>
      </c>
      <c r="B64" s="19" t="s">
        <v>150</v>
      </c>
      <c r="C64" s="221"/>
      <c r="D64" s="221"/>
      <c r="E64" s="221"/>
      <c r="F64" s="221"/>
      <c r="G64" s="318"/>
      <c r="H64" s="330">
        <f t="shared" si="51"/>
        <v>0</v>
      </c>
      <c r="I64" s="147"/>
      <c r="J64" s="147"/>
      <c r="K64" s="147"/>
      <c r="L64" s="147">
        <f t="shared" si="54"/>
        <v>0</v>
      </c>
      <c r="M64" s="583"/>
      <c r="N64" s="221"/>
      <c r="O64" s="318"/>
      <c r="P64" s="318"/>
      <c r="Q64" s="330">
        <f t="shared" si="52"/>
        <v>0</v>
      </c>
      <c r="R64" s="583"/>
      <c r="S64" s="584"/>
      <c r="T64" s="221"/>
      <c r="U64" s="330">
        <f t="shared" si="13"/>
        <v>0</v>
      </c>
      <c r="V64" s="221"/>
      <c r="W64" s="221"/>
      <c r="X64" s="221"/>
      <c r="Y64" s="221"/>
      <c r="Z64" s="221"/>
      <c r="AA64" s="221"/>
      <c r="AB64" s="221"/>
      <c r="AC64" s="147"/>
      <c r="AD64" s="221"/>
      <c r="AE64" s="147"/>
      <c r="AF64" s="221"/>
      <c r="AG64" s="147"/>
      <c r="AH64" s="147"/>
      <c r="AI64" s="147"/>
      <c r="AJ64" s="147"/>
      <c r="AK64" s="147"/>
      <c r="AL64" s="147">
        <v>50000</v>
      </c>
      <c r="AM64" s="147"/>
      <c r="AN64" s="147"/>
      <c r="AO64" s="147"/>
      <c r="AP64" s="147"/>
      <c r="AQ64" s="147">
        <v>0</v>
      </c>
      <c r="AR64" s="147"/>
      <c r="AS64" s="147"/>
      <c r="AT64" s="147"/>
      <c r="AU64" s="147"/>
      <c r="AV64" s="147"/>
      <c r="AW64" s="147"/>
      <c r="AX64" s="147"/>
      <c r="AY64" s="147"/>
      <c r="AZ64" s="147">
        <f t="shared" si="53"/>
        <v>50000</v>
      </c>
      <c r="BA64" s="589">
        <f t="shared" si="8"/>
        <v>50000</v>
      </c>
    </row>
    <row r="65" spans="1:53" ht="17.399999999999999" x14ac:dyDescent="0.3">
      <c r="A65" s="14" t="s">
        <v>151</v>
      </c>
      <c r="B65" s="15" t="s">
        <v>152</v>
      </c>
      <c r="C65" s="217">
        <f t="shared" ref="C65:AZ65" si="55">SUM(C66:C70)</f>
        <v>0</v>
      </c>
      <c r="D65" s="217">
        <f t="shared" si="55"/>
        <v>0</v>
      </c>
      <c r="E65" s="217">
        <f t="shared" si="55"/>
        <v>0</v>
      </c>
      <c r="F65" s="217">
        <f t="shared" si="55"/>
        <v>0</v>
      </c>
      <c r="G65" s="316">
        <f t="shared" si="55"/>
        <v>0</v>
      </c>
      <c r="H65" s="328">
        <f t="shared" si="55"/>
        <v>0</v>
      </c>
      <c r="I65" s="145">
        <f t="shared" si="55"/>
        <v>0</v>
      </c>
      <c r="J65" s="145">
        <f t="shared" si="55"/>
        <v>0</v>
      </c>
      <c r="K65" s="145">
        <f t="shared" si="55"/>
        <v>0</v>
      </c>
      <c r="L65" s="145">
        <f>SUM(I65:K65)</f>
        <v>0</v>
      </c>
      <c r="M65" s="322">
        <f t="shared" si="55"/>
        <v>0</v>
      </c>
      <c r="N65" s="217">
        <f t="shared" si="55"/>
        <v>0</v>
      </c>
      <c r="O65" s="316">
        <f t="shared" si="55"/>
        <v>0</v>
      </c>
      <c r="P65" s="316">
        <f t="shared" si="55"/>
        <v>0</v>
      </c>
      <c r="Q65" s="328">
        <f t="shared" si="55"/>
        <v>0</v>
      </c>
      <c r="R65" s="322">
        <f t="shared" si="55"/>
        <v>0</v>
      </c>
      <c r="S65" s="380"/>
      <c r="T65" s="217">
        <f t="shared" ref="T65" si="56">SUM(T66:T70)</f>
        <v>0</v>
      </c>
      <c r="U65" s="328">
        <f t="shared" si="13"/>
        <v>0</v>
      </c>
      <c r="V65" s="217">
        <f>SUM(V66:V70)</f>
        <v>0</v>
      </c>
      <c r="W65" s="217">
        <f t="shared" ref="W65:AF65" si="57">SUM(W66:W70)</f>
        <v>0</v>
      </c>
      <c r="X65" s="217">
        <f t="shared" si="57"/>
        <v>0</v>
      </c>
      <c r="Y65" s="217">
        <f t="shared" si="57"/>
        <v>0</v>
      </c>
      <c r="Z65" s="217">
        <f t="shared" si="57"/>
        <v>0</v>
      </c>
      <c r="AA65" s="217">
        <f t="shared" si="57"/>
        <v>0</v>
      </c>
      <c r="AB65" s="217">
        <f t="shared" si="57"/>
        <v>0</v>
      </c>
      <c r="AC65" s="145">
        <f t="shared" si="57"/>
        <v>0</v>
      </c>
      <c r="AD65" s="217">
        <f t="shared" si="57"/>
        <v>0</v>
      </c>
      <c r="AE65" s="145">
        <f t="shared" si="57"/>
        <v>0</v>
      </c>
      <c r="AF65" s="217">
        <f t="shared" si="57"/>
        <v>0</v>
      </c>
      <c r="AG65" s="145">
        <f>SUM(AG66:AG70)</f>
        <v>0</v>
      </c>
      <c r="AH65" s="145">
        <f t="shared" si="55"/>
        <v>0</v>
      </c>
      <c r="AI65" s="145">
        <f t="shared" si="55"/>
        <v>0</v>
      </c>
      <c r="AJ65" s="145">
        <f t="shared" si="55"/>
        <v>0</v>
      </c>
      <c r="AK65" s="145">
        <f t="shared" si="55"/>
        <v>0</v>
      </c>
      <c r="AL65" s="145">
        <f t="shared" si="55"/>
        <v>1180000</v>
      </c>
      <c r="AM65" s="145">
        <f t="shared" si="55"/>
        <v>0</v>
      </c>
      <c r="AN65" s="145">
        <f t="shared" si="55"/>
        <v>0</v>
      </c>
      <c r="AO65" s="145">
        <f t="shared" si="55"/>
        <v>0</v>
      </c>
      <c r="AP65" s="145">
        <f t="shared" si="55"/>
        <v>0</v>
      </c>
      <c r="AQ65" s="145">
        <f t="shared" si="55"/>
        <v>0</v>
      </c>
      <c r="AR65" s="145">
        <f t="shared" si="55"/>
        <v>0</v>
      </c>
      <c r="AS65" s="145">
        <f t="shared" si="55"/>
        <v>0</v>
      </c>
      <c r="AT65" s="145">
        <f t="shared" si="55"/>
        <v>0</v>
      </c>
      <c r="AU65" s="145">
        <f t="shared" si="55"/>
        <v>0</v>
      </c>
      <c r="AV65" s="145">
        <f t="shared" si="55"/>
        <v>0</v>
      </c>
      <c r="AW65" s="145">
        <f t="shared" si="55"/>
        <v>0</v>
      </c>
      <c r="AX65" s="145">
        <f t="shared" si="55"/>
        <v>0</v>
      </c>
      <c r="AY65" s="145">
        <f t="shared" si="55"/>
        <v>0</v>
      </c>
      <c r="AZ65" s="145">
        <f t="shared" si="55"/>
        <v>1180000</v>
      </c>
      <c r="BA65" s="589">
        <f t="shared" si="8"/>
        <v>1180000</v>
      </c>
    </row>
    <row r="66" spans="1:53" ht="17.399999999999999" x14ac:dyDescent="0.3">
      <c r="A66" s="16" t="s">
        <v>153</v>
      </c>
      <c r="B66" s="17" t="s">
        <v>154</v>
      </c>
      <c r="C66" s="219"/>
      <c r="D66" s="219"/>
      <c r="E66" s="219"/>
      <c r="F66" s="219"/>
      <c r="G66" s="317"/>
      <c r="H66" s="329">
        <f>SUM(C66:G66)</f>
        <v>0</v>
      </c>
      <c r="I66" s="146"/>
      <c r="J66" s="146"/>
      <c r="K66" s="146"/>
      <c r="L66" s="146">
        <f>SUM(I66:K66)</f>
        <v>0</v>
      </c>
      <c r="M66" s="323"/>
      <c r="N66" s="219"/>
      <c r="O66" s="317"/>
      <c r="P66" s="317"/>
      <c r="Q66" s="329">
        <f>SUM(M66:P66)</f>
        <v>0</v>
      </c>
      <c r="R66" s="323"/>
      <c r="S66" s="381"/>
      <c r="T66" s="219"/>
      <c r="U66" s="329">
        <f t="shared" si="13"/>
        <v>0</v>
      </c>
      <c r="V66" s="219"/>
      <c r="W66" s="219"/>
      <c r="X66" s="219"/>
      <c r="Y66" s="219"/>
      <c r="Z66" s="219"/>
      <c r="AA66" s="219"/>
      <c r="AB66" s="219"/>
      <c r="AC66" s="146"/>
      <c r="AD66" s="219"/>
      <c r="AE66" s="146"/>
      <c r="AF66" s="219"/>
      <c r="AG66" s="146"/>
      <c r="AH66" s="146"/>
      <c r="AI66" s="146"/>
      <c r="AJ66" s="146"/>
      <c r="AK66" s="146"/>
      <c r="AL66" s="146"/>
      <c r="AM66" s="146"/>
      <c r="AN66" s="146"/>
      <c r="AO66" s="146"/>
      <c r="AP66" s="146"/>
      <c r="AQ66" s="146"/>
      <c r="AR66" s="146"/>
      <c r="AS66" s="146"/>
      <c r="AT66" s="146"/>
      <c r="AU66" s="146"/>
      <c r="AV66" s="146"/>
      <c r="AW66" s="146"/>
      <c r="AX66" s="146"/>
      <c r="AY66" s="146"/>
      <c r="AZ66" s="146">
        <f>SUM(V66:AY66)</f>
        <v>0</v>
      </c>
      <c r="BA66" s="589">
        <f t="shared" si="8"/>
        <v>0</v>
      </c>
    </row>
    <row r="67" spans="1:53" ht="17.399999999999999" x14ac:dyDescent="0.3">
      <c r="A67" s="16" t="s">
        <v>155</v>
      </c>
      <c r="B67" s="17" t="s">
        <v>156</v>
      </c>
      <c r="C67" s="219"/>
      <c r="D67" s="219"/>
      <c r="E67" s="219"/>
      <c r="F67" s="219"/>
      <c r="G67" s="317"/>
      <c r="H67" s="329">
        <f>SUM(C67:G67)</f>
        <v>0</v>
      </c>
      <c r="I67" s="146"/>
      <c r="J67" s="146"/>
      <c r="K67" s="146"/>
      <c r="L67" s="146">
        <f t="shared" ref="L67:L70" si="58">SUM(I67:K67)</f>
        <v>0</v>
      </c>
      <c r="M67" s="323"/>
      <c r="N67" s="219"/>
      <c r="O67" s="317"/>
      <c r="P67" s="317"/>
      <c r="Q67" s="329">
        <f>SUM(M67:P67)</f>
        <v>0</v>
      </c>
      <c r="R67" s="323"/>
      <c r="S67" s="381"/>
      <c r="T67" s="219"/>
      <c r="U67" s="329">
        <f t="shared" si="13"/>
        <v>0</v>
      </c>
      <c r="V67" s="219"/>
      <c r="W67" s="219"/>
      <c r="X67" s="219"/>
      <c r="Y67" s="219"/>
      <c r="Z67" s="219"/>
      <c r="AA67" s="219"/>
      <c r="AB67" s="219"/>
      <c r="AC67" s="146"/>
      <c r="AD67" s="219"/>
      <c r="AE67" s="146"/>
      <c r="AF67" s="219"/>
      <c r="AG67" s="146"/>
      <c r="AH67" s="146"/>
      <c r="AI67" s="146"/>
      <c r="AJ67" s="146"/>
      <c r="AK67" s="146"/>
      <c r="AL67" s="146"/>
      <c r="AM67" s="146"/>
      <c r="AN67" s="146"/>
      <c r="AO67" s="146"/>
      <c r="AP67" s="146"/>
      <c r="AQ67" s="146"/>
      <c r="AR67" s="146"/>
      <c r="AS67" s="146"/>
      <c r="AT67" s="146"/>
      <c r="AU67" s="146"/>
      <c r="AV67" s="146"/>
      <c r="AW67" s="146"/>
      <c r="AX67" s="146"/>
      <c r="AY67" s="146"/>
      <c r="AZ67" s="146">
        <f>SUM(V67:AY67)</f>
        <v>0</v>
      </c>
      <c r="BA67" s="589">
        <f t="shared" si="8"/>
        <v>0</v>
      </c>
    </row>
    <row r="68" spans="1:53" ht="17.399999999999999" x14ac:dyDescent="0.3">
      <c r="A68" s="16" t="s">
        <v>157</v>
      </c>
      <c r="B68" s="17" t="s">
        <v>158</v>
      </c>
      <c r="C68" s="219"/>
      <c r="D68" s="219"/>
      <c r="E68" s="219"/>
      <c r="F68" s="219"/>
      <c r="G68" s="317"/>
      <c r="H68" s="329">
        <f>SUM(C68:G68)</f>
        <v>0</v>
      </c>
      <c r="I68" s="146"/>
      <c r="J68" s="146"/>
      <c r="K68" s="146"/>
      <c r="L68" s="146">
        <f t="shared" si="58"/>
        <v>0</v>
      </c>
      <c r="M68" s="323"/>
      <c r="N68" s="219"/>
      <c r="O68" s="317"/>
      <c r="P68" s="317"/>
      <c r="Q68" s="329">
        <f>SUM(M68:P68)</f>
        <v>0</v>
      </c>
      <c r="R68" s="323"/>
      <c r="S68" s="381"/>
      <c r="T68" s="219"/>
      <c r="U68" s="329">
        <f t="shared" si="13"/>
        <v>0</v>
      </c>
      <c r="V68" s="219"/>
      <c r="W68" s="219"/>
      <c r="X68" s="219"/>
      <c r="Y68" s="219"/>
      <c r="Z68" s="219"/>
      <c r="AA68" s="219"/>
      <c r="AB68" s="219"/>
      <c r="AC68" s="146"/>
      <c r="AD68" s="219"/>
      <c r="AE68" s="146"/>
      <c r="AF68" s="219"/>
      <c r="AG68" s="146"/>
      <c r="AH68" s="146"/>
      <c r="AI68" s="146"/>
      <c r="AJ68" s="146"/>
      <c r="AK68" s="146"/>
      <c r="AL68" s="146">
        <v>1180000</v>
      </c>
      <c r="AM68" s="146"/>
      <c r="AN68" s="146"/>
      <c r="AO68" s="146"/>
      <c r="AP68" s="146"/>
      <c r="AQ68" s="146"/>
      <c r="AR68" s="146"/>
      <c r="AS68" s="146"/>
      <c r="AT68" s="146"/>
      <c r="AU68" s="146"/>
      <c r="AV68" s="146"/>
      <c r="AW68" s="146"/>
      <c r="AX68" s="146"/>
      <c r="AY68" s="146"/>
      <c r="AZ68" s="146">
        <f>SUM(V68:AY68)</f>
        <v>1180000</v>
      </c>
      <c r="BA68" s="589">
        <f t="shared" si="8"/>
        <v>1180000</v>
      </c>
    </row>
    <row r="69" spans="1:53" ht="17.399999999999999" x14ac:dyDescent="0.3">
      <c r="A69" s="16" t="s">
        <v>159</v>
      </c>
      <c r="B69" s="17" t="s">
        <v>160</v>
      </c>
      <c r="C69" s="219"/>
      <c r="D69" s="219"/>
      <c r="E69" s="219"/>
      <c r="F69" s="219"/>
      <c r="G69" s="317"/>
      <c r="H69" s="329">
        <f>SUM(C69:G69)</f>
        <v>0</v>
      </c>
      <c r="I69" s="146"/>
      <c r="J69" s="146"/>
      <c r="K69" s="146"/>
      <c r="L69" s="146">
        <f t="shared" si="58"/>
        <v>0</v>
      </c>
      <c r="M69" s="323"/>
      <c r="N69" s="219"/>
      <c r="O69" s="317"/>
      <c r="P69" s="317"/>
      <c r="Q69" s="329">
        <f>SUM(M69:P69)</f>
        <v>0</v>
      </c>
      <c r="R69" s="323"/>
      <c r="S69" s="381"/>
      <c r="T69" s="219"/>
      <c r="U69" s="329">
        <f t="shared" si="13"/>
        <v>0</v>
      </c>
      <c r="V69" s="219"/>
      <c r="W69" s="219"/>
      <c r="X69" s="219"/>
      <c r="Y69" s="219"/>
      <c r="Z69" s="219"/>
      <c r="AA69" s="219"/>
      <c r="AB69" s="219"/>
      <c r="AC69" s="146"/>
      <c r="AD69" s="219"/>
      <c r="AE69" s="146"/>
      <c r="AF69" s="219"/>
      <c r="AG69" s="146"/>
      <c r="AH69" s="146"/>
      <c r="AI69" s="146"/>
      <c r="AJ69" s="146"/>
      <c r="AK69" s="146"/>
      <c r="AL69" s="146"/>
      <c r="AM69" s="146"/>
      <c r="AN69" s="146"/>
      <c r="AO69" s="146"/>
      <c r="AP69" s="146"/>
      <c r="AQ69" s="146"/>
      <c r="AR69" s="146"/>
      <c r="AS69" s="146"/>
      <c r="AT69" s="146"/>
      <c r="AU69" s="146"/>
      <c r="AV69" s="146"/>
      <c r="AW69" s="146"/>
      <c r="AX69" s="146"/>
      <c r="AY69" s="146"/>
      <c r="AZ69" s="146">
        <f>SUM(V69:AY69)</f>
        <v>0</v>
      </c>
      <c r="BA69" s="589">
        <f t="shared" si="8"/>
        <v>0</v>
      </c>
    </row>
    <row r="70" spans="1:53" ht="17.399999999999999" x14ac:dyDescent="0.3">
      <c r="A70" s="16" t="s">
        <v>161</v>
      </c>
      <c r="B70" s="17" t="s">
        <v>162</v>
      </c>
      <c r="C70" s="219"/>
      <c r="D70" s="219"/>
      <c r="E70" s="219"/>
      <c r="F70" s="219"/>
      <c r="G70" s="317"/>
      <c r="H70" s="329">
        <f>SUM(C70:G70)</f>
        <v>0</v>
      </c>
      <c r="I70" s="146"/>
      <c r="J70" s="146"/>
      <c r="K70" s="146"/>
      <c r="L70" s="146">
        <f t="shared" si="58"/>
        <v>0</v>
      </c>
      <c r="M70" s="323"/>
      <c r="N70" s="219"/>
      <c r="O70" s="317"/>
      <c r="P70" s="317"/>
      <c r="Q70" s="329">
        <f>SUM(M70:P70)</f>
        <v>0</v>
      </c>
      <c r="R70" s="323"/>
      <c r="S70" s="381"/>
      <c r="T70" s="219"/>
      <c r="U70" s="329">
        <f t="shared" si="13"/>
        <v>0</v>
      </c>
      <c r="V70" s="219"/>
      <c r="W70" s="219"/>
      <c r="X70" s="219"/>
      <c r="Y70" s="219"/>
      <c r="Z70" s="219"/>
      <c r="AA70" s="219"/>
      <c r="AB70" s="219"/>
      <c r="AC70" s="146"/>
      <c r="AD70" s="219"/>
      <c r="AE70" s="146"/>
      <c r="AF70" s="219"/>
      <c r="AG70" s="146"/>
      <c r="AH70" s="146"/>
      <c r="AI70" s="146"/>
      <c r="AJ70" s="146"/>
      <c r="AK70" s="146"/>
      <c r="AL70" s="146"/>
      <c r="AM70" s="146"/>
      <c r="AN70" s="146"/>
      <c r="AO70" s="146"/>
      <c r="AP70" s="146"/>
      <c r="AQ70" s="146"/>
      <c r="AR70" s="146"/>
      <c r="AS70" s="146"/>
      <c r="AT70" s="146"/>
      <c r="AU70" s="146"/>
      <c r="AV70" s="146"/>
      <c r="AW70" s="146"/>
      <c r="AX70" s="146"/>
      <c r="AY70" s="146"/>
      <c r="AZ70" s="146">
        <f>SUM(V70:AY70)</f>
        <v>0</v>
      </c>
      <c r="BA70" s="589">
        <f t="shared" ref="BA70:BA107" si="59">AZ70+U70+Q70+H70+L70</f>
        <v>0</v>
      </c>
    </row>
    <row r="71" spans="1:53" ht="17.399999999999999" x14ac:dyDescent="0.3">
      <c r="A71" s="14" t="s">
        <v>163</v>
      </c>
      <c r="B71" s="15" t="s">
        <v>164</v>
      </c>
      <c r="C71" s="217">
        <f t="shared" ref="C71:AZ71" si="60">SUM(C72:C74)</f>
        <v>0</v>
      </c>
      <c r="D71" s="217">
        <f t="shared" si="60"/>
        <v>0</v>
      </c>
      <c r="E71" s="217">
        <f t="shared" si="60"/>
        <v>0</v>
      </c>
      <c r="F71" s="217">
        <f t="shared" si="60"/>
        <v>0</v>
      </c>
      <c r="G71" s="316">
        <f t="shared" si="60"/>
        <v>0</v>
      </c>
      <c r="H71" s="328">
        <f t="shared" si="60"/>
        <v>0</v>
      </c>
      <c r="I71" s="145">
        <f t="shared" si="60"/>
        <v>0</v>
      </c>
      <c r="J71" s="145">
        <f t="shared" si="60"/>
        <v>0</v>
      </c>
      <c r="K71" s="145">
        <f t="shared" si="60"/>
        <v>0</v>
      </c>
      <c r="L71" s="145">
        <f>SUM(I71:K71)</f>
        <v>0</v>
      </c>
      <c r="M71" s="322">
        <f t="shared" si="60"/>
        <v>0</v>
      </c>
      <c r="N71" s="217">
        <f t="shared" si="60"/>
        <v>0</v>
      </c>
      <c r="O71" s="316">
        <f t="shared" si="60"/>
        <v>0</v>
      </c>
      <c r="P71" s="316">
        <f t="shared" si="60"/>
        <v>0</v>
      </c>
      <c r="Q71" s="328">
        <f t="shared" si="60"/>
        <v>0</v>
      </c>
      <c r="R71" s="322">
        <f t="shared" si="60"/>
        <v>0</v>
      </c>
      <c r="S71" s="380"/>
      <c r="T71" s="217">
        <f t="shared" ref="T71" si="61">SUM(T72:T74)</f>
        <v>0</v>
      </c>
      <c r="U71" s="328">
        <f t="shared" si="13"/>
        <v>0</v>
      </c>
      <c r="V71" s="217">
        <f>SUM(V72:V74)</f>
        <v>0</v>
      </c>
      <c r="W71" s="217">
        <f t="shared" ref="W71:AF71" si="62">SUM(W72:W74)</f>
        <v>0</v>
      </c>
      <c r="X71" s="217">
        <f t="shared" si="62"/>
        <v>0</v>
      </c>
      <c r="Y71" s="217">
        <f t="shared" si="62"/>
        <v>0</v>
      </c>
      <c r="Z71" s="217">
        <f t="shared" si="62"/>
        <v>0</v>
      </c>
      <c r="AA71" s="217">
        <f t="shared" si="62"/>
        <v>0</v>
      </c>
      <c r="AB71" s="217">
        <f t="shared" si="62"/>
        <v>0</v>
      </c>
      <c r="AC71" s="145">
        <f t="shared" si="62"/>
        <v>0</v>
      </c>
      <c r="AD71" s="217">
        <f t="shared" si="62"/>
        <v>0</v>
      </c>
      <c r="AE71" s="145">
        <f t="shared" si="62"/>
        <v>0</v>
      </c>
      <c r="AF71" s="217">
        <f t="shared" si="62"/>
        <v>0</v>
      </c>
      <c r="AG71" s="145">
        <f>SUM(AG72:AG74)</f>
        <v>0</v>
      </c>
      <c r="AH71" s="145">
        <f t="shared" si="60"/>
        <v>0</v>
      </c>
      <c r="AI71" s="145">
        <f t="shared" si="60"/>
        <v>0</v>
      </c>
      <c r="AJ71" s="145">
        <f t="shared" si="60"/>
        <v>0</v>
      </c>
      <c r="AK71" s="145">
        <f t="shared" si="60"/>
        <v>0</v>
      </c>
      <c r="AL71" s="145">
        <f t="shared" si="60"/>
        <v>0</v>
      </c>
      <c r="AM71" s="145">
        <f t="shared" si="60"/>
        <v>0</v>
      </c>
      <c r="AN71" s="145">
        <f t="shared" si="60"/>
        <v>0</v>
      </c>
      <c r="AO71" s="145">
        <f t="shared" si="60"/>
        <v>0</v>
      </c>
      <c r="AP71" s="145">
        <f t="shared" si="60"/>
        <v>0</v>
      </c>
      <c r="AQ71" s="145">
        <f t="shared" si="60"/>
        <v>0</v>
      </c>
      <c r="AR71" s="145">
        <f t="shared" si="60"/>
        <v>0</v>
      </c>
      <c r="AS71" s="145">
        <f t="shared" si="60"/>
        <v>0</v>
      </c>
      <c r="AT71" s="145">
        <f t="shared" si="60"/>
        <v>0</v>
      </c>
      <c r="AU71" s="145">
        <f t="shared" si="60"/>
        <v>0</v>
      </c>
      <c r="AV71" s="145">
        <f t="shared" si="60"/>
        <v>0</v>
      </c>
      <c r="AW71" s="145">
        <f t="shared" si="60"/>
        <v>0</v>
      </c>
      <c r="AX71" s="145">
        <f t="shared" si="60"/>
        <v>0</v>
      </c>
      <c r="AY71" s="145">
        <f t="shared" si="60"/>
        <v>0</v>
      </c>
      <c r="AZ71" s="145">
        <f t="shared" si="60"/>
        <v>0</v>
      </c>
      <c r="BA71" s="589">
        <f t="shared" si="59"/>
        <v>0</v>
      </c>
    </row>
    <row r="72" spans="1:53" ht="31.2" x14ac:dyDescent="0.3">
      <c r="A72" s="16" t="s">
        <v>165</v>
      </c>
      <c r="B72" s="17" t="s">
        <v>166</v>
      </c>
      <c r="C72" s="219"/>
      <c r="D72" s="219"/>
      <c r="E72" s="219"/>
      <c r="F72" s="219"/>
      <c r="G72" s="317"/>
      <c r="H72" s="329">
        <f>SUM(C72:G72)</f>
        <v>0</v>
      </c>
      <c r="I72" s="146"/>
      <c r="J72" s="146"/>
      <c r="K72" s="146"/>
      <c r="L72" s="146">
        <f>SUM(I72:K72)</f>
        <v>0</v>
      </c>
      <c r="M72" s="323"/>
      <c r="N72" s="219"/>
      <c r="O72" s="317"/>
      <c r="P72" s="317"/>
      <c r="Q72" s="329">
        <f>SUM(M72:P72)</f>
        <v>0</v>
      </c>
      <c r="R72" s="323"/>
      <c r="S72" s="381"/>
      <c r="T72" s="219"/>
      <c r="U72" s="329">
        <f t="shared" si="13"/>
        <v>0</v>
      </c>
      <c r="V72" s="219"/>
      <c r="W72" s="219"/>
      <c r="X72" s="219"/>
      <c r="Y72" s="219"/>
      <c r="Z72" s="219"/>
      <c r="AA72" s="219"/>
      <c r="AB72" s="219"/>
      <c r="AC72" s="146"/>
      <c r="AD72" s="219"/>
      <c r="AE72" s="146"/>
      <c r="AF72" s="219"/>
      <c r="AG72" s="146"/>
      <c r="AH72" s="146"/>
      <c r="AI72" s="146"/>
      <c r="AJ72" s="146"/>
      <c r="AK72" s="146"/>
      <c r="AL72" s="146"/>
      <c r="AM72" s="146"/>
      <c r="AN72" s="146"/>
      <c r="AO72" s="146"/>
      <c r="AP72" s="146"/>
      <c r="AQ72" s="146"/>
      <c r="AR72" s="146"/>
      <c r="AS72" s="146"/>
      <c r="AT72" s="146"/>
      <c r="AU72" s="146"/>
      <c r="AV72" s="146"/>
      <c r="AW72" s="146"/>
      <c r="AX72" s="146"/>
      <c r="AY72" s="146"/>
      <c r="AZ72" s="146">
        <f>SUM(V72:AY72)</f>
        <v>0</v>
      </c>
      <c r="BA72" s="589">
        <f t="shared" si="59"/>
        <v>0</v>
      </c>
    </row>
    <row r="73" spans="1:53" ht="31.2" x14ac:dyDescent="0.3">
      <c r="A73" s="16" t="s">
        <v>167</v>
      </c>
      <c r="B73" s="17" t="s">
        <v>168</v>
      </c>
      <c r="C73" s="219"/>
      <c r="D73" s="219"/>
      <c r="E73" s="219"/>
      <c r="F73" s="219"/>
      <c r="G73" s="317"/>
      <c r="H73" s="329">
        <f>SUM(C73:G73)</f>
        <v>0</v>
      </c>
      <c r="I73" s="146"/>
      <c r="J73" s="146"/>
      <c r="K73" s="146"/>
      <c r="L73" s="146">
        <f t="shared" ref="L73:L74" si="63">SUM(I73:K73)</f>
        <v>0</v>
      </c>
      <c r="M73" s="323"/>
      <c r="N73" s="219"/>
      <c r="O73" s="317"/>
      <c r="P73" s="317"/>
      <c r="Q73" s="329">
        <f>SUM(M73:P73)</f>
        <v>0</v>
      </c>
      <c r="R73" s="323"/>
      <c r="S73" s="381"/>
      <c r="T73" s="219"/>
      <c r="U73" s="329">
        <f t="shared" si="13"/>
        <v>0</v>
      </c>
      <c r="V73" s="219"/>
      <c r="W73" s="219"/>
      <c r="X73" s="219"/>
      <c r="Y73" s="219"/>
      <c r="Z73" s="219"/>
      <c r="AA73" s="219"/>
      <c r="AB73" s="219"/>
      <c r="AC73" s="146"/>
      <c r="AD73" s="219"/>
      <c r="AE73" s="146"/>
      <c r="AF73" s="219"/>
      <c r="AG73" s="146"/>
      <c r="AH73" s="146"/>
      <c r="AI73" s="146"/>
      <c r="AJ73" s="146"/>
      <c r="AK73" s="146"/>
      <c r="AL73" s="146"/>
      <c r="AM73" s="146"/>
      <c r="AN73" s="146"/>
      <c r="AO73" s="146"/>
      <c r="AP73" s="146"/>
      <c r="AQ73" s="146"/>
      <c r="AR73" s="146"/>
      <c r="AS73" s="146"/>
      <c r="AT73" s="146"/>
      <c r="AU73" s="146"/>
      <c r="AV73" s="146"/>
      <c r="AW73" s="146"/>
      <c r="AX73" s="146"/>
      <c r="AY73" s="146"/>
      <c r="AZ73" s="146">
        <f>SUM(V73:AY73)</f>
        <v>0</v>
      </c>
      <c r="BA73" s="589">
        <f t="shared" si="59"/>
        <v>0</v>
      </c>
    </row>
    <row r="74" spans="1:53" ht="17.399999999999999" x14ac:dyDescent="0.3">
      <c r="A74" s="16" t="s">
        <v>169</v>
      </c>
      <c r="B74" s="17" t="s">
        <v>170</v>
      </c>
      <c r="C74" s="219"/>
      <c r="D74" s="219"/>
      <c r="E74" s="219"/>
      <c r="F74" s="219"/>
      <c r="G74" s="317"/>
      <c r="H74" s="329">
        <f>SUM(C74:G74)</f>
        <v>0</v>
      </c>
      <c r="I74" s="146"/>
      <c r="J74" s="146"/>
      <c r="K74" s="146"/>
      <c r="L74" s="146">
        <f t="shared" si="63"/>
        <v>0</v>
      </c>
      <c r="M74" s="323"/>
      <c r="N74" s="219"/>
      <c r="O74" s="317"/>
      <c r="P74" s="317"/>
      <c r="Q74" s="329">
        <f>SUM(M74:P74)</f>
        <v>0</v>
      </c>
      <c r="R74" s="323"/>
      <c r="S74" s="381"/>
      <c r="T74" s="219"/>
      <c r="U74" s="329">
        <f t="shared" si="13"/>
        <v>0</v>
      </c>
      <c r="V74" s="219"/>
      <c r="W74" s="219"/>
      <c r="X74" s="219"/>
      <c r="Y74" s="219"/>
      <c r="Z74" s="219"/>
      <c r="AA74" s="219"/>
      <c r="AB74" s="219"/>
      <c r="AC74" s="146"/>
      <c r="AD74" s="219"/>
      <c r="AE74" s="146"/>
      <c r="AF74" s="219"/>
      <c r="AG74" s="146"/>
      <c r="AH74" s="146"/>
      <c r="AI74" s="146"/>
      <c r="AJ74" s="146"/>
      <c r="AK74" s="146"/>
      <c r="AL74" s="146"/>
      <c r="AM74" s="146"/>
      <c r="AN74" s="146"/>
      <c r="AO74" s="146"/>
      <c r="AP74" s="146"/>
      <c r="AQ74" s="146"/>
      <c r="AR74" s="146"/>
      <c r="AS74" s="146"/>
      <c r="AT74" s="146"/>
      <c r="AU74" s="146"/>
      <c r="AV74" s="146"/>
      <c r="AW74" s="146"/>
      <c r="AX74" s="146"/>
      <c r="AY74" s="146">
        <v>0</v>
      </c>
      <c r="AZ74" s="146">
        <f>SUM(V74:AY74)</f>
        <v>0</v>
      </c>
      <c r="BA74" s="589">
        <f t="shared" si="59"/>
        <v>0</v>
      </c>
    </row>
    <row r="75" spans="1:53" ht="17.399999999999999" x14ac:dyDescent="0.3">
      <c r="A75" s="14" t="s">
        <v>171</v>
      </c>
      <c r="B75" s="15" t="s">
        <v>172</v>
      </c>
      <c r="C75" s="217">
        <f t="shared" ref="C75:AY75" si="64">SUM(C76:C78)</f>
        <v>0</v>
      </c>
      <c r="D75" s="217">
        <f t="shared" si="64"/>
        <v>0</v>
      </c>
      <c r="E75" s="217">
        <f t="shared" si="64"/>
        <v>0</v>
      </c>
      <c r="F75" s="217">
        <f t="shared" si="64"/>
        <v>0</v>
      </c>
      <c r="G75" s="316">
        <f t="shared" si="64"/>
        <v>0</v>
      </c>
      <c r="H75" s="328">
        <f t="shared" si="64"/>
        <v>0</v>
      </c>
      <c r="I75" s="145">
        <f t="shared" si="64"/>
        <v>0</v>
      </c>
      <c r="J75" s="145">
        <f t="shared" si="64"/>
        <v>0</v>
      </c>
      <c r="K75" s="145">
        <f t="shared" si="64"/>
        <v>0</v>
      </c>
      <c r="L75" s="145">
        <f>SUM(I75:K75)</f>
        <v>0</v>
      </c>
      <c r="M75" s="322">
        <f t="shared" si="64"/>
        <v>0</v>
      </c>
      <c r="N75" s="217">
        <f t="shared" si="64"/>
        <v>0</v>
      </c>
      <c r="O75" s="316">
        <f t="shared" si="64"/>
        <v>0</v>
      </c>
      <c r="P75" s="316">
        <f t="shared" si="64"/>
        <v>0</v>
      </c>
      <c r="Q75" s="328">
        <f t="shared" si="64"/>
        <v>0</v>
      </c>
      <c r="R75" s="322">
        <f t="shared" si="64"/>
        <v>0</v>
      </c>
      <c r="S75" s="380"/>
      <c r="T75" s="217">
        <f t="shared" ref="T75" si="65">SUM(T76:T78)</f>
        <v>0</v>
      </c>
      <c r="U75" s="328">
        <f t="shared" ref="U75:U107" si="66">SUM(R75:T75)</f>
        <v>0</v>
      </c>
      <c r="V75" s="217">
        <f>SUM(V76:V78)</f>
        <v>0</v>
      </c>
      <c r="W75" s="217">
        <f t="shared" ref="W75:AF75" si="67">SUM(W76:W78)</f>
        <v>0</v>
      </c>
      <c r="X75" s="217">
        <f t="shared" si="67"/>
        <v>0</v>
      </c>
      <c r="Y75" s="217">
        <f t="shared" si="67"/>
        <v>0</v>
      </c>
      <c r="Z75" s="217">
        <f t="shared" si="67"/>
        <v>0</v>
      </c>
      <c r="AA75" s="217">
        <f t="shared" si="67"/>
        <v>0</v>
      </c>
      <c r="AB75" s="217">
        <f t="shared" si="67"/>
        <v>0</v>
      </c>
      <c r="AC75" s="145">
        <f t="shared" si="67"/>
        <v>0</v>
      </c>
      <c r="AD75" s="217">
        <f t="shared" si="67"/>
        <v>0</v>
      </c>
      <c r="AE75" s="145">
        <f t="shared" si="67"/>
        <v>0</v>
      </c>
      <c r="AF75" s="217">
        <f t="shared" si="67"/>
        <v>0</v>
      </c>
      <c r="AG75" s="145">
        <f>SUM(AG76:AG78)</f>
        <v>0</v>
      </c>
      <c r="AH75" s="145">
        <f t="shared" si="64"/>
        <v>0</v>
      </c>
      <c r="AI75" s="145">
        <f t="shared" si="64"/>
        <v>0</v>
      </c>
      <c r="AJ75" s="145">
        <f t="shared" si="64"/>
        <v>0</v>
      </c>
      <c r="AK75" s="145">
        <f t="shared" si="64"/>
        <v>0</v>
      </c>
      <c r="AL75" s="145">
        <f t="shared" si="64"/>
        <v>0</v>
      </c>
      <c r="AM75" s="145">
        <f t="shared" si="64"/>
        <v>0</v>
      </c>
      <c r="AN75" s="145">
        <f t="shared" si="64"/>
        <v>0</v>
      </c>
      <c r="AO75" s="145">
        <f t="shared" si="64"/>
        <v>0</v>
      </c>
      <c r="AP75" s="145">
        <f t="shared" si="64"/>
        <v>0</v>
      </c>
      <c r="AQ75" s="145">
        <f t="shared" si="64"/>
        <v>0</v>
      </c>
      <c r="AR75" s="145">
        <f t="shared" si="64"/>
        <v>0</v>
      </c>
      <c r="AS75" s="145">
        <f t="shared" si="64"/>
        <v>0</v>
      </c>
      <c r="AT75" s="145">
        <f t="shared" si="64"/>
        <v>0</v>
      </c>
      <c r="AU75" s="145">
        <f t="shared" si="64"/>
        <v>0</v>
      </c>
      <c r="AV75" s="145">
        <f t="shared" si="64"/>
        <v>0</v>
      </c>
      <c r="AW75" s="145">
        <f t="shared" si="64"/>
        <v>0</v>
      </c>
      <c r="AX75" s="145">
        <f t="shared" si="64"/>
        <v>0</v>
      </c>
      <c r="AY75" s="145">
        <f t="shared" si="64"/>
        <v>0</v>
      </c>
      <c r="AZ75" s="145">
        <f>SUM(AZ76:AZ78)</f>
        <v>0</v>
      </c>
      <c r="BA75" s="589">
        <f t="shared" si="59"/>
        <v>0</v>
      </c>
    </row>
    <row r="76" spans="1:53" ht="31.2" x14ac:dyDescent="0.3">
      <c r="A76" s="16" t="s">
        <v>173</v>
      </c>
      <c r="B76" s="17" t="s">
        <v>174</v>
      </c>
      <c r="C76" s="219"/>
      <c r="D76" s="219"/>
      <c r="E76" s="219"/>
      <c r="F76" s="219"/>
      <c r="G76" s="317"/>
      <c r="H76" s="329">
        <f>SUM(C76:G76)</f>
        <v>0</v>
      </c>
      <c r="I76" s="146"/>
      <c r="J76" s="146"/>
      <c r="K76" s="146"/>
      <c r="L76" s="146">
        <f>SUM(I76:K76)</f>
        <v>0</v>
      </c>
      <c r="M76" s="323"/>
      <c r="N76" s="219"/>
      <c r="O76" s="317"/>
      <c r="P76" s="317"/>
      <c r="Q76" s="329">
        <f>SUM(M76:P76)</f>
        <v>0</v>
      </c>
      <c r="R76" s="323"/>
      <c r="S76" s="381"/>
      <c r="T76" s="219"/>
      <c r="U76" s="329">
        <f t="shared" si="66"/>
        <v>0</v>
      </c>
      <c r="V76" s="219"/>
      <c r="W76" s="219"/>
      <c r="X76" s="219"/>
      <c r="Y76" s="219"/>
      <c r="Z76" s="219"/>
      <c r="AA76" s="219"/>
      <c r="AB76" s="219"/>
      <c r="AC76" s="146"/>
      <c r="AD76" s="219"/>
      <c r="AE76" s="146"/>
      <c r="AF76" s="219"/>
      <c r="AG76" s="146"/>
      <c r="AH76" s="146"/>
      <c r="AI76" s="146"/>
      <c r="AJ76" s="146"/>
      <c r="AK76" s="146"/>
      <c r="AL76" s="146"/>
      <c r="AM76" s="146"/>
      <c r="AN76" s="146"/>
      <c r="AO76" s="146"/>
      <c r="AP76" s="146"/>
      <c r="AQ76" s="146"/>
      <c r="AR76" s="146"/>
      <c r="AS76" s="146"/>
      <c r="AT76" s="146"/>
      <c r="AU76" s="146"/>
      <c r="AV76" s="146"/>
      <c r="AW76" s="146"/>
      <c r="AX76" s="146"/>
      <c r="AY76" s="146"/>
      <c r="AZ76" s="146">
        <f>SUM(V76:AY76)</f>
        <v>0</v>
      </c>
      <c r="BA76" s="589">
        <f t="shared" si="59"/>
        <v>0</v>
      </c>
    </row>
    <row r="77" spans="1:53" ht="31.2" x14ac:dyDescent="0.3">
      <c r="A77" s="16" t="s">
        <v>175</v>
      </c>
      <c r="B77" s="17" t="s">
        <v>176</v>
      </c>
      <c r="C77" s="219"/>
      <c r="D77" s="219"/>
      <c r="E77" s="219"/>
      <c r="F77" s="219"/>
      <c r="G77" s="317"/>
      <c r="H77" s="329">
        <f>SUM(C77:G77)</f>
        <v>0</v>
      </c>
      <c r="I77" s="146"/>
      <c r="J77" s="146"/>
      <c r="K77" s="146"/>
      <c r="L77" s="146">
        <f t="shared" ref="L77:L78" si="68">SUM(I77:K77)</f>
        <v>0</v>
      </c>
      <c r="M77" s="323"/>
      <c r="N77" s="219"/>
      <c r="O77" s="317"/>
      <c r="P77" s="317"/>
      <c r="Q77" s="329">
        <f>SUM(M77:P77)</f>
        <v>0</v>
      </c>
      <c r="R77" s="323"/>
      <c r="S77" s="381"/>
      <c r="T77" s="219"/>
      <c r="U77" s="329">
        <f t="shared" si="66"/>
        <v>0</v>
      </c>
      <c r="V77" s="219"/>
      <c r="W77" s="219"/>
      <c r="X77" s="219"/>
      <c r="Y77" s="219"/>
      <c r="Z77" s="219"/>
      <c r="AA77" s="219"/>
      <c r="AB77" s="219"/>
      <c r="AC77" s="146"/>
      <c r="AD77" s="219"/>
      <c r="AE77" s="146"/>
      <c r="AF77" s="219"/>
      <c r="AG77" s="146"/>
      <c r="AH77" s="146"/>
      <c r="AI77" s="146"/>
      <c r="AJ77" s="146"/>
      <c r="AK77" s="146"/>
      <c r="AL77" s="146"/>
      <c r="AM77" s="146"/>
      <c r="AN77" s="146"/>
      <c r="AO77" s="146"/>
      <c r="AP77" s="146"/>
      <c r="AQ77" s="146"/>
      <c r="AR77" s="146"/>
      <c r="AS77" s="146"/>
      <c r="AT77" s="146"/>
      <c r="AU77" s="146"/>
      <c r="AV77" s="146"/>
      <c r="AW77" s="146"/>
      <c r="AX77" s="146"/>
      <c r="AY77" s="146"/>
      <c r="AZ77" s="146">
        <f>SUM(V77:AY77)</f>
        <v>0</v>
      </c>
      <c r="BA77" s="589">
        <f t="shared" si="59"/>
        <v>0</v>
      </c>
    </row>
    <row r="78" spans="1:53" ht="17.399999999999999" x14ac:dyDescent="0.3">
      <c r="A78" s="16" t="s">
        <v>177</v>
      </c>
      <c r="B78" s="17" t="s">
        <v>178</v>
      </c>
      <c r="C78" s="219"/>
      <c r="D78" s="219"/>
      <c r="E78" s="219"/>
      <c r="F78" s="219"/>
      <c r="G78" s="317"/>
      <c r="H78" s="329">
        <f>SUM(C78:G78)</f>
        <v>0</v>
      </c>
      <c r="I78" s="146"/>
      <c r="J78" s="146"/>
      <c r="K78" s="146"/>
      <c r="L78" s="146">
        <f t="shared" si="68"/>
        <v>0</v>
      </c>
      <c r="M78" s="323"/>
      <c r="N78" s="219"/>
      <c r="O78" s="317"/>
      <c r="P78" s="317"/>
      <c r="Q78" s="329">
        <f>SUM(M78:P78)</f>
        <v>0</v>
      </c>
      <c r="R78" s="323"/>
      <c r="S78" s="381"/>
      <c r="T78" s="219"/>
      <c r="U78" s="329">
        <f t="shared" si="66"/>
        <v>0</v>
      </c>
      <c r="V78" s="219"/>
      <c r="W78" s="219"/>
      <c r="X78" s="219"/>
      <c r="Y78" s="219"/>
      <c r="Z78" s="219"/>
      <c r="AA78" s="219"/>
      <c r="AB78" s="219"/>
      <c r="AC78" s="146"/>
      <c r="AD78" s="219"/>
      <c r="AE78" s="146"/>
      <c r="AF78" s="219"/>
      <c r="AG78" s="146"/>
      <c r="AH78" s="146"/>
      <c r="AI78" s="146"/>
      <c r="AJ78" s="146"/>
      <c r="AK78" s="146"/>
      <c r="AL78" s="146"/>
      <c r="AM78" s="146"/>
      <c r="AN78" s="146"/>
      <c r="AO78" s="146"/>
      <c r="AP78" s="146"/>
      <c r="AQ78" s="146"/>
      <c r="AR78" s="146"/>
      <c r="AS78" s="146"/>
      <c r="AT78" s="146"/>
      <c r="AU78" s="146"/>
      <c r="AV78" s="146"/>
      <c r="AW78" s="146"/>
      <c r="AX78" s="146"/>
      <c r="AY78" s="146"/>
      <c r="AZ78" s="146">
        <f>SUM(V78:AY78)</f>
        <v>0</v>
      </c>
      <c r="BA78" s="589">
        <f>AZ78+U78+Q78+H78+L78</f>
        <v>0</v>
      </c>
    </row>
    <row r="79" spans="1:53" ht="17.399999999999999" x14ac:dyDescent="0.3">
      <c r="A79" s="14" t="s">
        <v>179</v>
      </c>
      <c r="B79" s="15" t="s">
        <v>180</v>
      </c>
      <c r="C79" s="217">
        <f t="shared" ref="C79:F79" si="69">SUM(C80+C102+C107)</f>
        <v>0</v>
      </c>
      <c r="D79" s="217">
        <f t="shared" si="69"/>
        <v>0</v>
      </c>
      <c r="E79" s="217">
        <f t="shared" si="69"/>
        <v>24327370</v>
      </c>
      <c r="F79" s="217">
        <f t="shared" si="69"/>
        <v>0</v>
      </c>
      <c r="G79" s="316">
        <f t="shared" ref="G79:AY79" si="70">G80+G102+G107</f>
        <v>0</v>
      </c>
      <c r="H79" s="328">
        <f>SUM(C79+D79+E79+F79+G79)</f>
        <v>24327370</v>
      </c>
      <c r="I79" s="145">
        <f t="shared" si="70"/>
        <v>67983595</v>
      </c>
      <c r="J79" s="145">
        <f t="shared" si="70"/>
        <v>0</v>
      </c>
      <c r="K79" s="145">
        <f t="shared" si="70"/>
        <v>0</v>
      </c>
      <c r="L79" s="145">
        <f>SUM(I79:K79)</f>
        <v>67983595</v>
      </c>
      <c r="M79" s="322">
        <f t="shared" si="70"/>
        <v>125207357</v>
      </c>
      <c r="N79" s="217">
        <f t="shared" ref="N79" si="71">SUM(N80+N102+N107)</f>
        <v>0</v>
      </c>
      <c r="O79" s="316">
        <f t="shared" ref="O79" si="72">O80+O102+O107</f>
        <v>0</v>
      </c>
      <c r="P79" s="316">
        <f t="shared" si="70"/>
        <v>0</v>
      </c>
      <c r="Q79" s="328">
        <f t="shared" si="70"/>
        <v>125207357</v>
      </c>
      <c r="R79" s="322">
        <f t="shared" si="70"/>
        <v>1523561</v>
      </c>
      <c r="S79" s="380"/>
      <c r="T79" s="217">
        <f t="shared" ref="T79" si="73">SUM(T80+T102+T107)</f>
        <v>77417337</v>
      </c>
      <c r="U79" s="328">
        <f t="shared" si="66"/>
        <v>78940898</v>
      </c>
      <c r="V79" s="217">
        <f>SUM(V80+V102+V107)</f>
        <v>0</v>
      </c>
      <c r="W79" s="217">
        <f t="shared" ref="W79:AB79" si="74">SUM(W80+W102+W107)</f>
        <v>0</v>
      </c>
      <c r="X79" s="217">
        <f t="shared" si="74"/>
        <v>0</v>
      </c>
      <c r="Y79" s="217">
        <f t="shared" si="74"/>
        <v>0</v>
      </c>
      <c r="Z79" s="217">
        <f t="shared" si="74"/>
        <v>0</v>
      </c>
      <c r="AA79" s="217">
        <f t="shared" si="74"/>
        <v>0</v>
      </c>
      <c r="AB79" s="217">
        <f t="shared" si="74"/>
        <v>0</v>
      </c>
      <c r="AC79" s="145">
        <f t="shared" ref="AC79" si="75">AC80+AC102+AC107</f>
        <v>0</v>
      </c>
      <c r="AD79" s="217">
        <f t="shared" ref="AD79:AF79" si="76">SUM(AD80+AD102+AD107)</f>
        <v>0</v>
      </c>
      <c r="AE79" s="145">
        <f t="shared" ref="AE79" si="77">AE80+AE102+AE107</f>
        <v>0</v>
      </c>
      <c r="AF79" s="217">
        <f t="shared" si="76"/>
        <v>0</v>
      </c>
      <c r="AG79" s="145">
        <f>AG80+AG102+AG107</f>
        <v>0</v>
      </c>
      <c r="AH79" s="145">
        <f t="shared" si="70"/>
        <v>0</v>
      </c>
      <c r="AI79" s="145">
        <f t="shared" si="70"/>
        <v>0</v>
      </c>
      <c r="AJ79" s="145">
        <f t="shared" si="70"/>
        <v>0</v>
      </c>
      <c r="AK79" s="145">
        <f t="shared" si="70"/>
        <v>0</v>
      </c>
      <c r="AL79" s="145">
        <f t="shared" si="70"/>
        <v>63296685</v>
      </c>
      <c r="AM79" s="145">
        <f t="shared" si="70"/>
        <v>0</v>
      </c>
      <c r="AN79" s="145">
        <f t="shared" si="70"/>
        <v>0</v>
      </c>
      <c r="AO79" s="145">
        <f t="shared" si="70"/>
        <v>0</v>
      </c>
      <c r="AP79" s="145">
        <f t="shared" si="70"/>
        <v>0</v>
      </c>
      <c r="AQ79" s="145">
        <f t="shared" si="70"/>
        <v>0</v>
      </c>
      <c r="AR79" s="145">
        <f t="shared" si="70"/>
        <v>0</v>
      </c>
      <c r="AS79" s="145">
        <f t="shared" si="70"/>
        <v>0</v>
      </c>
      <c r="AT79" s="145">
        <f t="shared" si="70"/>
        <v>0</v>
      </c>
      <c r="AU79" s="145">
        <f t="shared" si="70"/>
        <v>0</v>
      </c>
      <c r="AV79" s="145">
        <f t="shared" si="70"/>
        <v>0</v>
      </c>
      <c r="AW79" s="145">
        <f t="shared" si="70"/>
        <v>0</v>
      </c>
      <c r="AX79" s="145">
        <f t="shared" si="70"/>
        <v>0</v>
      </c>
      <c r="AY79" s="145">
        <f t="shared" si="70"/>
        <v>0</v>
      </c>
      <c r="AZ79" s="146">
        <f>SUM(V79:AY79)</f>
        <v>63296685</v>
      </c>
      <c r="BA79" s="589">
        <f>AZ79+U79+Q79+H79+L79</f>
        <v>359755905</v>
      </c>
    </row>
    <row r="80" spans="1:53" ht="17.399999999999999" x14ac:dyDescent="0.3">
      <c r="A80" s="16" t="s">
        <v>181</v>
      </c>
      <c r="B80" s="17" t="s">
        <v>182</v>
      </c>
      <c r="C80" s="219">
        <f t="shared" ref="C80:AZ80" si="78">C81+C85+C90+C97+C98+C99+C100+C101</f>
        <v>0</v>
      </c>
      <c r="D80" s="219">
        <f t="shared" si="78"/>
        <v>0</v>
      </c>
      <c r="E80" s="219">
        <f t="shared" si="78"/>
        <v>24327370</v>
      </c>
      <c r="F80" s="219">
        <v>0</v>
      </c>
      <c r="G80" s="317">
        <f t="shared" si="78"/>
        <v>0</v>
      </c>
      <c r="H80" s="329">
        <f>SUM(C80+D80+E80+F80+G80)</f>
        <v>24327370</v>
      </c>
      <c r="I80" s="146">
        <f t="shared" si="78"/>
        <v>67983595</v>
      </c>
      <c r="J80" s="146">
        <f t="shared" si="78"/>
        <v>0</v>
      </c>
      <c r="K80" s="146">
        <f t="shared" si="78"/>
        <v>0</v>
      </c>
      <c r="L80" s="146">
        <f>SUM(I80:K80)</f>
        <v>67983595</v>
      </c>
      <c r="M80" s="323">
        <f t="shared" si="78"/>
        <v>125207357</v>
      </c>
      <c r="N80" s="219">
        <f t="shared" si="78"/>
        <v>0</v>
      </c>
      <c r="O80" s="317">
        <f t="shared" si="78"/>
        <v>0</v>
      </c>
      <c r="P80" s="317">
        <f t="shared" si="78"/>
        <v>0</v>
      </c>
      <c r="Q80" s="329">
        <f t="shared" si="78"/>
        <v>125207357</v>
      </c>
      <c r="R80" s="323">
        <f t="shared" si="78"/>
        <v>1523561</v>
      </c>
      <c r="S80" s="381"/>
      <c r="T80" s="219">
        <f t="shared" ref="T80" si="79">T81+T85+T90+T97+T98+T99+T100+T101</f>
        <v>77417337</v>
      </c>
      <c r="U80" s="329">
        <f t="shared" si="66"/>
        <v>78940898</v>
      </c>
      <c r="V80" s="219">
        <f>V81+V85+V90+V97+V98+V99+V100+V101</f>
        <v>0</v>
      </c>
      <c r="W80" s="219">
        <f t="shared" ref="W80:AF80" si="80">W81+W85+W90+W97+W98+W99+W100+W101</f>
        <v>0</v>
      </c>
      <c r="X80" s="219">
        <f t="shared" si="80"/>
        <v>0</v>
      </c>
      <c r="Y80" s="219">
        <f t="shared" si="80"/>
        <v>0</v>
      </c>
      <c r="Z80" s="219">
        <f t="shared" si="80"/>
        <v>0</v>
      </c>
      <c r="AA80" s="219">
        <f t="shared" si="80"/>
        <v>0</v>
      </c>
      <c r="AB80" s="219">
        <f t="shared" si="80"/>
        <v>0</v>
      </c>
      <c r="AC80" s="146">
        <f t="shared" si="80"/>
        <v>0</v>
      </c>
      <c r="AD80" s="219">
        <f t="shared" si="80"/>
        <v>0</v>
      </c>
      <c r="AE80" s="146">
        <f t="shared" si="80"/>
        <v>0</v>
      </c>
      <c r="AF80" s="219">
        <f t="shared" si="80"/>
        <v>0</v>
      </c>
      <c r="AG80" s="146">
        <f>AG81+AG85+AG90+AG97+AG98+AG99+AG100+AG101</f>
        <v>0</v>
      </c>
      <c r="AH80" s="146">
        <f t="shared" si="78"/>
        <v>0</v>
      </c>
      <c r="AI80" s="146">
        <f t="shared" si="78"/>
        <v>0</v>
      </c>
      <c r="AJ80" s="146">
        <f t="shared" si="78"/>
        <v>0</v>
      </c>
      <c r="AK80" s="146">
        <f t="shared" si="78"/>
        <v>0</v>
      </c>
      <c r="AL80" s="146">
        <f t="shared" si="78"/>
        <v>63296685</v>
      </c>
      <c r="AM80" s="146">
        <f t="shared" si="78"/>
        <v>0</v>
      </c>
      <c r="AN80" s="146">
        <f t="shared" si="78"/>
        <v>0</v>
      </c>
      <c r="AO80" s="146">
        <f t="shared" si="78"/>
        <v>0</v>
      </c>
      <c r="AP80" s="146">
        <f t="shared" si="78"/>
        <v>0</v>
      </c>
      <c r="AQ80" s="146">
        <f t="shared" si="78"/>
        <v>0</v>
      </c>
      <c r="AR80" s="146">
        <f t="shared" si="78"/>
        <v>0</v>
      </c>
      <c r="AS80" s="146">
        <f t="shared" si="78"/>
        <v>0</v>
      </c>
      <c r="AT80" s="146">
        <f t="shared" si="78"/>
        <v>0</v>
      </c>
      <c r="AU80" s="146">
        <f t="shared" si="78"/>
        <v>0</v>
      </c>
      <c r="AV80" s="146">
        <f t="shared" si="78"/>
        <v>0</v>
      </c>
      <c r="AW80" s="146">
        <f t="shared" si="78"/>
        <v>0</v>
      </c>
      <c r="AX80" s="146">
        <f t="shared" si="78"/>
        <v>0</v>
      </c>
      <c r="AY80" s="146">
        <f t="shared" si="78"/>
        <v>0</v>
      </c>
      <c r="AZ80" s="146">
        <f t="shared" si="78"/>
        <v>0</v>
      </c>
      <c r="BA80" s="589">
        <f t="shared" si="59"/>
        <v>296459220</v>
      </c>
    </row>
    <row r="81" spans="1:53" ht="17.399999999999999" x14ac:dyDescent="0.3">
      <c r="A81" s="18" t="s">
        <v>183</v>
      </c>
      <c r="B81" s="19" t="s">
        <v>184</v>
      </c>
      <c r="C81" s="221">
        <f t="shared" ref="C81:F81" si="81">SUM(C82:C84)</f>
        <v>0</v>
      </c>
      <c r="D81" s="221">
        <f t="shared" si="81"/>
        <v>0</v>
      </c>
      <c r="E81" s="221">
        <f t="shared" si="81"/>
        <v>0</v>
      </c>
      <c r="F81" s="221">
        <f t="shared" si="81"/>
        <v>0</v>
      </c>
      <c r="G81" s="318">
        <f t="shared" ref="G81:AZ81" si="82">SUM(G82:G84)</f>
        <v>0</v>
      </c>
      <c r="H81" s="330">
        <f t="shared" si="82"/>
        <v>0</v>
      </c>
      <c r="I81" s="147">
        <f t="shared" si="82"/>
        <v>0</v>
      </c>
      <c r="J81" s="147">
        <f t="shared" si="82"/>
        <v>0</v>
      </c>
      <c r="K81" s="147">
        <f t="shared" si="82"/>
        <v>0</v>
      </c>
      <c r="L81" s="147">
        <f>SUM(I81:K81)</f>
        <v>0</v>
      </c>
      <c r="M81" s="583">
        <f t="shared" si="82"/>
        <v>0</v>
      </c>
      <c r="N81" s="221">
        <f t="shared" si="82"/>
        <v>0</v>
      </c>
      <c r="O81" s="318">
        <f t="shared" si="82"/>
        <v>0</v>
      </c>
      <c r="P81" s="318">
        <f t="shared" si="82"/>
        <v>0</v>
      </c>
      <c r="Q81" s="330">
        <f t="shared" si="82"/>
        <v>0</v>
      </c>
      <c r="R81" s="583">
        <f t="shared" si="82"/>
        <v>0</v>
      </c>
      <c r="S81" s="584"/>
      <c r="T81" s="221">
        <f t="shared" ref="T81" si="83">SUM(T82:T84)</f>
        <v>0</v>
      </c>
      <c r="U81" s="330">
        <f t="shared" si="66"/>
        <v>0</v>
      </c>
      <c r="V81" s="221">
        <f>SUM(V82:V84)</f>
        <v>0</v>
      </c>
      <c r="W81" s="221">
        <f t="shared" ref="W81:AF81" si="84">SUM(W82:W84)</f>
        <v>0</v>
      </c>
      <c r="X81" s="221">
        <f t="shared" si="84"/>
        <v>0</v>
      </c>
      <c r="Y81" s="221">
        <f t="shared" si="84"/>
        <v>0</v>
      </c>
      <c r="Z81" s="221">
        <f t="shared" si="84"/>
        <v>0</v>
      </c>
      <c r="AA81" s="221">
        <f t="shared" si="84"/>
        <v>0</v>
      </c>
      <c r="AB81" s="221">
        <f t="shared" si="84"/>
        <v>0</v>
      </c>
      <c r="AC81" s="147">
        <f t="shared" si="84"/>
        <v>0</v>
      </c>
      <c r="AD81" s="221">
        <f t="shared" si="84"/>
        <v>0</v>
      </c>
      <c r="AE81" s="147">
        <f t="shared" si="84"/>
        <v>0</v>
      </c>
      <c r="AF81" s="221">
        <f t="shared" si="84"/>
        <v>0</v>
      </c>
      <c r="AG81" s="147">
        <f>SUM(AG82:AG84)</f>
        <v>0</v>
      </c>
      <c r="AH81" s="147">
        <f t="shared" si="82"/>
        <v>0</v>
      </c>
      <c r="AI81" s="147">
        <f t="shared" si="82"/>
        <v>0</v>
      </c>
      <c r="AJ81" s="147">
        <f t="shared" si="82"/>
        <v>0</v>
      </c>
      <c r="AK81" s="147">
        <f t="shared" si="82"/>
        <v>0</v>
      </c>
      <c r="AL81" s="147">
        <f t="shared" si="82"/>
        <v>0</v>
      </c>
      <c r="AM81" s="147">
        <f t="shared" si="82"/>
        <v>0</v>
      </c>
      <c r="AN81" s="147">
        <f t="shared" si="82"/>
        <v>0</v>
      </c>
      <c r="AO81" s="147">
        <f t="shared" si="82"/>
        <v>0</v>
      </c>
      <c r="AP81" s="147">
        <f t="shared" si="82"/>
        <v>0</v>
      </c>
      <c r="AQ81" s="147">
        <f t="shared" si="82"/>
        <v>0</v>
      </c>
      <c r="AR81" s="147">
        <f t="shared" si="82"/>
        <v>0</v>
      </c>
      <c r="AS81" s="147">
        <f t="shared" si="82"/>
        <v>0</v>
      </c>
      <c r="AT81" s="147">
        <f t="shared" si="82"/>
        <v>0</v>
      </c>
      <c r="AU81" s="147">
        <f t="shared" si="82"/>
        <v>0</v>
      </c>
      <c r="AV81" s="147">
        <f t="shared" si="82"/>
        <v>0</v>
      </c>
      <c r="AW81" s="147">
        <f t="shared" si="82"/>
        <v>0</v>
      </c>
      <c r="AX81" s="147">
        <f t="shared" si="82"/>
        <v>0</v>
      </c>
      <c r="AY81" s="147">
        <f t="shared" si="82"/>
        <v>0</v>
      </c>
      <c r="AZ81" s="147">
        <f t="shared" si="82"/>
        <v>0</v>
      </c>
      <c r="BA81" s="589">
        <f t="shared" si="59"/>
        <v>0</v>
      </c>
    </row>
    <row r="82" spans="1:53" ht="17.399999999999999" x14ac:dyDescent="0.3">
      <c r="A82" s="22" t="s">
        <v>185</v>
      </c>
      <c r="B82" s="23" t="s">
        <v>186</v>
      </c>
      <c r="C82" s="221"/>
      <c r="D82" s="221"/>
      <c r="E82" s="221"/>
      <c r="F82" s="221"/>
      <c r="G82" s="318"/>
      <c r="H82" s="330">
        <f>SUM(C82:G82)</f>
        <v>0</v>
      </c>
      <c r="I82" s="147"/>
      <c r="J82" s="147"/>
      <c r="K82" s="147"/>
      <c r="L82" s="147">
        <f t="shared" ref="L82:L101" si="85">SUM(I82:K82)</f>
        <v>0</v>
      </c>
      <c r="M82" s="583"/>
      <c r="N82" s="221"/>
      <c r="O82" s="318"/>
      <c r="P82" s="318"/>
      <c r="Q82" s="330">
        <f>SUM(M82:P82)</f>
        <v>0</v>
      </c>
      <c r="R82" s="583"/>
      <c r="S82" s="584"/>
      <c r="T82" s="221"/>
      <c r="U82" s="330">
        <f t="shared" si="66"/>
        <v>0</v>
      </c>
      <c r="V82" s="221"/>
      <c r="W82" s="221"/>
      <c r="X82" s="221"/>
      <c r="Y82" s="221"/>
      <c r="Z82" s="221"/>
      <c r="AA82" s="221"/>
      <c r="AB82" s="221"/>
      <c r="AC82" s="147"/>
      <c r="AD82" s="221"/>
      <c r="AE82" s="147"/>
      <c r="AF82" s="221"/>
      <c r="AG82" s="147"/>
      <c r="AH82" s="147"/>
      <c r="AI82" s="147"/>
      <c r="AJ82" s="147"/>
      <c r="AK82" s="147"/>
      <c r="AL82" s="147"/>
      <c r="AM82" s="147"/>
      <c r="AN82" s="147"/>
      <c r="AO82" s="147"/>
      <c r="AP82" s="147"/>
      <c r="AQ82" s="147"/>
      <c r="AR82" s="147"/>
      <c r="AS82" s="147"/>
      <c r="AT82" s="147"/>
      <c r="AU82" s="147"/>
      <c r="AV82" s="147"/>
      <c r="AW82" s="147"/>
      <c r="AX82" s="147"/>
      <c r="AY82" s="147"/>
      <c r="AZ82" s="147">
        <f>SUM(V82:AY82)</f>
        <v>0</v>
      </c>
      <c r="BA82" s="589">
        <f t="shared" si="59"/>
        <v>0</v>
      </c>
    </row>
    <row r="83" spans="1:53" ht="31.2" x14ac:dyDescent="0.3">
      <c r="A83" s="22" t="s">
        <v>187</v>
      </c>
      <c r="B83" s="23" t="s">
        <v>188</v>
      </c>
      <c r="C83" s="221"/>
      <c r="D83" s="221"/>
      <c r="E83" s="221"/>
      <c r="F83" s="221"/>
      <c r="G83" s="318"/>
      <c r="H83" s="330">
        <f>SUM(C83:G83)</f>
        <v>0</v>
      </c>
      <c r="I83" s="147"/>
      <c r="J83" s="147"/>
      <c r="K83" s="147"/>
      <c r="L83" s="147">
        <f t="shared" si="85"/>
        <v>0</v>
      </c>
      <c r="M83" s="583"/>
      <c r="N83" s="221"/>
      <c r="O83" s="318"/>
      <c r="P83" s="318"/>
      <c r="Q83" s="330">
        <f>SUM(M83:P83)</f>
        <v>0</v>
      </c>
      <c r="R83" s="583"/>
      <c r="S83" s="584"/>
      <c r="T83" s="221"/>
      <c r="U83" s="330">
        <f t="shared" si="66"/>
        <v>0</v>
      </c>
      <c r="V83" s="221"/>
      <c r="W83" s="221"/>
      <c r="X83" s="221"/>
      <c r="Y83" s="221"/>
      <c r="Z83" s="221"/>
      <c r="AA83" s="221"/>
      <c r="AB83" s="221"/>
      <c r="AC83" s="147"/>
      <c r="AD83" s="221"/>
      <c r="AE83" s="147"/>
      <c r="AF83" s="221"/>
      <c r="AG83" s="147"/>
      <c r="AH83" s="147"/>
      <c r="AI83" s="147"/>
      <c r="AJ83" s="147"/>
      <c r="AK83" s="147"/>
      <c r="AL83" s="147"/>
      <c r="AM83" s="147"/>
      <c r="AN83" s="147"/>
      <c r="AO83" s="147"/>
      <c r="AP83" s="147"/>
      <c r="AQ83" s="147"/>
      <c r="AR83" s="147"/>
      <c r="AS83" s="147"/>
      <c r="AT83" s="147"/>
      <c r="AU83" s="147"/>
      <c r="AV83" s="147"/>
      <c r="AW83" s="147"/>
      <c r="AX83" s="147"/>
      <c r="AY83" s="147"/>
      <c r="AZ83" s="147">
        <f>SUM(V83:AY83)</f>
        <v>0</v>
      </c>
      <c r="BA83" s="589">
        <f t="shared" si="59"/>
        <v>0</v>
      </c>
    </row>
    <row r="84" spans="1:53" ht="17.399999999999999" x14ac:dyDescent="0.3">
      <c r="A84" s="22" t="s">
        <v>189</v>
      </c>
      <c r="B84" s="23" t="s">
        <v>190</v>
      </c>
      <c r="C84" s="221"/>
      <c r="D84" s="221"/>
      <c r="E84" s="221"/>
      <c r="F84" s="221"/>
      <c r="G84" s="318"/>
      <c r="H84" s="330">
        <f>SUM(C84:G84)</f>
        <v>0</v>
      </c>
      <c r="I84" s="147"/>
      <c r="J84" s="147"/>
      <c r="K84" s="147"/>
      <c r="L84" s="147">
        <f t="shared" si="85"/>
        <v>0</v>
      </c>
      <c r="M84" s="583"/>
      <c r="N84" s="221"/>
      <c r="O84" s="318"/>
      <c r="P84" s="318"/>
      <c r="Q84" s="330">
        <f>SUM(M84:P84)</f>
        <v>0</v>
      </c>
      <c r="R84" s="583"/>
      <c r="S84" s="584"/>
      <c r="T84" s="221"/>
      <c r="U84" s="330">
        <f t="shared" si="66"/>
        <v>0</v>
      </c>
      <c r="V84" s="221"/>
      <c r="W84" s="221"/>
      <c r="X84" s="221"/>
      <c r="Y84" s="221"/>
      <c r="Z84" s="221"/>
      <c r="AA84" s="221"/>
      <c r="AB84" s="221"/>
      <c r="AC84" s="147"/>
      <c r="AD84" s="221"/>
      <c r="AE84" s="147"/>
      <c r="AF84" s="221"/>
      <c r="AG84" s="147"/>
      <c r="AH84" s="147"/>
      <c r="AI84" s="147"/>
      <c r="AJ84" s="147"/>
      <c r="AK84" s="147"/>
      <c r="AL84" s="147"/>
      <c r="AM84" s="147"/>
      <c r="AN84" s="147"/>
      <c r="AO84" s="147"/>
      <c r="AP84" s="147"/>
      <c r="AQ84" s="147"/>
      <c r="AR84" s="147"/>
      <c r="AS84" s="147"/>
      <c r="AT84" s="147"/>
      <c r="AU84" s="147"/>
      <c r="AV84" s="147"/>
      <c r="AW84" s="147"/>
      <c r="AX84" s="147"/>
      <c r="AY84" s="147"/>
      <c r="AZ84" s="147">
        <f>SUM(V84:AY84)</f>
        <v>0</v>
      </c>
      <c r="BA84" s="589">
        <f t="shared" si="59"/>
        <v>0</v>
      </c>
    </row>
    <row r="85" spans="1:53" ht="17.399999999999999" x14ac:dyDescent="0.3">
      <c r="A85" s="18" t="s">
        <v>191</v>
      </c>
      <c r="B85" s="19" t="s">
        <v>192</v>
      </c>
      <c r="C85" s="221">
        <f t="shared" ref="C85:AZ85" si="86">SUM(C86:C89)</f>
        <v>0</v>
      </c>
      <c r="D85" s="221">
        <f t="shared" si="86"/>
        <v>0</v>
      </c>
      <c r="E85" s="221">
        <f t="shared" si="86"/>
        <v>0</v>
      </c>
      <c r="F85" s="221">
        <f t="shared" si="86"/>
        <v>0</v>
      </c>
      <c r="G85" s="318">
        <f t="shared" si="86"/>
        <v>0</v>
      </c>
      <c r="H85" s="330">
        <f t="shared" si="86"/>
        <v>0</v>
      </c>
      <c r="I85" s="147">
        <f t="shared" si="86"/>
        <v>0</v>
      </c>
      <c r="J85" s="147">
        <f t="shared" si="86"/>
        <v>0</v>
      </c>
      <c r="K85" s="147">
        <f t="shared" si="86"/>
        <v>0</v>
      </c>
      <c r="L85" s="147">
        <f t="shared" si="85"/>
        <v>0</v>
      </c>
      <c r="M85" s="583">
        <f t="shared" si="86"/>
        <v>0</v>
      </c>
      <c r="N85" s="221">
        <f t="shared" si="86"/>
        <v>0</v>
      </c>
      <c r="O85" s="318">
        <f t="shared" si="86"/>
        <v>0</v>
      </c>
      <c r="P85" s="318">
        <f t="shared" si="86"/>
        <v>0</v>
      </c>
      <c r="Q85" s="330">
        <f t="shared" si="86"/>
        <v>0</v>
      </c>
      <c r="R85" s="583">
        <f t="shared" si="86"/>
        <v>0</v>
      </c>
      <c r="S85" s="584"/>
      <c r="T85" s="221">
        <f t="shared" ref="T85" si="87">SUM(T86:T89)</f>
        <v>0</v>
      </c>
      <c r="U85" s="330">
        <f t="shared" si="66"/>
        <v>0</v>
      </c>
      <c r="V85" s="221">
        <f>SUM(V86:V89)</f>
        <v>0</v>
      </c>
      <c r="W85" s="221">
        <f t="shared" ref="W85:AF85" si="88">SUM(W86:W89)</f>
        <v>0</v>
      </c>
      <c r="X85" s="221">
        <f t="shared" si="88"/>
        <v>0</v>
      </c>
      <c r="Y85" s="221">
        <f t="shared" si="88"/>
        <v>0</v>
      </c>
      <c r="Z85" s="221">
        <f t="shared" si="88"/>
        <v>0</v>
      </c>
      <c r="AA85" s="221">
        <f t="shared" si="88"/>
        <v>0</v>
      </c>
      <c r="AB85" s="221">
        <f t="shared" si="88"/>
        <v>0</v>
      </c>
      <c r="AC85" s="147">
        <f t="shared" si="88"/>
        <v>0</v>
      </c>
      <c r="AD85" s="221">
        <f t="shared" si="88"/>
        <v>0</v>
      </c>
      <c r="AE85" s="147">
        <f t="shared" si="88"/>
        <v>0</v>
      </c>
      <c r="AF85" s="221">
        <f t="shared" si="88"/>
        <v>0</v>
      </c>
      <c r="AG85" s="147">
        <f>SUM(AG86:AG89)</f>
        <v>0</v>
      </c>
      <c r="AH85" s="147">
        <f t="shared" si="86"/>
        <v>0</v>
      </c>
      <c r="AI85" s="147">
        <f t="shared" si="86"/>
        <v>0</v>
      </c>
      <c r="AJ85" s="147">
        <f t="shared" si="86"/>
        <v>0</v>
      </c>
      <c r="AK85" s="147">
        <f t="shared" si="86"/>
        <v>0</v>
      </c>
      <c r="AL85" s="147">
        <f t="shared" si="86"/>
        <v>0</v>
      </c>
      <c r="AM85" s="147">
        <f t="shared" si="86"/>
        <v>0</v>
      </c>
      <c r="AN85" s="147">
        <f t="shared" si="86"/>
        <v>0</v>
      </c>
      <c r="AO85" s="147">
        <f t="shared" si="86"/>
        <v>0</v>
      </c>
      <c r="AP85" s="147">
        <f t="shared" si="86"/>
        <v>0</v>
      </c>
      <c r="AQ85" s="147">
        <f t="shared" si="86"/>
        <v>0</v>
      </c>
      <c r="AR85" s="147">
        <f t="shared" si="86"/>
        <v>0</v>
      </c>
      <c r="AS85" s="147">
        <f t="shared" si="86"/>
        <v>0</v>
      </c>
      <c r="AT85" s="147">
        <f t="shared" si="86"/>
        <v>0</v>
      </c>
      <c r="AU85" s="147">
        <f t="shared" si="86"/>
        <v>0</v>
      </c>
      <c r="AV85" s="147">
        <f t="shared" si="86"/>
        <v>0</v>
      </c>
      <c r="AW85" s="147">
        <f t="shared" si="86"/>
        <v>0</v>
      </c>
      <c r="AX85" s="147">
        <f t="shared" si="86"/>
        <v>0</v>
      </c>
      <c r="AY85" s="147">
        <f t="shared" si="86"/>
        <v>0</v>
      </c>
      <c r="AZ85" s="147">
        <f t="shared" si="86"/>
        <v>0</v>
      </c>
      <c r="BA85" s="589">
        <f t="shared" si="59"/>
        <v>0</v>
      </c>
    </row>
    <row r="86" spans="1:53" ht="31.2" x14ac:dyDescent="0.3">
      <c r="A86" s="22" t="s">
        <v>193</v>
      </c>
      <c r="B86" s="23" t="s">
        <v>194</v>
      </c>
      <c r="C86" s="221"/>
      <c r="D86" s="221"/>
      <c r="E86" s="221"/>
      <c r="F86" s="221"/>
      <c r="G86" s="318"/>
      <c r="H86" s="330">
        <f>SUM(C86:G86)</f>
        <v>0</v>
      </c>
      <c r="I86" s="147"/>
      <c r="J86" s="147"/>
      <c r="K86" s="147"/>
      <c r="L86" s="147">
        <f t="shared" si="85"/>
        <v>0</v>
      </c>
      <c r="M86" s="583"/>
      <c r="N86" s="221"/>
      <c r="O86" s="318"/>
      <c r="P86" s="318"/>
      <c r="Q86" s="330">
        <f>SUM(M86:P86)</f>
        <v>0</v>
      </c>
      <c r="R86" s="583"/>
      <c r="S86" s="584"/>
      <c r="T86" s="221"/>
      <c r="U86" s="330">
        <f t="shared" si="66"/>
        <v>0</v>
      </c>
      <c r="V86" s="221"/>
      <c r="W86" s="221"/>
      <c r="X86" s="221"/>
      <c r="Y86" s="221"/>
      <c r="Z86" s="221"/>
      <c r="AA86" s="221"/>
      <c r="AB86" s="221"/>
      <c r="AC86" s="147"/>
      <c r="AD86" s="221"/>
      <c r="AE86" s="147"/>
      <c r="AF86" s="221"/>
      <c r="AG86" s="147"/>
      <c r="AH86" s="147"/>
      <c r="AI86" s="147"/>
      <c r="AJ86" s="147"/>
      <c r="AK86" s="147"/>
      <c r="AL86" s="147"/>
      <c r="AM86" s="147"/>
      <c r="AN86" s="147"/>
      <c r="AO86" s="147"/>
      <c r="AP86" s="147"/>
      <c r="AQ86" s="147"/>
      <c r="AR86" s="147"/>
      <c r="AS86" s="147"/>
      <c r="AT86" s="147"/>
      <c r="AU86" s="147"/>
      <c r="AV86" s="147"/>
      <c r="AW86" s="147"/>
      <c r="AX86" s="147"/>
      <c r="AY86" s="147"/>
      <c r="AZ86" s="147">
        <f>SUM(V86:AY86)</f>
        <v>0</v>
      </c>
      <c r="BA86" s="589">
        <f t="shared" si="59"/>
        <v>0</v>
      </c>
    </row>
    <row r="87" spans="1:53" ht="17.399999999999999" x14ac:dyDescent="0.3">
      <c r="A87" s="22" t="s">
        <v>195</v>
      </c>
      <c r="B87" s="23" t="s">
        <v>196</v>
      </c>
      <c r="C87" s="221"/>
      <c r="D87" s="221"/>
      <c r="E87" s="221"/>
      <c r="F87" s="221"/>
      <c r="G87" s="318"/>
      <c r="H87" s="330">
        <f>SUM(C87:G87)</f>
        <v>0</v>
      </c>
      <c r="I87" s="147"/>
      <c r="J87" s="147"/>
      <c r="K87" s="147"/>
      <c r="L87" s="147">
        <f t="shared" si="85"/>
        <v>0</v>
      </c>
      <c r="M87" s="583"/>
      <c r="N87" s="221"/>
      <c r="O87" s="318"/>
      <c r="P87" s="318"/>
      <c r="Q87" s="330">
        <f>SUM(M87:P87)</f>
        <v>0</v>
      </c>
      <c r="R87" s="583"/>
      <c r="S87" s="584"/>
      <c r="T87" s="221"/>
      <c r="U87" s="330">
        <f t="shared" si="66"/>
        <v>0</v>
      </c>
      <c r="V87" s="221"/>
      <c r="W87" s="221"/>
      <c r="X87" s="221"/>
      <c r="Y87" s="221"/>
      <c r="Z87" s="221"/>
      <c r="AA87" s="221"/>
      <c r="AB87" s="221"/>
      <c r="AC87" s="147"/>
      <c r="AD87" s="221"/>
      <c r="AE87" s="147"/>
      <c r="AF87" s="221"/>
      <c r="AG87" s="147"/>
      <c r="AH87" s="147"/>
      <c r="AI87" s="147"/>
      <c r="AJ87" s="147"/>
      <c r="AK87" s="147"/>
      <c r="AL87" s="147"/>
      <c r="AM87" s="147"/>
      <c r="AN87" s="147"/>
      <c r="AO87" s="147"/>
      <c r="AP87" s="147"/>
      <c r="AQ87" s="147"/>
      <c r="AR87" s="147"/>
      <c r="AS87" s="147"/>
      <c r="AT87" s="147"/>
      <c r="AU87" s="147"/>
      <c r="AV87" s="147"/>
      <c r="AW87" s="147"/>
      <c r="AX87" s="147"/>
      <c r="AY87" s="147"/>
      <c r="AZ87" s="147">
        <f>SUM(V87:AY87)</f>
        <v>0</v>
      </c>
      <c r="BA87" s="589">
        <f t="shared" si="59"/>
        <v>0</v>
      </c>
    </row>
    <row r="88" spans="1:53" ht="31.2" x14ac:dyDescent="0.3">
      <c r="A88" s="22" t="s">
        <v>197</v>
      </c>
      <c r="B88" s="23" t="s">
        <v>198</v>
      </c>
      <c r="C88" s="221"/>
      <c r="D88" s="221"/>
      <c r="E88" s="221"/>
      <c r="F88" s="221"/>
      <c r="G88" s="318"/>
      <c r="H88" s="330">
        <f>SUM(C88:G88)</f>
        <v>0</v>
      </c>
      <c r="I88" s="147"/>
      <c r="J88" s="147"/>
      <c r="K88" s="147"/>
      <c r="L88" s="147">
        <f t="shared" si="85"/>
        <v>0</v>
      </c>
      <c r="M88" s="583"/>
      <c r="N88" s="221"/>
      <c r="O88" s="318"/>
      <c r="P88" s="318"/>
      <c r="Q88" s="330">
        <f>SUM(M88:P88)</f>
        <v>0</v>
      </c>
      <c r="R88" s="583"/>
      <c r="S88" s="584"/>
      <c r="T88" s="221"/>
      <c r="U88" s="330">
        <f t="shared" si="66"/>
        <v>0</v>
      </c>
      <c r="V88" s="221"/>
      <c r="W88" s="221"/>
      <c r="X88" s="221"/>
      <c r="Y88" s="221"/>
      <c r="Z88" s="221"/>
      <c r="AA88" s="221"/>
      <c r="AB88" s="221"/>
      <c r="AC88" s="147"/>
      <c r="AD88" s="221"/>
      <c r="AE88" s="147"/>
      <c r="AF88" s="221"/>
      <c r="AG88" s="147"/>
      <c r="AH88" s="147"/>
      <c r="AI88" s="147"/>
      <c r="AJ88" s="147"/>
      <c r="AK88" s="147"/>
      <c r="AL88" s="147"/>
      <c r="AM88" s="147"/>
      <c r="AN88" s="147"/>
      <c r="AO88" s="147"/>
      <c r="AP88" s="147"/>
      <c r="AQ88" s="147"/>
      <c r="AR88" s="147"/>
      <c r="AS88" s="147"/>
      <c r="AT88" s="147"/>
      <c r="AU88" s="147"/>
      <c r="AV88" s="147"/>
      <c r="AW88" s="147"/>
      <c r="AX88" s="147"/>
      <c r="AY88" s="147"/>
      <c r="AZ88" s="147">
        <f>SUM(V88:AY88)</f>
        <v>0</v>
      </c>
      <c r="BA88" s="589">
        <f t="shared" si="59"/>
        <v>0</v>
      </c>
    </row>
    <row r="89" spans="1:53" ht="17.399999999999999" x14ac:dyDescent="0.3">
      <c r="A89" s="22" t="s">
        <v>199</v>
      </c>
      <c r="B89" s="23" t="s">
        <v>200</v>
      </c>
      <c r="C89" s="221"/>
      <c r="D89" s="221"/>
      <c r="E89" s="221"/>
      <c r="F89" s="221"/>
      <c r="G89" s="318"/>
      <c r="H89" s="330">
        <f>SUM(C89:G89)</f>
        <v>0</v>
      </c>
      <c r="I89" s="147"/>
      <c r="J89" s="147"/>
      <c r="K89" s="147"/>
      <c r="L89" s="147">
        <f t="shared" si="85"/>
        <v>0</v>
      </c>
      <c r="M89" s="583"/>
      <c r="N89" s="221"/>
      <c r="O89" s="318"/>
      <c r="P89" s="318"/>
      <c r="Q89" s="330">
        <f>SUM(M89:P89)</f>
        <v>0</v>
      </c>
      <c r="R89" s="583"/>
      <c r="S89" s="584"/>
      <c r="T89" s="221"/>
      <c r="U89" s="330">
        <f t="shared" si="66"/>
        <v>0</v>
      </c>
      <c r="V89" s="221"/>
      <c r="W89" s="221"/>
      <c r="X89" s="221"/>
      <c r="Y89" s="221"/>
      <c r="Z89" s="221"/>
      <c r="AA89" s="221"/>
      <c r="AB89" s="221"/>
      <c r="AC89" s="147"/>
      <c r="AD89" s="221"/>
      <c r="AE89" s="147"/>
      <c r="AF89" s="221"/>
      <c r="AG89" s="147"/>
      <c r="AH89" s="147"/>
      <c r="AI89" s="147"/>
      <c r="AJ89" s="147"/>
      <c r="AK89" s="147"/>
      <c r="AL89" s="147"/>
      <c r="AM89" s="147"/>
      <c r="AN89" s="147"/>
      <c r="AO89" s="147"/>
      <c r="AP89" s="147"/>
      <c r="AQ89" s="147"/>
      <c r="AR89" s="147"/>
      <c r="AS89" s="147"/>
      <c r="AT89" s="147"/>
      <c r="AU89" s="147"/>
      <c r="AV89" s="147"/>
      <c r="AW89" s="147"/>
      <c r="AX89" s="147"/>
      <c r="AY89" s="147"/>
      <c r="AZ89" s="147">
        <f>SUM(V89:AY89)</f>
        <v>0</v>
      </c>
      <c r="BA89" s="589">
        <f t="shared" si="59"/>
        <v>0</v>
      </c>
    </row>
    <row r="90" spans="1:53" ht="17.399999999999999" x14ac:dyDescent="0.3">
      <c r="A90" s="18" t="s">
        <v>201</v>
      </c>
      <c r="B90" s="19" t="s">
        <v>202</v>
      </c>
      <c r="C90" s="221">
        <f t="shared" ref="C90:E90" si="89">SUM(C91+C96)</f>
        <v>0</v>
      </c>
      <c r="D90" s="221">
        <f t="shared" si="89"/>
        <v>0</v>
      </c>
      <c r="E90" s="221">
        <f t="shared" si="89"/>
        <v>1481488</v>
      </c>
      <c r="F90" s="221">
        <v>0</v>
      </c>
      <c r="G90" s="318">
        <f t="shared" ref="G90:AZ90" si="90">G91+G96</f>
        <v>0</v>
      </c>
      <c r="H90" s="330">
        <f t="shared" si="90"/>
        <v>1481488</v>
      </c>
      <c r="I90" s="147">
        <v>1466957</v>
      </c>
      <c r="J90" s="147">
        <f t="shared" si="90"/>
        <v>0</v>
      </c>
      <c r="K90" s="147">
        <v>0</v>
      </c>
      <c r="L90" s="147">
        <f t="shared" si="85"/>
        <v>1466957</v>
      </c>
      <c r="M90" s="583">
        <v>1187782</v>
      </c>
      <c r="N90" s="221">
        <v>0</v>
      </c>
      <c r="O90" s="318">
        <f t="shared" ref="O90" si="91">O91+O96</f>
        <v>0</v>
      </c>
      <c r="P90" s="318">
        <f t="shared" si="90"/>
        <v>0</v>
      </c>
      <c r="Q90" s="330">
        <f t="shared" si="90"/>
        <v>1187782</v>
      </c>
      <c r="R90" s="583">
        <v>1523561</v>
      </c>
      <c r="S90" s="584"/>
      <c r="T90" s="221">
        <v>0</v>
      </c>
      <c r="U90" s="330">
        <f t="shared" si="66"/>
        <v>1523561</v>
      </c>
      <c r="V90" s="221">
        <f>SUM(V91+V96)</f>
        <v>0</v>
      </c>
      <c r="W90" s="221">
        <f t="shared" ref="W90:AB90" si="92">SUM(W91+W96)</f>
        <v>0</v>
      </c>
      <c r="X90" s="221">
        <f t="shared" si="92"/>
        <v>0</v>
      </c>
      <c r="Y90" s="221">
        <f t="shared" si="92"/>
        <v>0</v>
      </c>
      <c r="Z90" s="221">
        <f t="shared" si="92"/>
        <v>0</v>
      </c>
      <c r="AA90" s="221">
        <f t="shared" si="92"/>
        <v>0</v>
      </c>
      <c r="AB90" s="221">
        <f t="shared" si="92"/>
        <v>0</v>
      </c>
      <c r="AC90" s="147">
        <f t="shared" ref="AC90" si="93">AC91+AC96</f>
        <v>0</v>
      </c>
      <c r="AD90" s="221">
        <v>0</v>
      </c>
      <c r="AE90" s="147">
        <f t="shared" ref="AE90" si="94">AE91+AE96</f>
        <v>0</v>
      </c>
      <c r="AF90" s="221">
        <f t="shared" ref="AF90" si="95">SUM(AF91+AF96)</f>
        <v>0</v>
      </c>
      <c r="AG90" s="147">
        <f>AG91+AG96</f>
        <v>0</v>
      </c>
      <c r="AH90" s="147">
        <f t="shared" si="90"/>
        <v>0</v>
      </c>
      <c r="AI90" s="147">
        <f t="shared" si="90"/>
        <v>0</v>
      </c>
      <c r="AJ90" s="147">
        <f t="shared" si="90"/>
        <v>0</v>
      </c>
      <c r="AK90" s="147">
        <f t="shared" si="90"/>
        <v>0</v>
      </c>
      <c r="AL90" s="147">
        <f t="shared" si="90"/>
        <v>63296685</v>
      </c>
      <c r="AM90" s="147">
        <f t="shared" si="90"/>
        <v>0</v>
      </c>
      <c r="AN90" s="147">
        <f t="shared" si="90"/>
        <v>0</v>
      </c>
      <c r="AO90" s="147">
        <f t="shared" si="90"/>
        <v>0</v>
      </c>
      <c r="AP90" s="147">
        <f t="shared" si="90"/>
        <v>0</v>
      </c>
      <c r="AQ90" s="147">
        <f t="shared" si="90"/>
        <v>0</v>
      </c>
      <c r="AR90" s="147">
        <f t="shared" si="90"/>
        <v>0</v>
      </c>
      <c r="AS90" s="147">
        <f t="shared" si="90"/>
        <v>0</v>
      </c>
      <c r="AT90" s="147">
        <f t="shared" si="90"/>
        <v>0</v>
      </c>
      <c r="AU90" s="147">
        <f t="shared" si="90"/>
        <v>0</v>
      </c>
      <c r="AV90" s="147">
        <f t="shared" si="90"/>
        <v>0</v>
      </c>
      <c r="AW90" s="147">
        <f t="shared" si="90"/>
        <v>0</v>
      </c>
      <c r="AX90" s="147">
        <f t="shared" si="90"/>
        <v>0</v>
      </c>
      <c r="AY90" s="147">
        <f t="shared" si="90"/>
        <v>0</v>
      </c>
      <c r="AZ90" s="147">
        <f t="shared" si="90"/>
        <v>0</v>
      </c>
      <c r="BA90" s="589">
        <f t="shared" si="59"/>
        <v>5659788</v>
      </c>
    </row>
    <row r="91" spans="1:53" ht="17.399999999999999" x14ac:dyDescent="0.3">
      <c r="A91" s="22" t="s">
        <v>203</v>
      </c>
      <c r="B91" s="23" t="s">
        <v>204</v>
      </c>
      <c r="C91" s="221">
        <f t="shared" ref="C91:D91" si="96">SUM(C92:C95)</f>
        <v>0</v>
      </c>
      <c r="D91" s="221">
        <f t="shared" si="96"/>
        <v>0</v>
      </c>
      <c r="E91" s="221">
        <v>1481488</v>
      </c>
      <c r="F91" s="221">
        <v>0</v>
      </c>
      <c r="G91" s="318">
        <f t="shared" ref="G91:AZ91" si="97">SUM(G92:G95)</f>
        <v>0</v>
      </c>
      <c r="H91" s="330">
        <f t="shared" si="97"/>
        <v>1481488</v>
      </c>
      <c r="I91" s="147">
        <v>1466957</v>
      </c>
      <c r="J91" s="147">
        <f t="shared" si="97"/>
        <v>0</v>
      </c>
      <c r="K91" s="147">
        <v>0</v>
      </c>
      <c r="L91" s="147">
        <f t="shared" si="85"/>
        <v>1466957</v>
      </c>
      <c r="M91" s="583">
        <v>1187782</v>
      </c>
      <c r="N91" s="221">
        <v>0</v>
      </c>
      <c r="O91" s="318">
        <f t="shared" si="97"/>
        <v>0</v>
      </c>
      <c r="P91" s="318">
        <f t="shared" si="97"/>
        <v>0</v>
      </c>
      <c r="Q91" s="330">
        <f t="shared" si="97"/>
        <v>1187782</v>
      </c>
      <c r="R91" s="583">
        <v>1523561</v>
      </c>
      <c r="S91" s="584"/>
      <c r="T91" s="221">
        <v>0</v>
      </c>
      <c r="U91" s="330">
        <f t="shared" si="66"/>
        <v>1523561</v>
      </c>
      <c r="V91" s="221">
        <f>SUM(V92:V95)</f>
        <v>0</v>
      </c>
      <c r="W91" s="221">
        <f t="shared" ref="W91:AF91" si="98">SUM(W92:W95)</f>
        <v>0</v>
      </c>
      <c r="X91" s="221">
        <f t="shared" si="98"/>
        <v>0</v>
      </c>
      <c r="Y91" s="221">
        <f t="shared" si="98"/>
        <v>0</v>
      </c>
      <c r="Z91" s="221">
        <f t="shared" si="98"/>
        <v>0</v>
      </c>
      <c r="AA91" s="221">
        <f t="shared" si="98"/>
        <v>0</v>
      </c>
      <c r="AB91" s="221">
        <f t="shared" si="98"/>
        <v>0</v>
      </c>
      <c r="AC91" s="147">
        <f t="shared" si="98"/>
        <v>0</v>
      </c>
      <c r="AD91" s="147">
        <v>0</v>
      </c>
      <c r="AE91" s="147">
        <f t="shared" si="98"/>
        <v>0</v>
      </c>
      <c r="AF91" s="221">
        <f t="shared" si="98"/>
        <v>0</v>
      </c>
      <c r="AG91" s="147">
        <f>SUM(AG92:AG95)</f>
        <v>0</v>
      </c>
      <c r="AH91" s="147">
        <f t="shared" si="97"/>
        <v>0</v>
      </c>
      <c r="AI91" s="147">
        <f t="shared" si="97"/>
        <v>0</v>
      </c>
      <c r="AJ91" s="147">
        <f t="shared" si="97"/>
        <v>0</v>
      </c>
      <c r="AK91" s="147">
        <f t="shared" si="97"/>
        <v>0</v>
      </c>
      <c r="AL91" s="147">
        <v>63296685</v>
      </c>
      <c r="AM91" s="147">
        <f t="shared" si="97"/>
        <v>0</v>
      </c>
      <c r="AN91" s="147">
        <f t="shared" si="97"/>
        <v>0</v>
      </c>
      <c r="AO91" s="147">
        <f t="shared" si="97"/>
        <v>0</v>
      </c>
      <c r="AP91" s="147">
        <f t="shared" si="97"/>
        <v>0</v>
      </c>
      <c r="AQ91" s="147">
        <f t="shared" si="97"/>
        <v>0</v>
      </c>
      <c r="AR91" s="147">
        <f t="shared" si="97"/>
        <v>0</v>
      </c>
      <c r="AS91" s="147">
        <f t="shared" si="97"/>
        <v>0</v>
      </c>
      <c r="AT91" s="147">
        <f t="shared" si="97"/>
        <v>0</v>
      </c>
      <c r="AU91" s="147">
        <f t="shared" si="97"/>
        <v>0</v>
      </c>
      <c r="AV91" s="147">
        <f t="shared" si="97"/>
        <v>0</v>
      </c>
      <c r="AW91" s="147">
        <f t="shared" si="97"/>
        <v>0</v>
      </c>
      <c r="AX91" s="147">
        <f t="shared" si="97"/>
        <v>0</v>
      </c>
      <c r="AY91" s="147">
        <f t="shared" si="97"/>
        <v>0</v>
      </c>
      <c r="AZ91" s="147">
        <f t="shared" si="97"/>
        <v>0</v>
      </c>
      <c r="BA91" s="589">
        <f t="shared" si="59"/>
        <v>5659788</v>
      </c>
    </row>
    <row r="92" spans="1:53" ht="17.399999999999999" x14ac:dyDescent="0.3">
      <c r="A92" s="22"/>
      <c r="B92" s="24" t="s">
        <v>205</v>
      </c>
      <c r="C92" s="221"/>
      <c r="D92" s="221"/>
      <c r="E92" s="221">
        <v>1481488</v>
      </c>
      <c r="F92" s="221">
        <v>0</v>
      </c>
      <c r="G92" s="318"/>
      <c r="H92" s="330">
        <f t="shared" ref="H92:H101" si="99">SUM(C92:G92)</f>
        <v>1481488</v>
      </c>
      <c r="I92" s="147">
        <v>1466957</v>
      </c>
      <c r="J92" s="147"/>
      <c r="K92" s="147">
        <v>0</v>
      </c>
      <c r="L92" s="147">
        <f t="shared" si="85"/>
        <v>1466957</v>
      </c>
      <c r="M92" s="583">
        <v>1187782</v>
      </c>
      <c r="N92" s="221">
        <v>0</v>
      </c>
      <c r="O92" s="318"/>
      <c r="P92" s="318"/>
      <c r="Q92" s="330">
        <f t="shared" ref="Q92:Q101" si="100">SUM(M92:P92)</f>
        <v>1187782</v>
      </c>
      <c r="R92" s="583">
        <v>1523561</v>
      </c>
      <c r="S92" s="584"/>
      <c r="T92" s="221">
        <v>0</v>
      </c>
      <c r="U92" s="330">
        <f t="shared" si="66"/>
        <v>1523561</v>
      </c>
      <c r="V92" s="221"/>
      <c r="W92" s="221"/>
      <c r="X92" s="221"/>
      <c r="Y92" s="221"/>
      <c r="Z92" s="221"/>
      <c r="AA92" s="221"/>
      <c r="AB92" s="221"/>
      <c r="AC92" s="147">
        <v>0</v>
      </c>
      <c r="AD92" s="221">
        <v>0</v>
      </c>
      <c r="AE92" s="147">
        <v>0</v>
      </c>
      <c r="AF92" s="221"/>
      <c r="AG92" s="147"/>
      <c r="AH92" s="147"/>
      <c r="AI92" s="147"/>
      <c r="AJ92" s="147"/>
      <c r="AK92" s="147"/>
      <c r="AL92" s="147"/>
      <c r="AM92" s="147"/>
      <c r="AN92" s="147"/>
      <c r="AO92" s="147"/>
      <c r="AP92" s="147"/>
      <c r="AQ92" s="147"/>
      <c r="AR92" s="147"/>
      <c r="AS92" s="147"/>
      <c r="AT92" s="147"/>
      <c r="AU92" s="147"/>
      <c r="AV92" s="147"/>
      <c r="AW92" s="147"/>
      <c r="AX92" s="147"/>
      <c r="AY92" s="147"/>
      <c r="AZ92" s="147">
        <f t="shared" ref="AZ92:AZ101" si="101">SUM(V92:AY92)</f>
        <v>0</v>
      </c>
      <c r="BA92" s="589">
        <f t="shared" si="59"/>
        <v>5659788</v>
      </c>
    </row>
    <row r="93" spans="1:53" ht="28.8" x14ac:dyDescent="0.3">
      <c r="A93" s="22"/>
      <c r="B93" s="24" t="s">
        <v>206</v>
      </c>
      <c r="C93" s="221"/>
      <c r="D93" s="221"/>
      <c r="E93" s="221"/>
      <c r="F93" s="221"/>
      <c r="G93" s="318"/>
      <c r="H93" s="330">
        <f t="shared" si="99"/>
        <v>0</v>
      </c>
      <c r="I93" s="147"/>
      <c r="J93" s="147"/>
      <c r="K93" s="147"/>
      <c r="L93" s="147">
        <f t="shared" si="85"/>
        <v>0</v>
      </c>
      <c r="M93" s="583"/>
      <c r="N93" s="221"/>
      <c r="O93" s="318"/>
      <c r="P93" s="318"/>
      <c r="Q93" s="330">
        <f t="shared" si="100"/>
        <v>0</v>
      </c>
      <c r="R93" s="583">
        <v>0</v>
      </c>
      <c r="S93" s="584"/>
      <c r="T93" s="221"/>
      <c r="U93" s="330">
        <f t="shared" si="66"/>
        <v>0</v>
      </c>
      <c r="V93" s="221"/>
      <c r="W93" s="221"/>
      <c r="X93" s="221"/>
      <c r="Y93" s="221"/>
      <c r="Z93" s="221"/>
      <c r="AA93" s="221"/>
      <c r="AB93" s="221"/>
      <c r="AC93" s="147"/>
      <c r="AD93" s="221"/>
      <c r="AE93" s="147"/>
      <c r="AF93" s="221"/>
      <c r="AG93" s="147"/>
      <c r="AH93" s="147"/>
      <c r="AI93" s="147"/>
      <c r="AJ93" s="147"/>
      <c r="AK93" s="147"/>
      <c r="AL93" s="147"/>
      <c r="AM93" s="147"/>
      <c r="AN93" s="147"/>
      <c r="AO93" s="147"/>
      <c r="AP93" s="147"/>
      <c r="AQ93" s="147"/>
      <c r="AR93" s="147"/>
      <c r="AS93" s="147"/>
      <c r="AT93" s="147"/>
      <c r="AU93" s="147"/>
      <c r="AV93" s="147"/>
      <c r="AW93" s="147"/>
      <c r="AX93" s="147"/>
      <c r="AY93" s="147"/>
      <c r="AZ93" s="147">
        <f t="shared" si="101"/>
        <v>0</v>
      </c>
      <c r="BA93" s="589">
        <f t="shared" si="59"/>
        <v>0</v>
      </c>
    </row>
    <row r="94" spans="1:53" ht="17.399999999999999" x14ac:dyDescent="0.3">
      <c r="A94" s="22"/>
      <c r="B94" s="24" t="s">
        <v>207</v>
      </c>
      <c r="C94" s="221"/>
      <c r="D94" s="221"/>
      <c r="E94" s="221"/>
      <c r="F94" s="221"/>
      <c r="G94" s="318"/>
      <c r="H94" s="330">
        <f t="shared" si="99"/>
        <v>0</v>
      </c>
      <c r="I94" s="147"/>
      <c r="J94" s="147"/>
      <c r="K94" s="147"/>
      <c r="L94" s="147">
        <f t="shared" si="85"/>
        <v>0</v>
      </c>
      <c r="M94" s="583"/>
      <c r="N94" s="221"/>
      <c r="O94" s="318"/>
      <c r="P94" s="318"/>
      <c r="Q94" s="330">
        <f t="shared" si="100"/>
        <v>0</v>
      </c>
      <c r="R94" s="583"/>
      <c r="S94" s="584"/>
      <c r="T94" s="221"/>
      <c r="U94" s="330">
        <f t="shared" si="66"/>
        <v>0</v>
      </c>
      <c r="V94" s="221"/>
      <c r="W94" s="221"/>
      <c r="X94" s="221"/>
      <c r="Y94" s="221"/>
      <c r="Z94" s="221"/>
      <c r="AA94" s="221"/>
      <c r="AB94" s="221"/>
      <c r="AC94" s="147"/>
      <c r="AD94" s="221"/>
      <c r="AE94" s="147"/>
      <c r="AF94" s="221"/>
      <c r="AG94" s="147"/>
      <c r="AH94" s="147"/>
      <c r="AI94" s="147"/>
      <c r="AJ94" s="147"/>
      <c r="AK94" s="147"/>
      <c r="AL94" s="147"/>
      <c r="AM94" s="147"/>
      <c r="AN94" s="147"/>
      <c r="AO94" s="147"/>
      <c r="AP94" s="147"/>
      <c r="AQ94" s="147"/>
      <c r="AR94" s="147"/>
      <c r="AS94" s="147"/>
      <c r="AT94" s="147"/>
      <c r="AU94" s="147"/>
      <c r="AV94" s="147"/>
      <c r="AW94" s="147"/>
      <c r="AX94" s="147"/>
      <c r="AY94" s="147"/>
      <c r="AZ94" s="147">
        <f t="shared" si="101"/>
        <v>0</v>
      </c>
      <c r="BA94" s="589">
        <f t="shared" si="59"/>
        <v>0</v>
      </c>
    </row>
    <row r="95" spans="1:53" ht="28.8" x14ac:dyDescent="0.3">
      <c r="A95" s="22"/>
      <c r="B95" s="24" t="s">
        <v>208</v>
      </c>
      <c r="C95" s="221"/>
      <c r="D95" s="221"/>
      <c r="E95" s="221"/>
      <c r="F95" s="221"/>
      <c r="G95" s="318"/>
      <c r="H95" s="330">
        <f t="shared" si="99"/>
        <v>0</v>
      </c>
      <c r="I95" s="147"/>
      <c r="J95" s="147"/>
      <c r="K95" s="147"/>
      <c r="L95" s="147">
        <f t="shared" si="85"/>
        <v>0</v>
      </c>
      <c r="M95" s="583"/>
      <c r="N95" s="221"/>
      <c r="O95" s="318"/>
      <c r="P95" s="318"/>
      <c r="Q95" s="330">
        <f t="shared" si="100"/>
        <v>0</v>
      </c>
      <c r="R95" s="583"/>
      <c r="S95" s="584"/>
      <c r="T95" s="221"/>
      <c r="U95" s="330">
        <f t="shared" si="66"/>
        <v>0</v>
      </c>
      <c r="V95" s="221"/>
      <c r="W95" s="221"/>
      <c r="X95" s="221"/>
      <c r="Y95" s="221"/>
      <c r="Z95" s="221"/>
      <c r="AA95" s="221"/>
      <c r="AB95" s="221"/>
      <c r="AC95" s="147"/>
      <c r="AD95" s="221"/>
      <c r="AE95" s="147"/>
      <c r="AF95" s="221"/>
      <c r="AG95" s="147"/>
      <c r="AH95" s="147"/>
      <c r="AI95" s="147"/>
      <c r="AJ95" s="147"/>
      <c r="AK95" s="147"/>
      <c r="AL95" s="147"/>
      <c r="AM95" s="147"/>
      <c r="AN95" s="147"/>
      <c r="AO95" s="147"/>
      <c r="AP95" s="147"/>
      <c r="AQ95" s="147"/>
      <c r="AR95" s="147"/>
      <c r="AS95" s="147"/>
      <c r="AT95" s="147"/>
      <c r="AU95" s="147"/>
      <c r="AV95" s="147"/>
      <c r="AW95" s="147"/>
      <c r="AX95" s="147"/>
      <c r="AY95" s="147"/>
      <c r="AZ95" s="147">
        <f t="shared" si="101"/>
        <v>0</v>
      </c>
      <c r="BA95" s="589">
        <f t="shared" si="59"/>
        <v>0</v>
      </c>
    </row>
    <row r="96" spans="1:53" ht="17.399999999999999" x14ac:dyDescent="0.3">
      <c r="A96" s="22" t="s">
        <v>209</v>
      </c>
      <c r="B96" s="23" t="s">
        <v>210</v>
      </c>
      <c r="C96" s="221"/>
      <c r="D96" s="221"/>
      <c r="E96" s="221"/>
      <c r="F96" s="221"/>
      <c r="G96" s="318"/>
      <c r="H96" s="330">
        <f t="shared" si="99"/>
        <v>0</v>
      </c>
      <c r="I96" s="147"/>
      <c r="J96" s="147"/>
      <c r="K96" s="147"/>
      <c r="L96" s="147">
        <f t="shared" si="85"/>
        <v>0</v>
      </c>
      <c r="M96" s="583"/>
      <c r="N96" s="221"/>
      <c r="O96" s="318"/>
      <c r="P96" s="318"/>
      <c r="Q96" s="330">
        <f t="shared" si="100"/>
        <v>0</v>
      </c>
      <c r="R96" s="583"/>
      <c r="S96" s="584"/>
      <c r="T96" s="221"/>
      <c r="U96" s="330">
        <f t="shared" si="66"/>
        <v>0</v>
      </c>
      <c r="V96" s="221"/>
      <c r="W96" s="221"/>
      <c r="X96" s="221"/>
      <c r="Y96" s="221"/>
      <c r="Z96" s="221"/>
      <c r="AA96" s="221"/>
      <c r="AB96" s="221"/>
      <c r="AC96" s="147"/>
      <c r="AD96" s="221"/>
      <c r="AE96" s="147"/>
      <c r="AF96" s="221"/>
      <c r="AG96" s="147"/>
      <c r="AH96" s="147"/>
      <c r="AI96" s="147"/>
      <c r="AJ96" s="147"/>
      <c r="AK96" s="147"/>
      <c r="AL96" s="147"/>
      <c r="AM96" s="147"/>
      <c r="AN96" s="147"/>
      <c r="AO96" s="147"/>
      <c r="AP96" s="147"/>
      <c r="AQ96" s="147"/>
      <c r="AR96" s="147"/>
      <c r="AS96" s="147"/>
      <c r="AT96" s="147"/>
      <c r="AU96" s="147"/>
      <c r="AV96" s="147"/>
      <c r="AW96" s="147"/>
      <c r="AX96" s="147"/>
      <c r="AY96" s="147"/>
      <c r="AZ96" s="147">
        <f t="shared" si="101"/>
        <v>0</v>
      </c>
      <c r="BA96" s="589">
        <f t="shared" si="59"/>
        <v>0</v>
      </c>
    </row>
    <row r="97" spans="1:53" ht="17.399999999999999" x14ac:dyDescent="0.3">
      <c r="A97" s="18" t="s">
        <v>211</v>
      </c>
      <c r="B97" s="19" t="s">
        <v>212</v>
      </c>
      <c r="C97" s="221"/>
      <c r="D97" s="221"/>
      <c r="E97" s="221"/>
      <c r="F97" s="221"/>
      <c r="G97" s="318"/>
      <c r="H97" s="330">
        <f t="shared" si="99"/>
        <v>0</v>
      </c>
      <c r="I97" s="147"/>
      <c r="J97" s="147"/>
      <c r="K97" s="147"/>
      <c r="L97" s="147">
        <f t="shared" si="85"/>
        <v>0</v>
      </c>
      <c r="M97" s="583"/>
      <c r="N97" s="221"/>
      <c r="O97" s="318"/>
      <c r="P97" s="318"/>
      <c r="Q97" s="330">
        <f t="shared" si="100"/>
        <v>0</v>
      </c>
      <c r="R97" s="583"/>
      <c r="S97" s="584"/>
      <c r="T97" s="221"/>
      <c r="U97" s="330">
        <f t="shared" si="66"/>
        <v>0</v>
      </c>
      <c r="V97" s="221"/>
      <c r="W97" s="221"/>
      <c r="X97" s="221"/>
      <c r="Y97" s="221"/>
      <c r="Z97" s="221"/>
      <c r="AA97" s="221"/>
      <c r="AB97" s="221"/>
      <c r="AC97" s="147">
        <v>0</v>
      </c>
      <c r="AD97" s="221"/>
      <c r="AE97" s="147"/>
      <c r="AF97" s="221"/>
      <c r="AG97" s="147"/>
      <c r="AH97" s="147"/>
      <c r="AI97" s="147"/>
      <c r="AJ97" s="147"/>
      <c r="AK97" s="147"/>
      <c r="AL97" s="147"/>
      <c r="AM97" s="147"/>
      <c r="AN97" s="147"/>
      <c r="AO97" s="147"/>
      <c r="AP97" s="147"/>
      <c r="AQ97" s="147"/>
      <c r="AR97" s="147"/>
      <c r="AS97" s="147"/>
      <c r="AT97" s="147"/>
      <c r="AU97" s="147"/>
      <c r="AV97" s="147"/>
      <c r="AW97" s="147"/>
      <c r="AX97" s="147"/>
      <c r="AY97" s="147"/>
      <c r="AZ97" s="147">
        <f t="shared" si="101"/>
        <v>0</v>
      </c>
      <c r="BA97" s="589">
        <f t="shared" si="59"/>
        <v>0</v>
      </c>
    </row>
    <row r="98" spans="1:53" ht="17.399999999999999" x14ac:dyDescent="0.3">
      <c r="A98" s="18" t="s">
        <v>213</v>
      </c>
      <c r="B98" s="19" t="s">
        <v>214</v>
      </c>
      <c r="C98" s="221"/>
      <c r="D98" s="221"/>
      <c r="E98" s="221"/>
      <c r="F98" s="221"/>
      <c r="G98" s="318"/>
      <c r="H98" s="330">
        <f t="shared" si="99"/>
        <v>0</v>
      </c>
      <c r="I98" s="147"/>
      <c r="J98" s="147"/>
      <c r="K98" s="147"/>
      <c r="L98" s="147">
        <f t="shared" si="85"/>
        <v>0</v>
      </c>
      <c r="M98" s="583"/>
      <c r="N98" s="221"/>
      <c r="O98" s="318"/>
      <c r="P98" s="318"/>
      <c r="Q98" s="330">
        <f t="shared" si="100"/>
        <v>0</v>
      </c>
      <c r="R98" s="583"/>
      <c r="S98" s="584"/>
      <c r="T98" s="221"/>
      <c r="U98" s="330">
        <f t="shared" si="66"/>
        <v>0</v>
      </c>
      <c r="V98" s="221"/>
      <c r="W98" s="221"/>
      <c r="X98" s="221"/>
      <c r="Y98" s="221"/>
      <c r="Z98" s="221"/>
      <c r="AA98" s="221"/>
      <c r="AB98" s="221"/>
      <c r="AC98" s="147"/>
      <c r="AD98" s="221"/>
      <c r="AE98" s="147"/>
      <c r="AF98" s="221"/>
      <c r="AG98" s="147"/>
      <c r="AH98" s="147"/>
      <c r="AI98" s="147"/>
      <c r="AJ98" s="147"/>
      <c r="AK98" s="147"/>
      <c r="AL98" s="147"/>
      <c r="AM98" s="147"/>
      <c r="AN98" s="147"/>
      <c r="AO98" s="147"/>
      <c r="AP98" s="147"/>
      <c r="AQ98" s="147"/>
      <c r="AR98" s="147"/>
      <c r="AS98" s="147"/>
      <c r="AT98" s="147"/>
      <c r="AU98" s="147"/>
      <c r="AV98" s="147"/>
      <c r="AW98" s="147"/>
      <c r="AX98" s="147"/>
      <c r="AY98" s="147"/>
      <c r="AZ98" s="147">
        <f t="shared" si="101"/>
        <v>0</v>
      </c>
      <c r="BA98" s="589">
        <f t="shared" si="59"/>
        <v>0</v>
      </c>
    </row>
    <row r="99" spans="1:53" ht="17.399999999999999" x14ac:dyDescent="0.3">
      <c r="A99" s="18" t="s">
        <v>215</v>
      </c>
      <c r="B99" s="19" t="s">
        <v>216</v>
      </c>
      <c r="C99" s="221"/>
      <c r="D99" s="221"/>
      <c r="E99" s="221">
        <v>22845882</v>
      </c>
      <c r="F99" s="221">
        <v>0</v>
      </c>
      <c r="G99" s="318">
        <v>0</v>
      </c>
      <c r="H99" s="330">
        <f t="shared" si="99"/>
        <v>22845882</v>
      </c>
      <c r="I99" s="147">
        <v>66516638</v>
      </c>
      <c r="J99" s="147">
        <v>0</v>
      </c>
      <c r="K99" s="147">
        <v>0</v>
      </c>
      <c r="L99" s="147">
        <f t="shared" si="85"/>
        <v>66516638</v>
      </c>
      <c r="M99" s="583">
        <v>124019575</v>
      </c>
      <c r="N99" s="221">
        <v>0</v>
      </c>
      <c r="O99" s="318">
        <v>0</v>
      </c>
      <c r="P99" s="318">
        <v>0</v>
      </c>
      <c r="Q99" s="330">
        <f t="shared" si="100"/>
        <v>124019575</v>
      </c>
      <c r="R99" s="583">
        <v>0</v>
      </c>
      <c r="S99" s="584"/>
      <c r="T99" s="221">
        <v>77417337</v>
      </c>
      <c r="U99" s="330">
        <f t="shared" si="66"/>
        <v>77417337</v>
      </c>
      <c r="V99" s="221"/>
      <c r="W99" s="221"/>
      <c r="X99" s="221"/>
      <c r="Y99" s="221"/>
      <c r="Z99" s="221"/>
      <c r="AA99" s="221"/>
      <c r="AB99" s="221"/>
      <c r="AC99" s="147"/>
      <c r="AD99" s="221"/>
      <c r="AE99" s="147"/>
      <c r="AF99" s="221"/>
      <c r="AG99" s="147"/>
      <c r="AH99" s="147"/>
      <c r="AI99" s="147"/>
      <c r="AJ99" s="147"/>
      <c r="AK99" s="147"/>
      <c r="AL99" s="147"/>
      <c r="AM99" s="147"/>
      <c r="AN99" s="147"/>
      <c r="AO99" s="147"/>
      <c r="AP99" s="147"/>
      <c r="AQ99" s="147"/>
      <c r="AR99" s="147"/>
      <c r="AS99" s="147"/>
      <c r="AT99" s="147"/>
      <c r="AU99" s="147"/>
      <c r="AV99" s="147"/>
      <c r="AW99" s="147"/>
      <c r="AX99" s="147"/>
      <c r="AY99" s="147"/>
      <c r="AZ99" s="147">
        <f t="shared" si="101"/>
        <v>0</v>
      </c>
      <c r="BA99" s="589">
        <f t="shared" si="59"/>
        <v>290799432</v>
      </c>
    </row>
    <row r="100" spans="1:53" ht="17.399999999999999" x14ac:dyDescent="0.3">
      <c r="A100" s="18" t="s">
        <v>217</v>
      </c>
      <c r="B100" s="19" t="s">
        <v>218</v>
      </c>
      <c r="C100" s="221"/>
      <c r="D100" s="221"/>
      <c r="E100" s="221"/>
      <c r="F100" s="221"/>
      <c r="G100" s="318"/>
      <c r="H100" s="330">
        <f t="shared" si="99"/>
        <v>0</v>
      </c>
      <c r="I100" s="147"/>
      <c r="J100" s="147"/>
      <c r="K100" s="147"/>
      <c r="L100" s="147">
        <f t="shared" si="85"/>
        <v>0</v>
      </c>
      <c r="M100" s="583"/>
      <c r="N100" s="221"/>
      <c r="O100" s="318"/>
      <c r="P100" s="318"/>
      <c r="Q100" s="330">
        <f t="shared" si="100"/>
        <v>0</v>
      </c>
      <c r="R100" s="583"/>
      <c r="S100" s="584"/>
      <c r="T100" s="221"/>
      <c r="U100" s="330">
        <f t="shared" si="66"/>
        <v>0</v>
      </c>
      <c r="V100" s="221"/>
      <c r="W100" s="221"/>
      <c r="X100" s="221"/>
      <c r="Y100" s="221"/>
      <c r="Z100" s="221"/>
      <c r="AA100" s="221"/>
      <c r="AB100" s="221"/>
      <c r="AC100" s="147"/>
      <c r="AD100" s="221"/>
      <c r="AE100" s="147"/>
      <c r="AF100" s="221"/>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f t="shared" si="101"/>
        <v>0</v>
      </c>
      <c r="BA100" s="589">
        <f t="shared" si="59"/>
        <v>0</v>
      </c>
    </row>
    <row r="101" spans="1:53" ht="17.399999999999999" x14ac:dyDescent="0.3">
      <c r="A101" s="18" t="s">
        <v>219</v>
      </c>
      <c r="B101" s="19" t="s">
        <v>220</v>
      </c>
      <c r="C101" s="221"/>
      <c r="D101" s="221"/>
      <c r="E101" s="221"/>
      <c r="F101" s="221"/>
      <c r="G101" s="318"/>
      <c r="H101" s="330">
        <f t="shared" si="99"/>
        <v>0</v>
      </c>
      <c r="I101" s="147"/>
      <c r="J101" s="147"/>
      <c r="K101" s="147"/>
      <c r="L101" s="147">
        <f t="shared" si="85"/>
        <v>0</v>
      </c>
      <c r="M101" s="583"/>
      <c r="N101" s="221"/>
      <c r="O101" s="318"/>
      <c r="P101" s="318"/>
      <c r="Q101" s="330">
        <f t="shared" si="100"/>
        <v>0</v>
      </c>
      <c r="R101" s="583"/>
      <c r="S101" s="584"/>
      <c r="T101" s="221"/>
      <c r="U101" s="330">
        <f t="shared" si="66"/>
        <v>0</v>
      </c>
      <c r="V101" s="221"/>
      <c r="W101" s="221"/>
      <c r="X101" s="221"/>
      <c r="Y101" s="221"/>
      <c r="Z101" s="221"/>
      <c r="AA101" s="221"/>
      <c r="AB101" s="221"/>
      <c r="AC101" s="147"/>
      <c r="AD101" s="221"/>
      <c r="AE101" s="147"/>
      <c r="AF101" s="221"/>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f t="shared" si="101"/>
        <v>0</v>
      </c>
      <c r="BA101" s="589">
        <f t="shared" si="59"/>
        <v>0</v>
      </c>
    </row>
    <row r="102" spans="1:53" ht="17.399999999999999" x14ac:dyDescent="0.3">
      <c r="A102" s="16" t="s">
        <v>221</v>
      </c>
      <c r="B102" s="17" t="s">
        <v>222</v>
      </c>
      <c r="C102" s="219">
        <f t="shared" ref="C102:AZ102" si="102">SUM(C103:C106)</f>
        <v>0</v>
      </c>
      <c r="D102" s="219">
        <f t="shared" si="102"/>
        <v>0</v>
      </c>
      <c r="E102" s="219">
        <f t="shared" si="102"/>
        <v>0</v>
      </c>
      <c r="F102" s="219">
        <f t="shared" si="102"/>
        <v>0</v>
      </c>
      <c r="G102" s="317">
        <f t="shared" si="102"/>
        <v>0</v>
      </c>
      <c r="H102" s="329">
        <f t="shared" si="102"/>
        <v>0</v>
      </c>
      <c r="I102" s="146">
        <f t="shared" si="102"/>
        <v>0</v>
      </c>
      <c r="J102" s="146">
        <f t="shared" si="102"/>
        <v>0</v>
      </c>
      <c r="K102" s="146">
        <f t="shared" si="102"/>
        <v>0</v>
      </c>
      <c r="L102" s="146">
        <f>SUM(I102:K102)</f>
        <v>0</v>
      </c>
      <c r="M102" s="323">
        <f t="shared" si="102"/>
        <v>0</v>
      </c>
      <c r="N102" s="219">
        <f t="shared" si="102"/>
        <v>0</v>
      </c>
      <c r="O102" s="317">
        <f t="shared" si="102"/>
        <v>0</v>
      </c>
      <c r="P102" s="317">
        <f t="shared" si="102"/>
        <v>0</v>
      </c>
      <c r="Q102" s="329">
        <f t="shared" si="102"/>
        <v>0</v>
      </c>
      <c r="R102" s="323">
        <f t="shared" si="102"/>
        <v>0</v>
      </c>
      <c r="S102" s="381"/>
      <c r="T102" s="219">
        <f t="shared" ref="T102" si="103">SUM(T103:T106)</f>
        <v>0</v>
      </c>
      <c r="U102" s="329">
        <f t="shared" si="66"/>
        <v>0</v>
      </c>
      <c r="V102" s="219">
        <f>SUM(V103:V106)</f>
        <v>0</v>
      </c>
      <c r="W102" s="219">
        <f t="shared" ref="W102:AF102" si="104">SUM(W103:W106)</f>
        <v>0</v>
      </c>
      <c r="X102" s="219">
        <f t="shared" si="104"/>
        <v>0</v>
      </c>
      <c r="Y102" s="219">
        <f t="shared" si="104"/>
        <v>0</v>
      </c>
      <c r="Z102" s="219">
        <f t="shared" si="104"/>
        <v>0</v>
      </c>
      <c r="AA102" s="219">
        <f t="shared" si="104"/>
        <v>0</v>
      </c>
      <c r="AB102" s="219">
        <f t="shared" si="104"/>
        <v>0</v>
      </c>
      <c r="AC102" s="146">
        <f t="shared" si="104"/>
        <v>0</v>
      </c>
      <c r="AD102" s="219">
        <f t="shared" si="104"/>
        <v>0</v>
      </c>
      <c r="AE102" s="146">
        <f t="shared" si="104"/>
        <v>0</v>
      </c>
      <c r="AF102" s="219">
        <f t="shared" si="104"/>
        <v>0</v>
      </c>
      <c r="AG102" s="146">
        <f>SUM(AG103:AG106)</f>
        <v>0</v>
      </c>
      <c r="AH102" s="146">
        <f t="shared" si="102"/>
        <v>0</v>
      </c>
      <c r="AI102" s="146">
        <f t="shared" si="102"/>
        <v>0</v>
      </c>
      <c r="AJ102" s="146">
        <f t="shared" si="102"/>
        <v>0</v>
      </c>
      <c r="AK102" s="146">
        <f t="shared" si="102"/>
        <v>0</v>
      </c>
      <c r="AL102" s="146">
        <f t="shared" si="102"/>
        <v>0</v>
      </c>
      <c r="AM102" s="146">
        <f t="shared" si="102"/>
        <v>0</v>
      </c>
      <c r="AN102" s="146">
        <f t="shared" si="102"/>
        <v>0</v>
      </c>
      <c r="AO102" s="146">
        <f t="shared" si="102"/>
        <v>0</v>
      </c>
      <c r="AP102" s="146">
        <f t="shared" si="102"/>
        <v>0</v>
      </c>
      <c r="AQ102" s="146">
        <f t="shared" si="102"/>
        <v>0</v>
      </c>
      <c r="AR102" s="146">
        <f t="shared" si="102"/>
        <v>0</v>
      </c>
      <c r="AS102" s="146">
        <f t="shared" si="102"/>
        <v>0</v>
      </c>
      <c r="AT102" s="146">
        <f t="shared" si="102"/>
        <v>0</v>
      </c>
      <c r="AU102" s="146">
        <f t="shared" si="102"/>
        <v>0</v>
      </c>
      <c r="AV102" s="146">
        <f t="shared" si="102"/>
        <v>0</v>
      </c>
      <c r="AW102" s="146">
        <f t="shared" si="102"/>
        <v>0</v>
      </c>
      <c r="AX102" s="146">
        <f t="shared" si="102"/>
        <v>0</v>
      </c>
      <c r="AY102" s="146">
        <f t="shared" si="102"/>
        <v>0</v>
      </c>
      <c r="AZ102" s="146">
        <f t="shared" si="102"/>
        <v>0</v>
      </c>
      <c r="BA102" s="589">
        <f t="shared" si="59"/>
        <v>0</v>
      </c>
    </row>
    <row r="103" spans="1:53" ht="30" x14ac:dyDescent="0.3">
      <c r="A103" s="18" t="s">
        <v>223</v>
      </c>
      <c r="B103" s="19" t="s">
        <v>224</v>
      </c>
      <c r="C103" s="221"/>
      <c r="D103" s="221"/>
      <c r="E103" s="221"/>
      <c r="F103" s="221"/>
      <c r="G103" s="318"/>
      <c r="H103" s="330">
        <f>SUM(C103:G103)</f>
        <v>0</v>
      </c>
      <c r="I103" s="147"/>
      <c r="J103" s="147"/>
      <c r="K103" s="147"/>
      <c r="L103" s="147">
        <f>SUM(I103:K103)</f>
        <v>0</v>
      </c>
      <c r="M103" s="583"/>
      <c r="N103" s="221"/>
      <c r="O103" s="318"/>
      <c r="P103" s="318"/>
      <c r="Q103" s="330">
        <f>SUM(M103:P103)</f>
        <v>0</v>
      </c>
      <c r="R103" s="583"/>
      <c r="S103" s="584"/>
      <c r="T103" s="221"/>
      <c r="U103" s="330">
        <f t="shared" si="66"/>
        <v>0</v>
      </c>
      <c r="V103" s="221"/>
      <c r="W103" s="221"/>
      <c r="X103" s="221"/>
      <c r="Y103" s="221"/>
      <c r="Z103" s="221"/>
      <c r="AA103" s="221"/>
      <c r="AB103" s="221"/>
      <c r="AC103" s="147"/>
      <c r="AD103" s="221"/>
      <c r="AE103" s="147"/>
      <c r="AF103" s="221"/>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f>SUM(V103:AY103)</f>
        <v>0</v>
      </c>
      <c r="BA103" s="589">
        <f t="shared" si="59"/>
        <v>0</v>
      </c>
    </row>
    <row r="104" spans="1:53" ht="30" x14ac:dyDescent="0.3">
      <c r="A104" s="18" t="s">
        <v>225</v>
      </c>
      <c r="B104" s="19" t="s">
        <v>226</v>
      </c>
      <c r="C104" s="221"/>
      <c r="D104" s="221"/>
      <c r="E104" s="221"/>
      <c r="F104" s="221"/>
      <c r="G104" s="318"/>
      <c r="H104" s="330">
        <f>SUM(C104:G104)</f>
        <v>0</v>
      </c>
      <c r="I104" s="147"/>
      <c r="J104" s="147"/>
      <c r="K104" s="147"/>
      <c r="L104" s="147">
        <f t="shared" ref="L104:L106" si="105">SUM(I104:K104)</f>
        <v>0</v>
      </c>
      <c r="M104" s="583"/>
      <c r="N104" s="221"/>
      <c r="O104" s="318"/>
      <c r="P104" s="318"/>
      <c r="Q104" s="330">
        <f>SUM(M104:P104)</f>
        <v>0</v>
      </c>
      <c r="R104" s="583"/>
      <c r="S104" s="584"/>
      <c r="T104" s="221"/>
      <c r="U104" s="330">
        <f t="shared" si="66"/>
        <v>0</v>
      </c>
      <c r="V104" s="221"/>
      <c r="W104" s="221"/>
      <c r="X104" s="221"/>
      <c r="Y104" s="221"/>
      <c r="Z104" s="221"/>
      <c r="AA104" s="221"/>
      <c r="AB104" s="221"/>
      <c r="AC104" s="147"/>
      <c r="AD104" s="221"/>
      <c r="AE104" s="147"/>
      <c r="AF104" s="221"/>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f>SUM(V104:AY104)</f>
        <v>0</v>
      </c>
      <c r="BA104" s="589">
        <f t="shared" si="59"/>
        <v>0</v>
      </c>
    </row>
    <row r="105" spans="1:53" ht="17.399999999999999" x14ac:dyDescent="0.3">
      <c r="A105" s="18" t="s">
        <v>227</v>
      </c>
      <c r="B105" s="19" t="s">
        <v>228</v>
      </c>
      <c r="C105" s="221"/>
      <c r="D105" s="221"/>
      <c r="E105" s="221"/>
      <c r="F105" s="221"/>
      <c r="G105" s="318"/>
      <c r="H105" s="330">
        <f>SUM(C105:G105)</f>
        <v>0</v>
      </c>
      <c r="I105" s="147"/>
      <c r="J105" s="147"/>
      <c r="K105" s="147"/>
      <c r="L105" s="147">
        <f t="shared" si="105"/>
        <v>0</v>
      </c>
      <c r="M105" s="583"/>
      <c r="N105" s="221"/>
      <c r="O105" s="318"/>
      <c r="P105" s="318"/>
      <c r="Q105" s="330">
        <f>SUM(M105:P105)</f>
        <v>0</v>
      </c>
      <c r="R105" s="583"/>
      <c r="S105" s="584"/>
      <c r="T105" s="221"/>
      <c r="U105" s="330">
        <f t="shared" si="66"/>
        <v>0</v>
      </c>
      <c r="V105" s="221"/>
      <c r="W105" s="221"/>
      <c r="X105" s="221"/>
      <c r="Y105" s="221"/>
      <c r="Z105" s="221"/>
      <c r="AA105" s="221"/>
      <c r="AB105" s="221"/>
      <c r="AC105" s="147"/>
      <c r="AD105" s="221"/>
      <c r="AE105" s="147"/>
      <c r="AF105" s="221"/>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f>SUM(V105:AY105)</f>
        <v>0</v>
      </c>
      <c r="BA105" s="589">
        <f t="shared" si="59"/>
        <v>0</v>
      </c>
    </row>
    <row r="106" spans="1:53" ht="17.399999999999999" x14ac:dyDescent="0.3">
      <c r="A106" s="18" t="s">
        <v>229</v>
      </c>
      <c r="B106" s="19" t="s">
        <v>230</v>
      </c>
      <c r="C106" s="585"/>
      <c r="D106" s="585"/>
      <c r="E106" s="585"/>
      <c r="F106" s="585"/>
      <c r="G106" s="318"/>
      <c r="H106" s="330">
        <f>SUM(C106:G106)</f>
        <v>0</v>
      </c>
      <c r="I106" s="147"/>
      <c r="J106" s="147"/>
      <c r="K106" s="147"/>
      <c r="L106" s="147">
        <f t="shared" si="105"/>
        <v>0</v>
      </c>
      <c r="M106" s="583"/>
      <c r="N106" s="221"/>
      <c r="O106" s="318"/>
      <c r="P106" s="318"/>
      <c r="Q106" s="330">
        <f>SUM(M106:P106)</f>
        <v>0</v>
      </c>
      <c r="R106" s="583"/>
      <c r="S106" s="584"/>
      <c r="T106" s="221"/>
      <c r="U106" s="330">
        <f t="shared" si="66"/>
        <v>0</v>
      </c>
      <c r="V106" s="221"/>
      <c r="W106" s="221"/>
      <c r="X106" s="221"/>
      <c r="Y106" s="221"/>
      <c r="Z106" s="221"/>
      <c r="AA106" s="221"/>
      <c r="AB106" s="221"/>
      <c r="AC106" s="147"/>
      <c r="AD106" s="221"/>
      <c r="AE106" s="147"/>
      <c r="AF106" s="221"/>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f>SUM(V106:AY106)</f>
        <v>0</v>
      </c>
      <c r="BA106" s="589">
        <f t="shared" si="59"/>
        <v>0</v>
      </c>
    </row>
    <row r="107" spans="1:53" ht="31.8" thickBot="1" x14ac:dyDescent="0.35">
      <c r="A107" s="16" t="s">
        <v>231</v>
      </c>
      <c r="B107" s="17" t="s">
        <v>232</v>
      </c>
      <c r="C107" s="454"/>
      <c r="D107" s="454"/>
      <c r="E107" s="454"/>
      <c r="F107" s="454"/>
      <c r="G107" s="317"/>
      <c r="H107" s="329">
        <f>SUM(C107:G107)</f>
        <v>0</v>
      </c>
      <c r="I107" s="146"/>
      <c r="J107" s="146"/>
      <c r="K107" s="146"/>
      <c r="L107" s="146">
        <f>SUM(I107:K107)</f>
        <v>0</v>
      </c>
      <c r="M107" s="323"/>
      <c r="N107" s="219"/>
      <c r="O107" s="317"/>
      <c r="P107" s="317"/>
      <c r="Q107" s="329">
        <f>SUM(M107:P107)</f>
        <v>0</v>
      </c>
      <c r="R107" s="323"/>
      <c r="S107" s="381"/>
      <c r="T107" s="219"/>
      <c r="U107" s="329">
        <f t="shared" si="66"/>
        <v>0</v>
      </c>
      <c r="V107" s="219"/>
      <c r="W107" s="219"/>
      <c r="X107" s="219"/>
      <c r="Y107" s="219"/>
      <c r="Z107" s="219"/>
      <c r="AA107" s="219"/>
      <c r="AB107" s="219"/>
      <c r="AC107" s="146"/>
      <c r="AD107" s="219"/>
      <c r="AE107" s="146"/>
      <c r="AF107" s="219"/>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f>SUM(V107:AY107)</f>
        <v>0</v>
      </c>
      <c r="BA107" s="589">
        <f t="shared" si="59"/>
        <v>0</v>
      </c>
    </row>
    <row r="108" spans="1:53" x14ac:dyDescent="0.3">
      <c r="C108" s="148"/>
      <c r="D108" s="148"/>
      <c r="E108" s="148"/>
      <c r="F108" s="148"/>
      <c r="G108" s="148"/>
      <c r="H108" s="331"/>
      <c r="I108" s="148"/>
      <c r="J108" s="148"/>
      <c r="K108" s="148"/>
      <c r="L108" s="148"/>
      <c r="M108" s="148"/>
      <c r="N108" s="148"/>
      <c r="O108" s="148"/>
      <c r="P108" s="148"/>
      <c r="Q108" s="331"/>
      <c r="R108" s="148"/>
      <c r="S108" s="148"/>
      <c r="T108" s="148"/>
      <c r="U108" s="331"/>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590"/>
    </row>
    <row r="109" spans="1:53" ht="17.399999999999999" x14ac:dyDescent="0.3">
      <c r="B109" s="25" t="s">
        <v>233</v>
      </c>
      <c r="C109" s="149">
        <f t="shared" ref="C109:R109" si="106">C5+C25+C53+C71</f>
        <v>0</v>
      </c>
      <c r="D109" s="149">
        <f t="shared" si="106"/>
        <v>0</v>
      </c>
      <c r="E109" s="149">
        <f t="shared" si="106"/>
        <v>1832000</v>
      </c>
      <c r="F109" s="149">
        <f t="shared" si="106"/>
        <v>0</v>
      </c>
      <c r="G109" s="149">
        <f t="shared" si="106"/>
        <v>0</v>
      </c>
      <c r="H109" s="332">
        <f t="shared" si="106"/>
        <v>1832000</v>
      </c>
      <c r="I109" s="149">
        <f t="shared" si="106"/>
        <v>5000000</v>
      </c>
      <c r="J109" s="149">
        <f t="shared" si="106"/>
        <v>0</v>
      </c>
      <c r="K109" s="149">
        <f t="shared" si="106"/>
        <v>0</v>
      </c>
      <c r="L109" s="149">
        <f>SUM(I109:K109)</f>
        <v>5000000</v>
      </c>
      <c r="M109" s="149">
        <f t="shared" si="106"/>
        <v>50000</v>
      </c>
      <c r="N109" s="149">
        <f t="shared" si="106"/>
        <v>0</v>
      </c>
      <c r="O109" s="149">
        <f t="shared" si="106"/>
        <v>0</v>
      </c>
      <c r="P109" s="149">
        <f t="shared" si="106"/>
        <v>0</v>
      </c>
      <c r="Q109" s="332">
        <f t="shared" si="106"/>
        <v>50000</v>
      </c>
      <c r="R109" s="149">
        <f t="shared" si="106"/>
        <v>254000</v>
      </c>
      <c r="S109" s="149"/>
      <c r="T109" s="149">
        <f t="shared" ref="T109:AZ109" si="107">T5+T25+T53+T71</f>
        <v>0</v>
      </c>
      <c r="U109" s="332">
        <f t="shared" si="107"/>
        <v>254000</v>
      </c>
      <c r="V109" s="149">
        <f t="shared" si="107"/>
        <v>0</v>
      </c>
      <c r="W109" s="149">
        <f t="shared" si="107"/>
        <v>0</v>
      </c>
      <c r="X109" s="149">
        <f t="shared" si="107"/>
        <v>0</v>
      </c>
      <c r="Y109" s="149">
        <f t="shared" si="107"/>
        <v>0</v>
      </c>
      <c r="Z109" s="149">
        <f t="shared" si="107"/>
        <v>0</v>
      </c>
      <c r="AA109" s="149">
        <f t="shared" si="107"/>
        <v>0</v>
      </c>
      <c r="AB109" s="149">
        <f t="shared" si="107"/>
        <v>0</v>
      </c>
      <c r="AC109" s="149">
        <f t="shared" si="107"/>
        <v>0</v>
      </c>
      <c r="AD109" s="149">
        <f t="shared" si="107"/>
        <v>0</v>
      </c>
      <c r="AE109" s="149">
        <f t="shared" si="107"/>
        <v>0</v>
      </c>
      <c r="AF109" s="149">
        <f t="shared" si="107"/>
        <v>0</v>
      </c>
      <c r="AG109" s="149">
        <f>AG5+AG25+AG53+AG71</f>
        <v>0</v>
      </c>
      <c r="AH109" s="149">
        <f t="shared" si="107"/>
        <v>0</v>
      </c>
      <c r="AI109" s="149">
        <f t="shared" si="107"/>
        <v>0</v>
      </c>
      <c r="AJ109" s="149">
        <f t="shared" si="107"/>
        <v>0</v>
      </c>
      <c r="AK109" s="149">
        <f t="shared" si="107"/>
        <v>0</v>
      </c>
      <c r="AL109" s="149">
        <f t="shared" si="107"/>
        <v>515124811</v>
      </c>
      <c r="AM109" s="149">
        <f t="shared" si="107"/>
        <v>0</v>
      </c>
      <c r="AN109" s="149">
        <f t="shared" si="107"/>
        <v>0</v>
      </c>
      <c r="AO109" s="149">
        <f t="shared" si="107"/>
        <v>0</v>
      </c>
      <c r="AP109" s="149">
        <f t="shared" si="107"/>
        <v>0</v>
      </c>
      <c r="AQ109" s="149">
        <f t="shared" si="107"/>
        <v>0</v>
      </c>
      <c r="AR109" s="149">
        <f t="shared" si="107"/>
        <v>0</v>
      </c>
      <c r="AS109" s="149">
        <f t="shared" si="107"/>
        <v>0</v>
      </c>
      <c r="AT109" s="149">
        <f t="shared" si="107"/>
        <v>0</v>
      </c>
      <c r="AU109" s="149">
        <f t="shared" si="107"/>
        <v>0</v>
      </c>
      <c r="AV109" s="149">
        <f t="shared" si="107"/>
        <v>0</v>
      </c>
      <c r="AW109" s="149">
        <f t="shared" si="107"/>
        <v>0</v>
      </c>
      <c r="AX109" s="149">
        <f t="shared" si="107"/>
        <v>0</v>
      </c>
      <c r="AY109" s="149">
        <f t="shared" si="107"/>
        <v>0</v>
      </c>
      <c r="AZ109" s="149">
        <f t="shared" si="107"/>
        <v>515124811</v>
      </c>
      <c r="BA109" s="589">
        <f>AZ109+U109+Q109+H109+L109</f>
        <v>522260811</v>
      </c>
    </row>
    <row r="110" spans="1:53" x14ac:dyDescent="0.3">
      <c r="C110" s="148"/>
      <c r="D110" s="148"/>
      <c r="E110" s="148"/>
      <c r="F110" s="148"/>
      <c r="G110" s="148"/>
      <c r="H110" s="331"/>
      <c r="I110" s="148"/>
      <c r="J110" s="148"/>
      <c r="K110" s="148"/>
      <c r="L110" s="148"/>
      <c r="M110" s="148"/>
      <c r="N110" s="148"/>
      <c r="O110" s="148"/>
      <c r="P110" s="148"/>
      <c r="Q110" s="331"/>
      <c r="R110" s="148"/>
      <c r="S110" s="148"/>
      <c r="T110" s="148"/>
      <c r="U110" s="331"/>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590"/>
    </row>
    <row r="111" spans="1:53" ht="17.399999999999999" x14ac:dyDescent="0.3">
      <c r="B111" s="25" t="s">
        <v>234</v>
      </c>
      <c r="C111" s="149">
        <f t="shared" ref="C111:R111" si="108">C19+C65+C75</f>
        <v>0</v>
      </c>
      <c r="D111" s="149">
        <f t="shared" si="108"/>
        <v>0</v>
      </c>
      <c r="E111" s="149">
        <f t="shared" si="108"/>
        <v>0</v>
      </c>
      <c r="F111" s="149">
        <f t="shared" si="108"/>
        <v>0</v>
      </c>
      <c r="G111" s="149">
        <f t="shared" si="108"/>
        <v>0</v>
      </c>
      <c r="H111" s="332">
        <f t="shared" si="108"/>
        <v>0</v>
      </c>
      <c r="I111" s="149">
        <f t="shared" si="108"/>
        <v>0</v>
      </c>
      <c r="J111" s="149">
        <f t="shared" si="108"/>
        <v>0</v>
      </c>
      <c r="K111" s="149">
        <f t="shared" si="108"/>
        <v>0</v>
      </c>
      <c r="L111" s="149">
        <f>SUM(I111:K111)</f>
        <v>0</v>
      </c>
      <c r="M111" s="149">
        <f t="shared" si="108"/>
        <v>0</v>
      </c>
      <c r="N111" s="149">
        <f t="shared" si="108"/>
        <v>0</v>
      </c>
      <c r="O111" s="149">
        <f t="shared" si="108"/>
        <v>0</v>
      </c>
      <c r="P111" s="149">
        <f t="shared" si="108"/>
        <v>0</v>
      </c>
      <c r="Q111" s="332">
        <f t="shared" si="108"/>
        <v>0</v>
      </c>
      <c r="R111" s="149">
        <f t="shared" si="108"/>
        <v>0</v>
      </c>
      <c r="S111" s="149"/>
      <c r="T111" s="149">
        <f t="shared" ref="T111:AZ111" si="109">T19+T65+T75</f>
        <v>0</v>
      </c>
      <c r="U111" s="332">
        <f t="shared" si="109"/>
        <v>0</v>
      </c>
      <c r="V111" s="149">
        <f t="shared" si="109"/>
        <v>0</v>
      </c>
      <c r="W111" s="149">
        <f t="shared" si="109"/>
        <v>0</v>
      </c>
      <c r="X111" s="149">
        <f t="shared" si="109"/>
        <v>0</v>
      </c>
      <c r="Y111" s="149">
        <f t="shared" si="109"/>
        <v>0</v>
      </c>
      <c r="Z111" s="149">
        <f t="shared" si="109"/>
        <v>0</v>
      </c>
      <c r="AA111" s="149">
        <f t="shared" si="109"/>
        <v>0</v>
      </c>
      <c r="AB111" s="149">
        <f t="shared" si="109"/>
        <v>0</v>
      </c>
      <c r="AC111" s="149">
        <f t="shared" si="109"/>
        <v>0</v>
      </c>
      <c r="AD111" s="149">
        <f t="shared" si="109"/>
        <v>0</v>
      </c>
      <c r="AE111" s="149">
        <f t="shared" si="109"/>
        <v>0</v>
      </c>
      <c r="AF111" s="149">
        <f t="shared" si="109"/>
        <v>0</v>
      </c>
      <c r="AG111" s="149">
        <f>AG19+AG65+AG75</f>
        <v>0</v>
      </c>
      <c r="AH111" s="149">
        <f t="shared" si="109"/>
        <v>0</v>
      </c>
      <c r="AI111" s="149">
        <f t="shared" si="109"/>
        <v>0</v>
      </c>
      <c r="AJ111" s="149">
        <f t="shared" si="109"/>
        <v>0</v>
      </c>
      <c r="AK111" s="149">
        <f t="shared" si="109"/>
        <v>0</v>
      </c>
      <c r="AL111" s="149">
        <f t="shared" si="109"/>
        <v>400071320</v>
      </c>
      <c r="AM111" s="149">
        <f t="shared" si="109"/>
        <v>0</v>
      </c>
      <c r="AN111" s="149">
        <f t="shared" si="109"/>
        <v>0</v>
      </c>
      <c r="AO111" s="149">
        <f t="shared" si="109"/>
        <v>0</v>
      </c>
      <c r="AP111" s="149">
        <f t="shared" si="109"/>
        <v>0</v>
      </c>
      <c r="AQ111" s="149">
        <f t="shared" si="109"/>
        <v>0</v>
      </c>
      <c r="AR111" s="149">
        <f t="shared" si="109"/>
        <v>0</v>
      </c>
      <c r="AS111" s="149">
        <f t="shared" si="109"/>
        <v>0</v>
      </c>
      <c r="AT111" s="149">
        <f t="shared" si="109"/>
        <v>0</v>
      </c>
      <c r="AU111" s="149">
        <f t="shared" si="109"/>
        <v>0</v>
      </c>
      <c r="AV111" s="149">
        <f t="shared" si="109"/>
        <v>0</v>
      </c>
      <c r="AW111" s="149">
        <f t="shared" si="109"/>
        <v>0</v>
      </c>
      <c r="AX111" s="149">
        <f t="shared" si="109"/>
        <v>0</v>
      </c>
      <c r="AY111" s="149">
        <f t="shared" si="109"/>
        <v>0</v>
      </c>
      <c r="AZ111" s="149">
        <f t="shared" si="109"/>
        <v>400071320</v>
      </c>
      <c r="BA111" s="589">
        <f>AZ111+U111+Q111+H111+L111</f>
        <v>400071320</v>
      </c>
    </row>
    <row r="112" spans="1:53" x14ac:dyDescent="0.3">
      <c r="C112" s="148"/>
      <c r="D112" s="148"/>
      <c r="E112" s="148"/>
      <c r="F112" s="148"/>
      <c r="G112" s="148"/>
      <c r="H112" s="331"/>
      <c r="I112" s="148"/>
      <c r="J112" s="148"/>
      <c r="K112" s="148"/>
      <c r="L112" s="148"/>
      <c r="M112" s="148"/>
      <c r="N112" s="148"/>
      <c r="O112" s="148"/>
      <c r="P112" s="148"/>
      <c r="Q112" s="331"/>
      <c r="R112" s="148"/>
      <c r="S112" s="148"/>
      <c r="T112" s="148"/>
      <c r="U112" s="331"/>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590"/>
    </row>
    <row r="113" spans="1:148" ht="17.399999999999999" x14ac:dyDescent="0.3">
      <c r="B113" s="25" t="s">
        <v>235</v>
      </c>
      <c r="C113" s="149">
        <f t="shared" ref="C113:AY113" si="110">C79</f>
        <v>0</v>
      </c>
      <c r="D113" s="149">
        <f t="shared" si="110"/>
        <v>0</v>
      </c>
      <c r="E113" s="149">
        <f t="shared" si="110"/>
        <v>24327370</v>
      </c>
      <c r="F113" s="149">
        <f t="shared" si="110"/>
        <v>0</v>
      </c>
      <c r="G113" s="149">
        <f t="shared" si="110"/>
        <v>0</v>
      </c>
      <c r="H113" s="332">
        <f t="shared" si="110"/>
        <v>24327370</v>
      </c>
      <c r="I113" s="149">
        <f t="shared" si="110"/>
        <v>67983595</v>
      </c>
      <c r="J113" s="149">
        <f t="shared" si="110"/>
        <v>0</v>
      </c>
      <c r="K113" s="149">
        <f t="shared" si="110"/>
        <v>0</v>
      </c>
      <c r="L113" s="149">
        <f>SUM(I113:K113)</f>
        <v>67983595</v>
      </c>
      <c r="M113" s="149">
        <f t="shared" si="110"/>
        <v>125207357</v>
      </c>
      <c r="N113" s="149">
        <f t="shared" si="110"/>
        <v>0</v>
      </c>
      <c r="O113" s="149">
        <f t="shared" si="110"/>
        <v>0</v>
      </c>
      <c r="P113" s="149">
        <f t="shared" si="110"/>
        <v>0</v>
      </c>
      <c r="Q113" s="332">
        <f t="shared" si="110"/>
        <v>125207357</v>
      </c>
      <c r="R113" s="149">
        <f t="shared" si="110"/>
        <v>1523561</v>
      </c>
      <c r="S113" s="149"/>
      <c r="T113" s="149">
        <f t="shared" ref="T113" si="111">T79</f>
        <v>77417337</v>
      </c>
      <c r="U113" s="332">
        <f>U79</f>
        <v>78940898</v>
      </c>
      <c r="V113" s="149">
        <f t="shared" si="110"/>
        <v>0</v>
      </c>
      <c r="W113" s="149">
        <f t="shared" si="110"/>
        <v>0</v>
      </c>
      <c r="X113" s="149">
        <f t="shared" si="110"/>
        <v>0</v>
      </c>
      <c r="Y113" s="149">
        <f t="shared" si="110"/>
        <v>0</v>
      </c>
      <c r="Z113" s="149">
        <f t="shared" si="110"/>
        <v>0</v>
      </c>
      <c r="AA113" s="149">
        <f t="shared" si="110"/>
        <v>0</v>
      </c>
      <c r="AB113" s="149">
        <f t="shared" si="110"/>
        <v>0</v>
      </c>
      <c r="AC113" s="149">
        <f t="shared" si="110"/>
        <v>0</v>
      </c>
      <c r="AD113" s="149">
        <f t="shared" si="110"/>
        <v>0</v>
      </c>
      <c r="AE113" s="149">
        <f t="shared" si="110"/>
        <v>0</v>
      </c>
      <c r="AF113" s="149">
        <f t="shared" si="110"/>
        <v>0</v>
      </c>
      <c r="AG113" s="149">
        <f>AG79</f>
        <v>0</v>
      </c>
      <c r="AH113" s="149">
        <f t="shared" si="110"/>
        <v>0</v>
      </c>
      <c r="AI113" s="149">
        <f t="shared" si="110"/>
        <v>0</v>
      </c>
      <c r="AJ113" s="149">
        <f t="shared" si="110"/>
        <v>0</v>
      </c>
      <c r="AK113" s="149">
        <f t="shared" si="110"/>
        <v>0</v>
      </c>
      <c r="AL113" s="149">
        <f t="shared" si="110"/>
        <v>63296685</v>
      </c>
      <c r="AM113" s="149">
        <f t="shared" si="110"/>
        <v>0</v>
      </c>
      <c r="AN113" s="149">
        <f t="shared" si="110"/>
        <v>0</v>
      </c>
      <c r="AO113" s="149">
        <f t="shared" si="110"/>
        <v>0</v>
      </c>
      <c r="AP113" s="149">
        <f t="shared" si="110"/>
        <v>0</v>
      </c>
      <c r="AQ113" s="149">
        <f t="shared" si="110"/>
        <v>0</v>
      </c>
      <c r="AR113" s="149">
        <f t="shared" si="110"/>
        <v>0</v>
      </c>
      <c r="AS113" s="149">
        <f t="shared" si="110"/>
        <v>0</v>
      </c>
      <c r="AT113" s="149">
        <f t="shared" si="110"/>
        <v>0</v>
      </c>
      <c r="AU113" s="149">
        <f t="shared" si="110"/>
        <v>0</v>
      </c>
      <c r="AV113" s="149">
        <f t="shared" si="110"/>
        <v>0</v>
      </c>
      <c r="AW113" s="149">
        <f t="shared" si="110"/>
        <v>0</v>
      </c>
      <c r="AX113" s="149">
        <f t="shared" si="110"/>
        <v>0</v>
      </c>
      <c r="AY113" s="149">
        <f t="shared" si="110"/>
        <v>0</v>
      </c>
      <c r="AZ113" s="149">
        <f>AZ79</f>
        <v>63296685</v>
      </c>
      <c r="BA113" s="589">
        <f>AZ113+U113+Q113+H113+L113</f>
        <v>359755905</v>
      </c>
    </row>
    <row r="114" spans="1:148" x14ac:dyDescent="0.3">
      <c r="C114" s="148"/>
      <c r="D114" s="148"/>
      <c r="E114" s="148"/>
      <c r="F114" s="148"/>
      <c r="G114" s="148"/>
      <c r="H114" s="331"/>
      <c r="I114" s="148"/>
      <c r="J114" s="148"/>
      <c r="K114" s="148"/>
      <c r="L114" s="148"/>
      <c r="M114" s="148"/>
      <c r="N114" s="148"/>
      <c r="O114" s="148"/>
      <c r="P114" s="148"/>
      <c r="Q114" s="331"/>
      <c r="R114" s="148"/>
      <c r="S114" s="148"/>
      <c r="T114" s="148"/>
      <c r="U114" s="331"/>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590"/>
    </row>
    <row r="115" spans="1:148" ht="17.399999999999999" x14ac:dyDescent="0.3">
      <c r="A115" s="26" t="s">
        <v>236</v>
      </c>
      <c r="B115" s="27" t="s">
        <v>237</v>
      </c>
      <c r="C115" s="150">
        <f t="shared" ref="C115:R115" si="112">C5+C19+C25+C53+C65+C71+C75+C79</f>
        <v>0</v>
      </c>
      <c r="D115" s="150">
        <f t="shared" si="112"/>
        <v>0</v>
      </c>
      <c r="E115" s="150">
        <f t="shared" si="112"/>
        <v>26159370</v>
      </c>
      <c r="F115" s="150">
        <f t="shared" si="112"/>
        <v>0</v>
      </c>
      <c r="G115" s="319">
        <f t="shared" si="112"/>
        <v>0</v>
      </c>
      <c r="H115" s="333">
        <f t="shared" si="112"/>
        <v>26159370</v>
      </c>
      <c r="I115" s="150">
        <f t="shared" si="112"/>
        <v>72983595</v>
      </c>
      <c r="J115" s="150">
        <f t="shared" si="112"/>
        <v>0</v>
      </c>
      <c r="K115" s="150">
        <f t="shared" si="112"/>
        <v>0</v>
      </c>
      <c r="L115" s="150">
        <f>SUM(I115:K115)</f>
        <v>72983595</v>
      </c>
      <c r="M115" s="324">
        <f t="shared" si="112"/>
        <v>125257357</v>
      </c>
      <c r="N115" s="150">
        <f t="shared" si="112"/>
        <v>0</v>
      </c>
      <c r="O115" s="319">
        <f t="shared" si="112"/>
        <v>0</v>
      </c>
      <c r="P115" s="319">
        <f t="shared" si="112"/>
        <v>0</v>
      </c>
      <c r="Q115" s="333">
        <f t="shared" si="112"/>
        <v>125257357</v>
      </c>
      <c r="R115" s="324">
        <f t="shared" si="112"/>
        <v>1777561</v>
      </c>
      <c r="S115" s="382"/>
      <c r="T115" s="319">
        <f t="shared" ref="T115:AY115" si="113">T5+T19+T25+T53+T65+T71+T75+T79</f>
        <v>77417337</v>
      </c>
      <c r="U115" s="333">
        <f t="shared" si="113"/>
        <v>79194898</v>
      </c>
      <c r="V115" s="324">
        <f t="shared" si="113"/>
        <v>0</v>
      </c>
      <c r="W115" s="150">
        <f t="shared" si="113"/>
        <v>0</v>
      </c>
      <c r="X115" s="150">
        <f t="shared" si="113"/>
        <v>0</v>
      </c>
      <c r="Y115" s="150">
        <f t="shared" si="113"/>
        <v>0</v>
      </c>
      <c r="Z115" s="150">
        <f t="shared" si="113"/>
        <v>0</v>
      </c>
      <c r="AA115" s="150">
        <f t="shared" si="113"/>
        <v>0</v>
      </c>
      <c r="AB115" s="150">
        <f t="shared" si="113"/>
        <v>0</v>
      </c>
      <c r="AC115" s="150">
        <f t="shared" si="113"/>
        <v>0</v>
      </c>
      <c r="AD115" s="150">
        <f t="shared" si="113"/>
        <v>0</v>
      </c>
      <c r="AE115" s="150">
        <f t="shared" si="113"/>
        <v>0</v>
      </c>
      <c r="AF115" s="150">
        <f t="shared" si="113"/>
        <v>0</v>
      </c>
      <c r="AG115" s="150">
        <f>AG5+AG19+AG25+AG53+AG65+AG71+AG75+AG79</f>
        <v>0</v>
      </c>
      <c r="AH115" s="150">
        <f t="shared" si="113"/>
        <v>0</v>
      </c>
      <c r="AI115" s="150">
        <f t="shared" si="113"/>
        <v>0</v>
      </c>
      <c r="AJ115" s="150">
        <f t="shared" si="113"/>
        <v>0</v>
      </c>
      <c r="AK115" s="150">
        <f t="shared" si="113"/>
        <v>0</v>
      </c>
      <c r="AL115" s="150">
        <f t="shared" si="113"/>
        <v>978492816</v>
      </c>
      <c r="AM115" s="150">
        <f t="shared" si="113"/>
        <v>0</v>
      </c>
      <c r="AN115" s="150">
        <f t="shared" si="113"/>
        <v>0</v>
      </c>
      <c r="AO115" s="150">
        <f t="shared" si="113"/>
        <v>0</v>
      </c>
      <c r="AP115" s="150">
        <f t="shared" si="113"/>
        <v>0</v>
      </c>
      <c r="AQ115" s="150">
        <f t="shared" si="113"/>
        <v>0</v>
      </c>
      <c r="AR115" s="150">
        <f t="shared" si="113"/>
        <v>0</v>
      </c>
      <c r="AS115" s="150">
        <f t="shared" si="113"/>
        <v>0</v>
      </c>
      <c r="AT115" s="150">
        <f t="shared" si="113"/>
        <v>0</v>
      </c>
      <c r="AU115" s="150">
        <f t="shared" si="113"/>
        <v>0</v>
      </c>
      <c r="AV115" s="150">
        <f t="shared" si="113"/>
        <v>0</v>
      </c>
      <c r="AW115" s="150">
        <f t="shared" si="113"/>
        <v>0</v>
      </c>
      <c r="AX115" s="150">
        <f t="shared" si="113"/>
        <v>0</v>
      </c>
      <c r="AY115" s="150">
        <f t="shared" si="113"/>
        <v>0</v>
      </c>
      <c r="AZ115" s="150">
        <f>AZ5+AZ19+AZ25+AZ53+AZ65+AZ71+AZ75+AZ79</f>
        <v>978492816</v>
      </c>
      <c r="BA115" s="589">
        <f>AZ115+U115+Q115+H115+L115</f>
        <v>1282088036</v>
      </c>
    </row>
    <row r="116" spans="1:148" ht="17.399999999999999" x14ac:dyDescent="0.3">
      <c r="A116" s="28"/>
      <c r="B116" s="29"/>
      <c r="C116" s="148"/>
      <c r="D116" s="148"/>
      <c r="E116" s="148"/>
      <c r="F116" s="148"/>
      <c r="G116" s="148"/>
      <c r="H116" s="331"/>
      <c r="I116" s="148"/>
      <c r="J116" s="148"/>
      <c r="K116" s="148"/>
      <c r="L116" s="148"/>
      <c r="M116" s="148"/>
      <c r="N116" s="148"/>
      <c r="O116" s="148"/>
      <c r="P116" s="148"/>
      <c r="Q116" s="331"/>
      <c r="R116" s="148"/>
      <c r="S116" s="148"/>
      <c r="T116" s="148"/>
      <c r="U116" s="331"/>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590"/>
    </row>
    <row r="117" spans="1:148" ht="34.799999999999997" x14ac:dyDescent="0.3">
      <c r="A117" s="30"/>
      <c r="B117" s="31" t="s">
        <v>238</v>
      </c>
      <c r="C117" s="151">
        <f t="shared" ref="C117:AZ117" si="114">C115-C99</f>
        <v>0</v>
      </c>
      <c r="D117" s="151">
        <f t="shared" si="114"/>
        <v>0</v>
      </c>
      <c r="E117" s="151">
        <f t="shared" si="114"/>
        <v>3313488</v>
      </c>
      <c r="F117" s="151">
        <f t="shared" si="114"/>
        <v>0</v>
      </c>
      <c r="G117" s="320">
        <f t="shared" si="114"/>
        <v>0</v>
      </c>
      <c r="H117" s="334">
        <f t="shared" si="114"/>
        <v>3313488</v>
      </c>
      <c r="I117" s="151">
        <f t="shared" si="114"/>
        <v>6466957</v>
      </c>
      <c r="J117" s="151">
        <f t="shared" si="114"/>
        <v>0</v>
      </c>
      <c r="K117" s="151">
        <f t="shared" si="114"/>
        <v>0</v>
      </c>
      <c r="L117" s="151">
        <f>SUM(I117:K117)</f>
        <v>6466957</v>
      </c>
      <c r="M117" s="325">
        <f t="shared" si="114"/>
        <v>1237782</v>
      </c>
      <c r="N117" s="151">
        <f t="shared" si="114"/>
        <v>0</v>
      </c>
      <c r="O117" s="320">
        <f t="shared" si="114"/>
        <v>0</v>
      </c>
      <c r="P117" s="320">
        <f t="shared" si="114"/>
        <v>0</v>
      </c>
      <c r="Q117" s="334">
        <f t="shared" si="114"/>
        <v>1237782</v>
      </c>
      <c r="R117" s="325">
        <f t="shared" si="114"/>
        <v>1777561</v>
      </c>
      <c r="S117" s="383"/>
      <c r="T117" s="320">
        <f t="shared" ref="T117" si="115">T115-T99</f>
        <v>0</v>
      </c>
      <c r="U117" s="334">
        <f>U115-U99</f>
        <v>1777561</v>
      </c>
      <c r="V117" s="325">
        <f t="shared" si="114"/>
        <v>0</v>
      </c>
      <c r="W117" s="151">
        <f t="shared" si="114"/>
        <v>0</v>
      </c>
      <c r="X117" s="151">
        <f t="shared" si="114"/>
        <v>0</v>
      </c>
      <c r="Y117" s="151">
        <f t="shared" si="114"/>
        <v>0</v>
      </c>
      <c r="Z117" s="151">
        <f t="shared" si="114"/>
        <v>0</v>
      </c>
      <c r="AA117" s="151">
        <f t="shared" si="114"/>
        <v>0</v>
      </c>
      <c r="AB117" s="151">
        <f t="shared" si="114"/>
        <v>0</v>
      </c>
      <c r="AC117" s="151">
        <f t="shared" si="114"/>
        <v>0</v>
      </c>
      <c r="AD117" s="151">
        <f t="shared" si="114"/>
        <v>0</v>
      </c>
      <c r="AE117" s="151">
        <f t="shared" si="114"/>
        <v>0</v>
      </c>
      <c r="AF117" s="151">
        <f t="shared" si="114"/>
        <v>0</v>
      </c>
      <c r="AG117" s="151">
        <f>AG115-AG99</f>
        <v>0</v>
      </c>
      <c r="AH117" s="151">
        <f t="shared" si="114"/>
        <v>0</v>
      </c>
      <c r="AI117" s="151">
        <f t="shared" si="114"/>
        <v>0</v>
      </c>
      <c r="AJ117" s="151">
        <f t="shared" si="114"/>
        <v>0</v>
      </c>
      <c r="AK117" s="151">
        <f t="shared" si="114"/>
        <v>0</v>
      </c>
      <c r="AL117" s="151">
        <f t="shared" si="114"/>
        <v>978492816</v>
      </c>
      <c r="AM117" s="151">
        <f t="shared" si="114"/>
        <v>0</v>
      </c>
      <c r="AN117" s="151">
        <f t="shared" si="114"/>
        <v>0</v>
      </c>
      <c r="AO117" s="151">
        <f t="shared" si="114"/>
        <v>0</v>
      </c>
      <c r="AP117" s="151">
        <f t="shared" si="114"/>
        <v>0</v>
      </c>
      <c r="AQ117" s="151">
        <f t="shared" si="114"/>
        <v>0</v>
      </c>
      <c r="AR117" s="151">
        <f t="shared" si="114"/>
        <v>0</v>
      </c>
      <c r="AS117" s="151">
        <f t="shared" si="114"/>
        <v>0</v>
      </c>
      <c r="AT117" s="151">
        <f t="shared" si="114"/>
        <v>0</v>
      </c>
      <c r="AU117" s="151">
        <f t="shared" si="114"/>
        <v>0</v>
      </c>
      <c r="AV117" s="151">
        <f t="shared" si="114"/>
        <v>0</v>
      </c>
      <c r="AW117" s="151">
        <f t="shared" si="114"/>
        <v>0</v>
      </c>
      <c r="AX117" s="151">
        <f t="shared" si="114"/>
        <v>0</v>
      </c>
      <c r="AY117" s="151">
        <f t="shared" si="114"/>
        <v>0</v>
      </c>
      <c r="AZ117" s="151">
        <f t="shared" si="114"/>
        <v>978492816</v>
      </c>
      <c r="BA117" s="589">
        <f>AZ117+U117+Q117+H117+L117</f>
        <v>991288604</v>
      </c>
    </row>
    <row r="118" spans="1:148" x14ac:dyDescent="0.3">
      <c r="C118" s="148"/>
      <c r="D118" s="148"/>
      <c r="E118" s="148"/>
      <c r="F118" s="148"/>
      <c r="G118" s="148"/>
      <c r="H118" s="331"/>
      <c r="I118" s="148"/>
      <c r="J118" s="148"/>
      <c r="K118" s="148"/>
      <c r="L118" s="148"/>
      <c r="M118" s="148"/>
      <c r="N118" s="148"/>
      <c r="O118" s="148"/>
      <c r="P118" s="148"/>
      <c r="Q118" s="331"/>
      <c r="R118" s="148"/>
      <c r="S118" s="148"/>
      <c r="T118" s="148"/>
      <c r="U118" s="331"/>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590"/>
    </row>
    <row r="119" spans="1:148" ht="35.4" thickBot="1" x14ac:dyDescent="0.35">
      <c r="A119" s="32"/>
      <c r="B119" s="33" t="s">
        <v>239</v>
      </c>
      <c r="C119" s="152">
        <f t="shared" ref="C119:AY119" si="116">C115-C79</f>
        <v>0</v>
      </c>
      <c r="D119" s="152">
        <f t="shared" si="116"/>
        <v>0</v>
      </c>
      <c r="E119" s="152">
        <f t="shared" si="116"/>
        <v>1832000</v>
      </c>
      <c r="F119" s="152">
        <f t="shared" si="116"/>
        <v>0</v>
      </c>
      <c r="G119" s="321">
        <f t="shared" si="116"/>
        <v>0</v>
      </c>
      <c r="H119" s="335">
        <f t="shared" si="116"/>
        <v>1832000</v>
      </c>
      <c r="I119" s="152">
        <f t="shared" si="116"/>
        <v>5000000</v>
      </c>
      <c r="J119" s="152">
        <f t="shared" si="116"/>
        <v>0</v>
      </c>
      <c r="K119" s="152">
        <f t="shared" si="116"/>
        <v>0</v>
      </c>
      <c r="L119" s="152">
        <f>SUM(I119:K119)</f>
        <v>5000000</v>
      </c>
      <c r="M119" s="326">
        <f t="shared" si="116"/>
        <v>50000</v>
      </c>
      <c r="N119" s="152">
        <f t="shared" si="116"/>
        <v>0</v>
      </c>
      <c r="O119" s="321">
        <f t="shared" si="116"/>
        <v>0</v>
      </c>
      <c r="P119" s="321">
        <f t="shared" si="116"/>
        <v>0</v>
      </c>
      <c r="Q119" s="335">
        <f t="shared" si="116"/>
        <v>50000</v>
      </c>
      <c r="R119" s="326">
        <f t="shared" si="116"/>
        <v>254000</v>
      </c>
      <c r="S119" s="384"/>
      <c r="T119" s="321">
        <f t="shared" ref="T119" si="117">T115-T79</f>
        <v>0</v>
      </c>
      <c r="U119" s="335">
        <f>U115-U79</f>
        <v>254000</v>
      </c>
      <c r="V119" s="326">
        <f t="shared" si="116"/>
        <v>0</v>
      </c>
      <c r="W119" s="152">
        <f t="shared" si="116"/>
        <v>0</v>
      </c>
      <c r="X119" s="152">
        <f t="shared" si="116"/>
        <v>0</v>
      </c>
      <c r="Y119" s="152">
        <f t="shared" si="116"/>
        <v>0</v>
      </c>
      <c r="Z119" s="152">
        <f t="shared" si="116"/>
        <v>0</v>
      </c>
      <c r="AA119" s="152">
        <f t="shared" si="116"/>
        <v>0</v>
      </c>
      <c r="AB119" s="152">
        <f t="shared" si="116"/>
        <v>0</v>
      </c>
      <c r="AC119" s="152">
        <f t="shared" si="116"/>
        <v>0</v>
      </c>
      <c r="AD119" s="152">
        <f t="shared" si="116"/>
        <v>0</v>
      </c>
      <c r="AE119" s="152">
        <f t="shared" si="116"/>
        <v>0</v>
      </c>
      <c r="AF119" s="152">
        <f t="shared" si="116"/>
        <v>0</v>
      </c>
      <c r="AG119" s="152">
        <f>AG115-AG79</f>
        <v>0</v>
      </c>
      <c r="AH119" s="152">
        <f t="shared" si="116"/>
        <v>0</v>
      </c>
      <c r="AI119" s="152">
        <f t="shared" si="116"/>
        <v>0</v>
      </c>
      <c r="AJ119" s="152">
        <f t="shared" si="116"/>
        <v>0</v>
      </c>
      <c r="AK119" s="152">
        <f t="shared" si="116"/>
        <v>0</v>
      </c>
      <c r="AL119" s="152">
        <f t="shared" si="116"/>
        <v>915196131</v>
      </c>
      <c r="AM119" s="152">
        <f t="shared" si="116"/>
        <v>0</v>
      </c>
      <c r="AN119" s="152">
        <f t="shared" si="116"/>
        <v>0</v>
      </c>
      <c r="AO119" s="152">
        <f t="shared" si="116"/>
        <v>0</v>
      </c>
      <c r="AP119" s="152">
        <f t="shared" si="116"/>
        <v>0</v>
      </c>
      <c r="AQ119" s="152">
        <f t="shared" si="116"/>
        <v>0</v>
      </c>
      <c r="AR119" s="152">
        <f t="shared" si="116"/>
        <v>0</v>
      </c>
      <c r="AS119" s="152">
        <f t="shared" si="116"/>
        <v>0</v>
      </c>
      <c r="AT119" s="152">
        <f t="shared" si="116"/>
        <v>0</v>
      </c>
      <c r="AU119" s="152">
        <f t="shared" si="116"/>
        <v>0</v>
      </c>
      <c r="AV119" s="152">
        <f t="shared" si="116"/>
        <v>0</v>
      </c>
      <c r="AW119" s="152">
        <f t="shared" si="116"/>
        <v>0</v>
      </c>
      <c r="AX119" s="152">
        <f t="shared" si="116"/>
        <v>0</v>
      </c>
      <c r="AY119" s="152">
        <f t="shared" si="116"/>
        <v>0</v>
      </c>
      <c r="AZ119" s="152">
        <f>AZ115-AZ79</f>
        <v>915196131</v>
      </c>
      <c r="BA119" s="589">
        <f>AZ119+U119+Q119+H119+L119</f>
        <v>922332131</v>
      </c>
    </row>
    <row r="120" spans="1:148" x14ac:dyDescent="0.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591"/>
    </row>
    <row r="121" spans="1:148" ht="18" thickBot="1" x14ac:dyDescent="0.35">
      <c r="C121" s="840"/>
      <c r="D121" s="840"/>
      <c r="E121" s="840"/>
      <c r="F121" s="840"/>
      <c r="G121" s="840"/>
      <c r="H121" s="509"/>
      <c r="I121" s="548"/>
      <c r="J121" s="548"/>
      <c r="K121" s="548"/>
      <c r="L121" s="548"/>
      <c r="M121" s="839"/>
      <c r="N121" s="839"/>
      <c r="O121" s="839"/>
      <c r="P121" s="839"/>
      <c r="Q121" s="839"/>
      <c r="R121" s="154"/>
      <c r="S121" s="154"/>
      <c r="T121" s="154"/>
      <c r="U121" s="155"/>
      <c r="V121" s="156"/>
      <c r="W121" s="156"/>
      <c r="X121" s="156"/>
      <c r="Y121" s="156" t="str">
        <f>Y2</f>
        <v>Bag Nagyközség  Önkormányzat Intézményi Költségvetés</v>
      </c>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592"/>
    </row>
    <row r="122" spans="1:148" ht="15.75" customHeight="1" thickBot="1" x14ac:dyDescent="0.35">
      <c r="A122" s="5"/>
      <c r="B122" s="6" t="s">
        <v>1</v>
      </c>
      <c r="C122" s="157" t="str">
        <f t="shared" ref="C122:X123" si="118">C3</f>
        <v>082044</v>
      </c>
      <c r="D122" s="157" t="str">
        <f t="shared" si="118"/>
        <v>082042</v>
      </c>
      <c r="E122" s="157" t="str">
        <f t="shared" si="118"/>
        <v>082092</v>
      </c>
      <c r="F122" s="157" t="str">
        <f t="shared" si="118"/>
        <v>018030</v>
      </c>
      <c r="G122" s="157" t="str">
        <f t="shared" si="118"/>
        <v>086020</v>
      </c>
      <c r="H122" s="339" t="str">
        <f t="shared" si="118"/>
        <v>Művház</v>
      </c>
      <c r="I122" s="157">
        <f t="shared" si="118"/>
        <v>104031</v>
      </c>
      <c r="J122" s="157">
        <f t="shared" si="118"/>
        <v>104035</v>
      </c>
      <c r="K122" s="157" t="str">
        <f t="shared" si="118"/>
        <v>018030</v>
      </c>
      <c r="L122" s="549" t="str">
        <f t="shared" si="118"/>
        <v>Bölcsőde</v>
      </c>
      <c r="M122" s="157" t="str">
        <f t="shared" si="118"/>
        <v>091140</v>
      </c>
      <c r="N122" s="157" t="str">
        <f t="shared" si="118"/>
        <v>018030</v>
      </c>
      <c r="O122" s="157" t="str">
        <f t="shared" si="118"/>
        <v>107080</v>
      </c>
      <c r="P122" s="157" t="str">
        <f t="shared" si="118"/>
        <v>096015</v>
      </c>
      <c r="Q122" s="351" t="str">
        <f t="shared" si="118"/>
        <v>ÓVODA</v>
      </c>
      <c r="R122" s="157" t="str">
        <f t="shared" si="118"/>
        <v>011130</v>
      </c>
      <c r="S122" s="157" t="str">
        <f t="shared" si="118"/>
        <v>016020</v>
      </c>
      <c r="T122" s="157" t="str">
        <f t="shared" si="118"/>
        <v>018030</v>
      </c>
      <c r="U122" s="368" t="str">
        <f t="shared" si="118"/>
        <v>HIVATAL</v>
      </c>
      <c r="V122" s="157" t="str">
        <f t="shared" si="118"/>
        <v>011220</v>
      </c>
      <c r="W122" s="157" t="str">
        <f t="shared" si="118"/>
        <v>900010</v>
      </c>
      <c r="X122" s="157" t="str">
        <f t="shared" si="118"/>
        <v>900020</v>
      </c>
      <c r="Y122" s="157" t="str">
        <f>Y3</f>
        <v>011130</v>
      </c>
      <c r="Z122" s="157" t="str">
        <f t="shared" ref="Z122:AZ123" si="119">Z3</f>
        <v>013320</v>
      </c>
      <c r="AA122" s="157" t="str">
        <f t="shared" si="119"/>
        <v>013350</v>
      </c>
      <c r="AB122" s="157" t="str">
        <f t="shared" si="119"/>
        <v>018010</v>
      </c>
      <c r="AC122" s="157" t="str">
        <f t="shared" si="119"/>
        <v>018020</v>
      </c>
      <c r="AD122" s="157" t="str">
        <f t="shared" si="119"/>
        <v>018030</v>
      </c>
      <c r="AE122" s="157" t="str">
        <f t="shared" si="119"/>
        <v>041140</v>
      </c>
      <c r="AF122" s="157" t="str">
        <f t="shared" si="119"/>
        <v>041233</v>
      </c>
      <c r="AG122" s="157" t="str">
        <f t="shared" si="119"/>
        <v>042120</v>
      </c>
      <c r="AH122" s="157" t="str">
        <f t="shared" si="119"/>
        <v>045160</v>
      </c>
      <c r="AI122" s="157" t="str">
        <f t="shared" si="119"/>
        <v>051030</v>
      </c>
      <c r="AJ122" s="157" t="str">
        <f t="shared" si="119"/>
        <v>062020</v>
      </c>
      <c r="AK122" s="157" t="str">
        <f t="shared" si="119"/>
        <v>064010</v>
      </c>
      <c r="AL122" s="157" t="str">
        <f t="shared" si="119"/>
        <v>066020</v>
      </c>
      <c r="AM122" s="157" t="str">
        <f t="shared" si="119"/>
        <v>066010</v>
      </c>
      <c r="AN122" s="157" t="str">
        <f t="shared" si="119"/>
        <v>072111</v>
      </c>
      <c r="AO122" s="157" t="str">
        <f t="shared" si="119"/>
        <v>072112</v>
      </c>
      <c r="AP122" s="157" t="str">
        <f t="shared" si="119"/>
        <v>074031</v>
      </c>
      <c r="AQ122" s="157" t="str">
        <f t="shared" si="119"/>
        <v>104035</v>
      </c>
      <c r="AR122" s="157" t="str">
        <f t="shared" si="119"/>
        <v>081030</v>
      </c>
      <c r="AS122" s="157" t="str">
        <f t="shared" si="119"/>
        <v>084031</v>
      </c>
      <c r="AT122" s="157" t="str">
        <f t="shared" si="119"/>
        <v>096015</v>
      </c>
      <c r="AU122" s="157" t="str">
        <f t="shared" si="119"/>
        <v>104037</v>
      </c>
      <c r="AV122" s="157" t="str">
        <f t="shared" si="119"/>
        <v>104051</v>
      </c>
      <c r="AW122" s="157" t="str">
        <f t="shared" si="119"/>
        <v>082092</v>
      </c>
      <c r="AX122" s="157" t="str">
        <f t="shared" si="119"/>
        <v>082030</v>
      </c>
      <c r="AY122" s="157" t="str">
        <f t="shared" si="119"/>
        <v>107060</v>
      </c>
      <c r="AZ122" s="160" t="str">
        <f t="shared" si="119"/>
        <v>ÖNK-I</v>
      </c>
      <c r="BA122" s="592"/>
    </row>
    <row r="123" spans="1:148" s="4" customFormat="1" ht="75.75" customHeight="1" thickBot="1" x14ac:dyDescent="0.35">
      <c r="A123" s="2" t="s">
        <v>240</v>
      </c>
      <c r="B123" s="10" t="s">
        <v>27</v>
      </c>
      <c r="C123" s="161" t="str">
        <f t="shared" si="118"/>
        <v>könyvtári szolgáltatások</v>
      </c>
      <c r="D123" s="161" t="str">
        <f t="shared" si="118"/>
        <v>könyvtári állomány gyarapítása</v>
      </c>
      <c r="E123" s="161" t="str">
        <f t="shared" si="118"/>
        <v>Közművelődés- hagyományos közösségi kulturális értékek gondozása</v>
      </c>
      <c r="F123" s="161" t="str">
        <f t="shared" si="118"/>
        <v>támogatási célú finanszírozási műveletek</v>
      </c>
      <c r="G123" s="161" t="str">
        <f t="shared" si="118"/>
        <v>helyi, térségi közösségi tér biztosítása, működtetése</v>
      </c>
      <c r="H123" s="348" t="str">
        <f t="shared" si="118"/>
        <v>ÖSSZESEN</v>
      </c>
      <c r="I123" s="161" t="str">
        <f t="shared" si="118"/>
        <v>Gyermekek bölcsődében és mini bölcsődében tröténő ellátása</v>
      </c>
      <c r="J123" s="161" t="str">
        <f t="shared" si="118"/>
        <v>Gyermekétkeztetése bölcsődében</v>
      </c>
      <c r="K123" s="161" t="str">
        <f t="shared" si="118"/>
        <v>támogatási célú finanszírozási műveletek</v>
      </c>
      <c r="L123" s="550" t="str">
        <f t="shared" si="118"/>
        <v>Összesen</v>
      </c>
      <c r="M123" s="161" t="str">
        <f t="shared" si="118"/>
        <v>óvodai nevelés, ellátás működtetési feladatai</v>
      </c>
      <c r="N123" s="161" t="str">
        <f t="shared" si="118"/>
        <v>támogatási célú finanszírozási műveletek</v>
      </c>
      <c r="O123" s="161" t="str">
        <f t="shared" si="118"/>
        <v>Esélyegyenlőség elősegítését célzó tevékenységek és programok</v>
      </c>
      <c r="P123" s="161" t="str">
        <f t="shared" si="118"/>
        <v>óvodai intézményi étkeztetés</v>
      </c>
      <c r="Q123" s="358" t="str">
        <f t="shared" si="118"/>
        <v>ÖSSZESEN</v>
      </c>
      <c r="R123" s="161" t="str">
        <f t="shared" si="118"/>
        <v>önkormányzatok és önkormányzati hivatalok jogalkotó és általános igazgatási tevékenysége</v>
      </c>
      <c r="S123" s="161" t="str">
        <f t="shared" si="118"/>
        <v>népszavazás</v>
      </c>
      <c r="T123" s="161" t="str">
        <f t="shared" si="118"/>
        <v>támogatási célú finanszírozási műveletek</v>
      </c>
      <c r="U123" s="369" t="str">
        <f t="shared" si="118"/>
        <v>ÖSSZESEN</v>
      </c>
      <c r="V123" s="161" t="str">
        <f t="shared" si="118"/>
        <v>adó-, vám és jövedéki igazgatás</v>
      </c>
      <c r="W123" s="161" t="str">
        <f t="shared" si="118"/>
        <v>Központi költségvetés funkcióira nem sorolható bevétel ÁH-n kívülről</v>
      </c>
      <c r="X123" s="161" t="str">
        <f t="shared" si="118"/>
        <v>Önkormányzati funkcióira nem sorolható bevétel ÁH-n kívülről</v>
      </c>
      <c r="Y123" s="161" t="str">
        <f>Y4</f>
        <v>önkormányzatok és önkormány-zati hivatalok jogalkotó és ál-talános igazg-i tevékenysége</v>
      </c>
      <c r="Z123" s="161" t="str">
        <f t="shared" si="119"/>
        <v>köztemető fenntartás és működtetés</v>
      </c>
      <c r="AA123" s="161" t="str">
        <f t="shared" si="119"/>
        <v>önkormányzati vagyonnal való gazdálkodással kapcsolatos feladatok</v>
      </c>
      <c r="AB123" s="161" t="str">
        <f t="shared" si="119"/>
        <v>önkormányzatok elszámolásai a központi költségvetéssel</v>
      </c>
      <c r="AC123" s="161" t="str">
        <f t="shared" si="119"/>
        <v>Központi költségvetési befizetések</v>
      </c>
      <c r="AD123" s="161" t="str">
        <f t="shared" si="119"/>
        <v>támogatási célú finanszírozási műveletek</v>
      </c>
      <c r="AE123" s="161" t="str">
        <f>AE4</f>
        <v>Területfejlesztés igazgatása</v>
      </c>
      <c r="AF123" s="161" t="s">
        <v>1545</v>
      </c>
      <c r="AG123" s="161" t="str">
        <f>AG4</f>
        <v>Mezőgazdasági támogatások</v>
      </c>
      <c r="AH123" s="161" t="str">
        <f t="shared" si="119"/>
        <v>közutak, hidak, alagutak üzemeltetése, fenntartása</v>
      </c>
      <c r="AI123" s="161" t="str">
        <f t="shared" si="119"/>
        <v>Nem veszélyes hulladék kezelése, ártalmatlanítása</v>
      </c>
      <c r="AJ123" s="161" t="str">
        <f t="shared" si="119"/>
        <v>Településfejlesztések és projektek</v>
      </c>
      <c r="AK123" s="161" t="str">
        <f t="shared" si="119"/>
        <v>közvilágítás</v>
      </c>
      <c r="AL123" s="161" t="str">
        <f t="shared" si="119"/>
        <v>város-, községgazdál-kodási egyéb szolgáltatások</v>
      </c>
      <c r="AM123" s="161" t="str">
        <f t="shared" si="119"/>
        <v>zöldterület kezelés</v>
      </c>
      <c r="AN123" s="161" t="str">
        <f t="shared" si="119"/>
        <v>háziorvosi alapellátás</v>
      </c>
      <c r="AO123" s="161" t="str">
        <f t="shared" si="119"/>
        <v>háziorvosi ügyeleti ellátás</v>
      </c>
      <c r="AP123" s="161" t="str">
        <f t="shared" si="119"/>
        <v>család- és nővédelmi egészségügyi gondozás</v>
      </c>
      <c r="AQ123" s="161" t="str">
        <f>AQ4</f>
        <v>Gyermekétkeztetés bölcsődében</v>
      </c>
      <c r="AR123" s="161" t="str">
        <f t="shared" si="119"/>
        <v>sportlétesít-mények, edzőtáborok működtetése és fejlesztése</v>
      </c>
      <c r="AS123" s="161" t="str">
        <f t="shared" si="119"/>
        <v>Civil szervezetek működési támogatása</v>
      </c>
      <c r="AT123" s="161" t="str">
        <f t="shared" si="119"/>
        <v>Gyermekétkeztetés köznevelési intézményben</v>
      </c>
      <c r="AU123" s="161" t="str">
        <f t="shared" si="119"/>
        <v>Intézményen kívüli gyermekétkeztetés</v>
      </c>
      <c r="AV123" s="161" t="str">
        <f t="shared" si="119"/>
        <v>Gyermekvédelmi pénzbeli és természetbeni ellátások</v>
      </c>
      <c r="AW123" s="161" t="str">
        <f t="shared" si="119"/>
        <v>Közművelődés- hagyományos közösségi kul. Értékelés gonodzás</v>
      </c>
      <c r="AX123" s="161" t="str">
        <f t="shared" si="119"/>
        <v>Művészeti tevékenységek (kivéve:színház)</v>
      </c>
      <c r="AY123" s="161" t="str">
        <f t="shared" si="119"/>
        <v>egyéb szociális pénzbeli és természetbeni ellátások, támogatások</v>
      </c>
      <c r="AZ123" s="160" t="str">
        <f t="shared" si="119"/>
        <v xml:space="preserve">INTÉZMÉNYI KTGV. ÖSSZESEN </v>
      </c>
      <c r="BA123" s="592"/>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row>
    <row r="124" spans="1:148" ht="17.399999999999999" x14ac:dyDescent="0.3">
      <c r="A124" s="14" t="s">
        <v>241</v>
      </c>
      <c r="B124" s="15" t="s">
        <v>242</v>
      </c>
      <c r="C124" s="450">
        <f t="shared" ref="C124:AZ124" si="120">C125+C139</f>
        <v>0</v>
      </c>
      <c r="D124" s="450">
        <f t="shared" si="120"/>
        <v>0</v>
      </c>
      <c r="E124" s="450">
        <f t="shared" si="120"/>
        <v>14738962</v>
      </c>
      <c r="F124" s="450">
        <f t="shared" si="120"/>
        <v>0</v>
      </c>
      <c r="G124" s="316">
        <f t="shared" si="120"/>
        <v>0</v>
      </c>
      <c r="H124" s="328">
        <f t="shared" si="120"/>
        <v>14738962</v>
      </c>
      <c r="I124" s="316">
        <f t="shared" si="120"/>
        <v>57098147</v>
      </c>
      <c r="J124" s="316">
        <f t="shared" si="120"/>
        <v>0</v>
      </c>
      <c r="K124" s="316">
        <f t="shared" si="120"/>
        <v>0</v>
      </c>
      <c r="L124" s="551">
        <f>SUM(I124:K124)</f>
        <v>57098147</v>
      </c>
      <c r="M124" s="450">
        <f t="shared" si="120"/>
        <v>104003482</v>
      </c>
      <c r="N124" s="162">
        <f t="shared" si="120"/>
        <v>0</v>
      </c>
      <c r="O124" s="450">
        <f t="shared" si="120"/>
        <v>0</v>
      </c>
      <c r="P124" s="450">
        <f t="shared" si="120"/>
        <v>0</v>
      </c>
      <c r="Q124" s="359">
        <f t="shared" si="120"/>
        <v>104003482</v>
      </c>
      <c r="R124" s="450">
        <f t="shared" si="120"/>
        <v>58277096</v>
      </c>
      <c r="S124" s="385"/>
      <c r="T124" s="352">
        <f t="shared" ref="T124" si="121">T125+T139</f>
        <v>0</v>
      </c>
      <c r="U124" s="359">
        <f>U125+U139</f>
        <v>58277096</v>
      </c>
      <c r="V124" s="342">
        <f t="shared" si="120"/>
        <v>0</v>
      </c>
      <c r="W124" s="342">
        <f t="shared" si="120"/>
        <v>0</v>
      </c>
      <c r="X124" s="342">
        <f t="shared" si="120"/>
        <v>0</v>
      </c>
      <c r="Y124" s="162">
        <f t="shared" si="120"/>
        <v>0</v>
      </c>
      <c r="Z124" s="162">
        <f t="shared" si="120"/>
        <v>0</v>
      </c>
      <c r="AA124" s="162">
        <f t="shared" si="120"/>
        <v>0</v>
      </c>
      <c r="AB124" s="162">
        <f t="shared" si="120"/>
        <v>0</v>
      </c>
      <c r="AC124" s="162">
        <f t="shared" si="120"/>
        <v>0</v>
      </c>
      <c r="AD124" s="162">
        <f t="shared" si="120"/>
        <v>0</v>
      </c>
      <c r="AE124" s="162">
        <f t="shared" si="120"/>
        <v>0</v>
      </c>
      <c r="AF124" s="162">
        <f t="shared" si="120"/>
        <v>0</v>
      </c>
      <c r="AG124" s="162">
        <f>AG125+AG139</f>
        <v>0</v>
      </c>
      <c r="AH124" s="162">
        <f t="shared" si="120"/>
        <v>0</v>
      </c>
      <c r="AI124" s="162">
        <f t="shared" si="120"/>
        <v>0</v>
      </c>
      <c r="AJ124" s="162">
        <f t="shared" si="120"/>
        <v>0</v>
      </c>
      <c r="AK124" s="162">
        <f t="shared" si="120"/>
        <v>0</v>
      </c>
      <c r="AL124" s="162">
        <f t="shared" si="120"/>
        <v>81749888</v>
      </c>
      <c r="AM124" s="162">
        <f t="shared" si="120"/>
        <v>0</v>
      </c>
      <c r="AN124" s="162">
        <f t="shared" si="120"/>
        <v>0</v>
      </c>
      <c r="AO124" s="162">
        <f t="shared" si="120"/>
        <v>0</v>
      </c>
      <c r="AP124" s="162">
        <f t="shared" si="120"/>
        <v>0</v>
      </c>
      <c r="AQ124" s="162">
        <f t="shared" si="120"/>
        <v>0</v>
      </c>
      <c r="AR124" s="162">
        <f t="shared" si="120"/>
        <v>0</v>
      </c>
      <c r="AS124" s="162">
        <f t="shared" si="120"/>
        <v>0</v>
      </c>
      <c r="AT124" s="162">
        <f t="shared" si="120"/>
        <v>0</v>
      </c>
      <c r="AU124" s="162">
        <f t="shared" si="120"/>
        <v>0</v>
      </c>
      <c r="AV124" s="162">
        <f t="shared" si="120"/>
        <v>0</v>
      </c>
      <c r="AW124" s="162">
        <f t="shared" si="120"/>
        <v>0</v>
      </c>
      <c r="AX124" s="162">
        <f t="shared" si="120"/>
        <v>0</v>
      </c>
      <c r="AY124" s="162">
        <f t="shared" si="120"/>
        <v>0</v>
      </c>
      <c r="AZ124" s="162">
        <f t="shared" si="120"/>
        <v>81749888</v>
      </c>
      <c r="BA124" s="589">
        <f>AZ124+U124+Q124+H124+L124</f>
        <v>315867575</v>
      </c>
    </row>
    <row r="125" spans="1:148" ht="17.399999999999999" x14ac:dyDescent="0.3">
      <c r="A125" s="16" t="s">
        <v>243</v>
      </c>
      <c r="B125" s="17" t="s">
        <v>244</v>
      </c>
      <c r="C125" s="219">
        <f t="shared" ref="C125:F125" si="122">SUM(C126:C138)</f>
        <v>0</v>
      </c>
      <c r="D125" s="219">
        <f t="shared" si="122"/>
        <v>0</v>
      </c>
      <c r="E125" s="219">
        <f t="shared" ref="E125" si="123">SUM(E126:E138)</f>
        <v>14568962</v>
      </c>
      <c r="F125" s="219">
        <f t="shared" si="122"/>
        <v>0</v>
      </c>
      <c r="G125" s="317">
        <f t="shared" ref="G125:AZ125" si="124">SUM(G126:G138)</f>
        <v>0</v>
      </c>
      <c r="H125" s="329">
        <f t="shared" si="124"/>
        <v>14568962</v>
      </c>
      <c r="I125" s="317">
        <f t="shared" si="124"/>
        <v>55118147</v>
      </c>
      <c r="J125" s="317">
        <f t="shared" si="124"/>
        <v>0</v>
      </c>
      <c r="K125" s="317">
        <f t="shared" si="124"/>
        <v>0</v>
      </c>
      <c r="L125" s="552">
        <f>SUM(I125:K125)</f>
        <v>55118147</v>
      </c>
      <c r="M125" s="219">
        <f t="shared" ref="M125:P125" si="125">SUM(M126:M138)</f>
        <v>103103482</v>
      </c>
      <c r="N125" s="163">
        <f t="shared" si="125"/>
        <v>0</v>
      </c>
      <c r="O125" s="219">
        <f t="shared" si="125"/>
        <v>0</v>
      </c>
      <c r="P125" s="219">
        <f t="shared" si="125"/>
        <v>0</v>
      </c>
      <c r="Q125" s="360">
        <f t="shared" si="124"/>
        <v>103103482</v>
      </c>
      <c r="R125" s="219">
        <f t="shared" si="124"/>
        <v>57567096</v>
      </c>
      <c r="S125" s="386"/>
      <c r="T125" s="353">
        <f t="shared" ref="T125" si="126">SUM(T126:T138)</f>
        <v>0</v>
      </c>
      <c r="U125" s="360">
        <f>SUM(R125:T125)</f>
        <v>57567096</v>
      </c>
      <c r="V125" s="343">
        <f t="shared" si="124"/>
        <v>0</v>
      </c>
      <c r="W125" s="343">
        <f t="shared" si="124"/>
        <v>0</v>
      </c>
      <c r="X125" s="343">
        <f t="shared" si="124"/>
        <v>0</v>
      </c>
      <c r="Y125" s="163">
        <f t="shared" si="124"/>
        <v>0</v>
      </c>
      <c r="Z125" s="163">
        <f t="shared" si="124"/>
        <v>0</v>
      </c>
      <c r="AA125" s="163">
        <f t="shared" si="124"/>
        <v>0</v>
      </c>
      <c r="AB125" s="163">
        <f t="shared" si="124"/>
        <v>0</v>
      </c>
      <c r="AC125" s="163">
        <f t="shared" si="124"/>
        <v>0</v>
      </c>
      <c r="AD125" s="163">
        <f t="shared" si="124"/>
        <v>0</v>
      </c>
      <c r="AE125" s="163">
        <f t="shared" si="124"/>
        <v>0</v>
      </c>
      <c r="AF125" s="163">
        <f t="shared" si="124"/>
        <v>0</v>
      </c>
      <c r="AG125" s="163">
        <f>SUM(AG126:AG138)</f>
        <v>0</v>
      </c>
      <c r="AH125" s="163">
        <f t="shared" si="124"/>
        <v>0</v>
      </c>
      <c r="AI125" s="163">
        <f t="shared" si="124"/>
        <v>0</v>
      </c>
      <c r="AJ125" s="163">
        <f t="shared" si="124"/>
        <v>0</v>
      </c>
      <c r="AK125" s="163">
        <f t="shared" si="124"/>
        <v>0</v>
      </c>
      <c r="AL125" s="163">
        <f t="shared" si="124"/>
        <v>65446312</v>
      </c>
      <c r="AM125" s="163">
        <f t="shared" si="124"/>
        <v>0</v>
      </c>
      <c r="AN125" s="163">
        <f t="shared" si="124"/>
        <v>0</v>
      </c>
      <c r="AO125" s="163">
        <f t="shared" si="124"/>
        <v>0</v>
      </c>
      <c r="AP125" s="163">
        <f t="shared" si="124"/>
        <v>0</v>
      </c>
      <c r="AQ125" s="163">
        <f t="shared" si="124"/>
        <v>0</v>
      </c>
      <c r="AR125" s="163">
        <f t="shared" si="124"/>
        <v>0</v>
      </c>
      <c r="AS125" s="163">
        <f t="shared" si="124"/>
        <v>0</v>
      </c>
      <c r="AT125" s="163">
        <f t="shared" si="124"/>
        <v>0</v>
      </c>
      <c r="AU125" s="163">
        <f t="shared" si="124"/>
        <v>0</v>
      </c>
      <c r="AV125" s="163">
        <f t="shared" si="124"/>
        <v>0</v>
      </c>
      <c r="AW125" s="163">
        <f t="shared" si="124"/>
        <v>0</v>
      </c>
      <c r="AX125" s="163">
        <f t="shared" si="124"/>
        <v>0</v>
      </c>
      <c r="AY125" s="163">
        <f t="shared" si="124"/>
        <v>0</v>
      </c>
      <c r="AZ125" s="163">
        <f t="shared" si="124"/>
        <v>65446312</v>
      </c>
      <c r="BA125" s="589">
        <f t="shared" ref="BA125:BA188" si="127">AZ125+U125+Q125+H125+L125</f>
        <v>295803999</v>
      </c>
    </row>
    <row r="126" spans="1:148" ht="17.399999999999999" x14ac:dyDescent="0.3">
      <c r="A126" s="22" t="s">
        <v>245</v>
      </c>
      <c r="B126" s="23" t="s">
        <v>246</v>
      </c>
      <c r="C126" s="221">
        <v>0</v>
      </c>
      <c r="D126" s="221"/>
      <c r="E126" s="221">
        <v>14388962</v>
      </c>
      <c r="F126" s="221">
        <v>0</v>
      </c>
      <c r="G126" s="318">
        <v>0</v>
      </c>
      <c r="H126" s="330">
        <f t="shared" ref="H126:H138" si="128">SUM(C126:G126)</f>
        <v>14388962</v>
      </c>
      <c r="I126" s="318">
        <v>51061687</v>
      </c>
      <c r="J126" s="318">
        <v>0</v>
      </c>
      <c r="K126" s="318">
        <v>0</v>
      </c>
      <c r="L126" s="553">
        <f>SUM(I126:K126)</f>
        <v>51061687</v>
      </c>
      <c r="M126" s="221">
        <v>99711482</v>
      </c>
      <c r="N126" s="147"/>
      <c r="O126" s="221"/>
      <c r="P126" s="221"/>
      <c r="Q126" s="330">
        <f t="shared" ref="Q126:Q138" si="129">SUM(M126:P126)</f>
        <v>99711482</v>
      </c>
      <c r="R126" s="221">
        <v>53099496</v>
      </c>
      <c r="S126" s="584"/>
      <c r="T126" s="318">
        <v>0</v>
      </c>
      <c r="U126" s="330">
        <f>SUM(R126:T126)</f>
        <v>53099496</v>
      </c>
      <c r="V126" s="583"/>
      <c r="W126" s="583"/>
      <c r="X126" s="583"/>
      <c r="Y126" s="147">
        <v>0</v>
      </c>
      <c r="Z126" s="147">
        <v>0</v>
      </c>
      <c r="AA126" s="147"/>
      <c r="AB126" s="147"/>
      <c r="AC126" s="147"/>
      <c r="AD126" s="147"/>
      <c r="AE126" s="147"/>
      <c r="AF126" s="147">
        <v>0</v>
      </c>
      <c r="AG126" s="147">
        <v>0</v>
      </c>
      <c r="AH126" s="147"/>
      <c r="AI126" s="147"/>
      <c r="AJ126" s="147"/>
      <c r="AK126" s="147"/>
      <c r="AL126" s="147">
        <v>57697112</v>
      </c>
      <c r="AM126" s="147"/>
      <c r="AN126" s="147">
        <v>0</v>
      </c>
      <c r="AO126" s="147"/>
      <c r="AP126" s="147">
        <v>0</v>
      </c>
      <c r="AQ126" s="147"/>
      <c r="AR126" s="147">
        <v>0</v>
      </c>
      <c r="AS126" s="147"/>
      <c r="AT126" s="147"/>
      <c r="AU126" s="147"/>
      <c r="AV126" s="147"/>
      <c r="AW126" s="147"/>
      <c r="AX126" s="147"/>
      <c r="AY126" s="147"/>
      <c r="AZ126" s="147">
        <f t="shared" ref="AZ126:AZ138" si="130">SUM(V126:AY126)</f>
        <v>57697112</v>
      </c>
      <c r="BA126" s="589">
        <f t="shared" si="127"/>
        <v>275958739</v>
      </c>
    </row>
    <row r="127" spans="1:148" ht="17.399999999999999" x14ac:dyDescent="0.3">
      <c r="A127" s="22" t="s">
        <v>247</v>
      </c>
      <c r="B127" s="23" t="s">
        <v>248</v>
      </c>
      <c r="C127" s="221"/>
      <c r="D127" s="221"/>
      <c r="E127" s="221"/>
      <c r="F127" s="221"/>
      <c r="G127" s="318"/>
      <c r="H127" s="330">
        <f t="shared" si="128"/>
        <v>0</v>
      </c>
      <c r="I127" s="318"/>
      <c r="J127" s="318"/>
      <c r="K127" s="318"/>
      <c r="L127" s="553">
        <f>SUM(I127:K127)</f>
        <v>0</v>
      </c>
      <c r="M127" s="221"/>
      <c r="N127" s="147"/>
      <c r="O127" s="221"/>
      <c r="P127" s="221"/>
      <c r="Q127" s="330">
        <f t="shared" si="129"/>
        <v>0</v>
      </c>
      <c r="R127" s="221"/>
      <c r="S127" s="584"/>
      <c r="T127" s="318"/>
      <c r="U127" s="330">
        <f t="shared" ref="U127:U191" si="131">SUM(R127:T127)</f>
        <v>0</v>
      </c>
      <c r="V127" s="583"/>
      <c r="W127" s="583"/>
      <c r="X127" s="583"/>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f t="shared" si="130"/>
        <v>0</v>
      </c>
      <c r="BA127" s="589">
        <f t="shared" si="127"/>
        <v>0</v>
      </c>
    </row>
    <row r="128" spans="1:148" ht="17.399999999999999" x14ac:dyDescent="0.3">
      <c r="A128" s="22" t="s">
        <v>249</v>
      </c>
      <c r="B128" s="23" t="s">
        <v>250</v>
      </c>
      <c r="C128" s="221">
        <v>0</v>
      </c>
      <c r="D128" s="221">
        <v>0</v>
      </c>
      <c r="E128" s="221"/>
      <c r="F128" s="221"/>
      <c r="G128" s="318"/>
      <c r="H128" s="330">
        <f t="shared" si="128"/>
        <v>0</v>
      </c>
      <c r="I128" s="318"/>
      <c r="J128" s="318"/>
      <c r="K128" s="318"/>
      <c r="L128" s="553">
        <f t="shared" ref="L128:L148" si="132">SUM(I128:K128)</f>
        <v>0</v>
      </c>
      <c r="M128" s="221"/>
      <c r="N128" s="147"/>
      <c r="O128" s="221"/>
      <c r="P128" s="221"/>
      <c r="Q128" s="330">
        <f t="shared" si="129"/>
        <v>0</v>
      </c>
      <c r="R128" s="221"/>
      <c r="S128" s="584"/>
      <c r="T128" s="318"/>
      <c r="U128" s="330">
        <f t="shared" si="131"/>
        <v>0</v>
      </c>
      <c r="V128" s="583"/>
      <c r="W128" s="583"/>
      <c r="X128" s="583"/>
      <c r="Y128" s="147"/>
      <c r="Z128" s="147"/>
      <c r="AA128" s="147"/>
      <c r="AB128" s="147"/>
      <c r="AC128" s="147"/>
      <c r="AD128" s="147"/>
      <c r="AE128" s="147"/>
      <c r="AF128" s="147"/>
      <c r="AG128" s="147"/>
      <c r="AH128" s="147"/>
      <c r="AI128" s="147"/>
      <c r="AJ128" s="147"/>
      <c r="AK128" s="147"/>
      <c r="AL128" s="147"/>
      <c r="AM128" s="147"/>
      <c r="AN128" s="147"/>
      <c r="AO128" s="147"/>
      <c r="AP128" s="147"/>
      <c r="AQ128" s="147"/>
      <c r="AR128" s="147">
        <v>0</v>
      </c>
      <c r="AS128" s="147"/>
      <c r="AT128" s="147"/>
      <c r="AU128" s="147"/>
      <c r="AV128" s="147"/>
      <c r="AW128" s="147"/>
      <c r="AX128" s="147"/>
      <c r="AY128" s="147"/>
      <c r="AZ128" s="147">
        <f t="shared" si="130"/>
        <v>0</v>
      </c>
      <c r="BA128" s="589">
        <f t="shared" si="127"/>
        <v>0</v>
      </c>
    </row>
    <row r="129" spans="1:53" ht="17.399999999999999" x14ac:dyDescent="0.3">
      <c r="A129" s="22" t="s">
        <v>251</v>
      </c>
      <c r="B129" s="23" t="s">
        <v>252</v>
      </c>
      <c r="C129" s="221"/>
      <c r="D129" s="221"/>
      <c r="E129" s="221"/>
      <c r="F129" s="221"/>
      <c r="G129" s="318"/>
      <c r="H129" s="330">
        <f t="shared" si="128"/>
        <v>0</v>
      </c>
      <c r="I129" s="318">
        <v>1000000</v>
      </c>
      <c r="J129" s="318"/>
      <c r="K129" s="318"/>
      <c r="L129" s="553">
        <f t="shared" si="132"/>
        <v>1000000</v>
      </c>
      <c r="M129" s="221"/>
      <c r="N129" s="147"/>
      <c r="O129" s="221"/>
      <c r="P129" s="221"/>
      <c r="Q129" s="330">
        <f t="shared" si="129"/>
        <v>0</v>
      </c>
      <c r="R129" s="221">
        <v>150000</v>
      </c>
      <c r="S129" s="584"/>
      <c r="T129" s="318"/>
      <c r="U129" s="330">
        <f t="shared" si="131"/>
        <v>150000</v>
      </c>
      <c r="V129" s="583"/>
      <c r="W129" s="583"/>
      <c r="X129" s="583"/>
      <c r="Y129" s="147"/>
      <c r="Z129" s="147"/>
      <c r="AA129" s="147"/>
      <c r="AB129" s="147"/>
      <c r="AC129" s="147"/>
      <c r="AD129" s="147"/>
      <c r="AE129" s="147"/>
      <c r="AF129" s="147"/>
      <c r="AG129" s="147"/>
      <c r="AH129" s="147"/>
      <c r="AI129" s="147"/>
      <c r="AJ129" s="147"/>
      <c r="AK129" s="147"/>
      <c r="AL129" s="147"/>
      <c r="AM129" s="147"/>
      <c r="AN129" s="147">
        <v>0</v>
      </c>
      <c r="AO129" s="147"/>
      <c r="AP129" s="147"/>
      <c r="AQ129" s="147"/>
      <c r="AR129" s="147"/>
      <c r="AS129" s="147"/>
      <c r="AT129" s="147"/>
      <c r="AU129" s="147"/>
      <c r="AV129" s="147"/>
      <c r="AW129" s="147"/>
      <c r="AX129" s="147"/>
      <c r="AY129" s="147"/>
      <c r="AZ129" s="147">
        <f t="shared" si="130"/>
        <v>0</v>
      </c>
      <c r="BA129" s="589">
        <f t="shared" si="127"/>
        <v>1150000</v>
      </c>
    </row>
    <row r="130" spans="1:53" ht="17.399999999999999" x14ac:dyDescent="0.3">
      <c r="A130" s="22" t="s">
        <v>253</v>
      </c>
      <c r="B130" s="23" t="s">
        <v>254</v>
      </c>
      <c r="C130" s="221"/>
      <c r="D130" s="221"/>
      <c r="E130" s="221"/>
      <c r="F130" s="221"/>
      <c r="G130" s="318"/>
      <c r="H130" s="330">
        <f t="shared" si="128"/>
        <v>0</v>
      </c>
      <c r="I130" s="318"/>
      <c r="J130" s="318"/>
      <c r="K130" s="318"/>
      <c r="L130" s="553">
        <f t="shared" si="132"/>
        <v>0</v>
      </c>
      <c r="M130" s="221"/>
      <c r="N130" s="147"/>
      <c r="O130" s="221"/>
      <c r="P130" s="221"/>
      <c r="Q130" s="330">
        <f t="shared" si="129"/>
        <v>0</v>
      </c>
      <c r="R130" s="221"/>
      <c r="S130" s="584"/>
      <c r="T130" s="318"/>
      <c r="U130" s="330">
        <f t="shared" si="131"/>
        <v>0</v>
      </c>
      <c r="V130" s="583"/>
      <c r="W130" s="583"/>
      <c r="X130" s="583"/>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f t="shared" si="130"/>
        <v>0</v>
      </c>
      <c r="BA130" s="589">
        <f t="shared" si="127"/>
        <v>0</v>
      </c>
    </row>
    <row r="131" spans="1:53" ht="17.399999999999999" x14ac:dyDescent="0.3">
      <c r="A131" s="22" t="s">
        <v>255</v>
      </c>
      <c r="B131" s="23" t="s">
        <v>256</v>
      </c>
      <c r="C131" s="221">
        <v>0</v>
      </c>
      <c r="D131" s="221">
        <v>0</v>
      </c>
      <c r="E131" s="221">
        <v>0</v>
      </c>
      <c r="F131" s="221"/>
      <c r="G131" s="318"/>
      <c r="H131" s="330">
        <f t="shared" si="128"/>
        <v>0</v>
      </c>
      <c r="I131" s="318"/>
      <c r="J131" s="318"/>
      <c r="K131" s="318"/>
      <c r="L131" s="553">
        <f t="shared" si="132"/>
        <v>0</v>
      </c>
      <c r="M131" s="221">
        <v>1370000</v>
      </c>
      <c r="N131" s="147"/>
      <c r="O131" s="221"/>
      <c r="P131" s="221"/>
      <c r="Q131" s="330">
        <f t="shared" si="129"/>
        <v>1370000</v>
      </c>
      <c r="R131" s="221">
        <v>0</v>
      </c>
      <c r="S131" s="584"/>
      <c r="T131" s="318"/>
      <c r="U131" s="330">
        <f t="shared" si="131"/>
        <v>0</v>
      </c>
      <c r="V131" s="583"/>
      <c r="W131" s="583"/>
      <c r="X131" s="583"/>
      <c r="Y131" s="147"/>
      <c r="Z131" s="147"/>
      <c r="AA131" s="147"/>
      <c r="AB131" s="147"/>
      <c r="AC131" s="147"/>
      <c r="AD131" s="147"/>
      <c r="AE131" s="147"/>
      <c r="AF131" s="147"/>
      <c r="AG131" s="147"/>
      <c r="AH131" s="147"/>
      <c r="AI131" s="147"/>
      <c r="AJ131" s="147"/>
      <c r="AK131" s="147"/>
      <c r="AL131" s="147"/>
      <c r="AM131" s="147"/>
      <c r="AN131" s="147"/>
      <c r="AO131" s="147"/>
      <c r="AP131" s="147">
        <v>0</v>
      </c>
      <c r="AQ131" s="147"/>
      <c r="AR131" s="147"/>
      <c r="AS131" s="147"/>
      <c r="AT131" s="147"/>
      <c r="AU131" s="147"/>
      <c r="AV131" s="147"/>
      <c r="AW131" s="147"/>
      <c r="AX131" s="147"/>
      <c r="AY131" s="147"/>
      <c r="AZ131" s="147">
        <f t="shared" si="130"/>
        <v>0</v>
      </c>
      <c r="BA131" s="589">
        <f t="shared" si="127"/>
        <v>1370000</v>
      </c>
    </row>
    <row r="132" spans="1:53" ht="17.399999999999999" x14ac:dyDescent="0.3">
      <c r="A132" s="22" t="s">
        <v>257</v>
      </c>
      <c r="B132" s="23" t="s">
        <v>258</v>
      </c>
      <c r="C132" s="221"/>
      <c r="D132" s="221"/>
      <c r="E132" s="221">
        <v>180000</v>
      </c>
      <c r="F132" s="221">
        <v>0</v>
      </c>
      <c r="G132" s="318"/>
      <c r="H132" s="330">
        <f t="shared" si="128"/>
        <v>180000</v>
      </c>
      <c r="I132" s="318">
        <v>705000</v>
      </c>
      <c r="J132" s="318"/>
      <c r="K132" s="318"/>
      <c r="L132" s="553">
        <f t="shared" si="132"/>
        <v>705000</v>
      </c>
      <c r="M132" s="221">
        <v>0</v>
      </c>
      <c r="N132" s="147"/>
      <c r="O132" s="221"/>
      <c r="P132" s="221"/>
      <c r="Q132" s="330">
        <f t="shared" si="129"/>
        <v>0</v>
      </c>
      <c r="R132" s="221">
        <v>2060000</v>
      </c>
      <c r="S132" s="584"/>
      <c r="T132" s="318">
        <v>0</v>
      </c>
      <c r="U132" s="330">
        <f t="shared" si="131"/>
        <v>2060000</v>
      </c>
      <c r="V132" s="583"/>
      <c r="W132" s="583"/>
      <c r="X132" s="583"/>
      <c r="Y132" s="147">
        <v>0</v>
      </c>
      <c r="Z132" s="147">
        <v>0</v>
      </c>
      <c r="AA132" s="147"/>
      <c r="AB132" s="147"/>
      <c r="AC132" s="147"/>
      <c r="AD132" s="147"/>
      <c r="AE132" s="147"/>
      <c r="AF132" s="147"/>
      <c r="AG132" s="147"/>
      <c r="AH132" s="147"/>
      <c r="AI132" s="147"/>
      <c r="AJ132" s="147"/>
      <c r="AK132" s="147"/>
      <c r="AL132" s="147">
        <v>600000</v>
      </c>
      <c r="AM132" s="147"/>
      <c r="AN132" s="147">
        <v>0</v>
      </c>
      <c r="AO132" s="147"/>
      <c r="AP132" s="147">
        <v>0</v>
      </c>
      <c r="AQ132" s="147"/>
      <c r="AR132" s="147">
        <v>0</v>
      </c>
      <c r="AS132" s="147"/>
      <c r="AT132" s="147"/>
      <c r="AU132" s="147"/>
      <c r="AV132" s="147"/>
      <c r="AW132" s="147"/>
      <c r="AX132" s="147"/>
      <c r="AY132" s="147"/>
      <c r="AZ132" s="147">
        <f t="shared" si="130"/>
        <v>600000</v>
      </c>
      <c r="BA132" s="589">
        <f t="shared" si="127"/>
        <v>3545000</v>
      </c>
    </row>
    <row r="133" spans="1:53" ht="17.399999999999999" x14ac:dyDescent="0.3">
      <c r="A133" s="22" t="s">
        <v>259</v>
      </c>
      <c r="B133" s="23" t="s">
        <v>260</v>
      </c>
      <c r="C133" s="221"/>
      <c r="D133" s="221"/>
      <c r="E133" s="221"/>
      <c r="F133" s="221"/>
      <c r="G133" s="318"/>
      <c r="H133" s="330">
        <f t="shared" si="128"/>
        <v>0</v>
      </c>
      <c r="I133" s="318"/>
      <c r="J133" s="318"/>
      <c r="K133" s="318"/>
      <c r="L133" s="553">
        <f t="shared" si="132"/>
        <v>0</v>
      </c>
      <c r="M133" s="221"/>
      <c r="N133" s="147"/>
      <c r="O133" s="221"/>
      <c r="P133" s="221"/>
      <c r="Q133" s="330">
        <f t="shared" si="129"/>
        <v>0</v>
      </c>
      <c r="R133" s="221">
        <v>0</v>
      </c>
      <c r="S133" s="584"/>
      <c r="T133" s="318"/>
      <c r="U133" s="330">
        <f t="shared" si="131"/>
        <v>0</v>
      </c>
      <c r="V133" s="583"/>
      <c r="W133" s="583"/>
      <c r="X133" s="583"/>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f t="shared" si="130"/>
        <v>0</v>
      </c>
      <c r="BA133" s="589">
        <f t="shared" si="127"/>
        <v>0</v>
      </c>
    </row>
    <row r="134" spans="1:53" ht="17.399999999999999" x14ac:dyDescent="0.3">
      <c r="A134" s="22" t="s">
        <v>261</v>
      </c>
      <c r="B134" s="23" t="s">
        <v>262</v>
      </c>
      <c r="C134" s="221"/>
      <c r="D134" s="221"/>
      <c r="E134" s="221"/>
      <c r="F134" s="221"/>
      <c r="G134" s="318"/>
      <c r="H134" s="330">
        <f t="shared" si="128"/>
        <v>0</v>
      </c>
      <c r="I134" s="318">
        <v>1151460</v>
      </c>
      <c r="J134" s="318"/>
      <c r="K134" s="318"/>
      <c r="L134" s="553">
        <f t="shared" si="132"/>
        <v>1151460</v>
      </c>
      <c r="M134" s="221">
        <v>322000</v>
      </c>
      <c r="N134" s="147"/>
      <c r="O134" s="221"/>
      <c r="P134" s="221"/>
      <c r="Q134" s="330">
        <f t="shared" si="129"/>
        <v>322000</v>
      </c>
      <c r="R134" s="221">
        <v>957600</v>
      </c>
      <c r="S134" s="584"/>
      <c r="T134" s="318">
        <v>0</v>
      </c>
      <c r="U134" s="330">
        <f t="shared" si="131"/>
        <v>957600</v>
      </c>
      <c r="V134" s="583"/>
      <c r="W134" s="583"/>
      <c r="X134" s="583"/>
      <c r="Y134" s="147">
        <v>0</v>
      </c>
      <c r="Z134" s="147"/>
      <c r="AA134" s="147"/>
      <c r="AB134" s="147"/>
      <c r="AC134" s="147"/>
      <c r="AD134" s="147"/>
      <c r="AE134" s="147"/>
      <c r="AF134" s="147"/>
      <c r="AG134" s="147"/>
      <c r="AH134" s="147"/>
      <c r="AI134" s="147"/>
      <c r="AJ134" s="147"/>
      <c r="AK134" s="147"/>
      <c r="AL134" s="147">
        <v>187200</v>
      </c>
      <c r="AM134" s="147"/>
      <c r="AN134" s="147"/>
      <c r="AO134" s="147"/>
      <c r="AP134" s="147">
        <v>0</v>
      </c>
      <c r="AQ134" s="147"/>
      <c r="AR134" s="147"/>
      <c r="AS134" s="147"/>
      <c r="AT134" s="147"/>
      <c r="AU134" s="147"/>
      <c r="AV134" s="147"/>
      <c r="AW134" s="147"/>
      <c r="AX134" s="147"/>
      <c r="AY134" s="147"/>
      <c r="AZ134" s="147">
        <f t="shared" si="130"/>
        <v>187200</v>
      </c>
      <c r="BA134" s="589">
        <f t="shared" si="127"/>
        <v>2618260</v>
      </c>
    </row>
    <row r="135" spans="1:53" ht="17.399999999999999" x14ac:dyDescent="0.3">
      <c r="A135" s="22" t="s">
        <v>263</v>
      </c>
      <c r="B135" s="23" t="s">
        <v>264</v>
      </c>
      <c r="C135" s="221"/>
      <c r="D135" s="221"/>
      <c r="E135" s="221"/>
      <c r="F135" s="221"/>
      <c r="G135" s="318"/>
      <c r="H135" s="330">
        <f t="shared" si="128"/>
        <v>0</v>
      </c>
      <c r="I135" s="318"/>
      <c r="J135" s="318"/>
      <c r="K135" s="318"/>
      <c r="L135" s="553">
        <f t="shared" si="132"/>
        <v>0</v>
      </c>
      <c r="M135" s="221"/>
      <c r="N135" s="147"/>
      <c r="O135" s="221"/>
      <c r="P135" s="221"/>
      <c r="Q135" s="330">
        <f t="shared" si="129"/>
        <v>0</v>
      </c>
      <c r="R135" s="221">
        <v>300000</v>
      </c>
      <c r="S135" s="584"/>
      <c r="T135" s="318">
        <v>0</v>
      </c>
      <c r="U135" s="330">
        <f t="shared" si="131"/>
        <v>300000</v>
      </c>
      <c r="V135" s="583"/>
      <c r="W135" s="583"/>
      <c r="X135" s="583"/>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f t="shared" si="130"/>
        <v>0</v>
      </c>
      <c r="BA135" s="589">
        <f t="shared" si="127"/>
        <v>300000</v>
      </c>
    </row>
    <row r="136" spans="1:53" ht="17.399999999999999" x14ac:dyDescent="0.3">
      <c r="A136" s="22" t="s">
        <v>265</v>
      </c>
      <c r="B136" s="23" t="s">
        <v>266</v>
      </c>
      <c r="C136" s="221"/>
      <c r="D136" s="221"/>
      <c r="E136" s="221"/>
      <c r="F136" s="221"/>
      <c r="G136" s="318"/>
      <c r="H136" s="330">
        <f t="shared" si="128"/>
        <v>0</v>
      </c>
      <c r="I136" s="318"/>
      <c r="J136" s="318"/>
      <c r="K136" s="318"/>
      <c r="L136" s="553">
        <f t="shared" si="132"/>
        <v>0</v>
      </c>
      <c r="M136" s="221"/>
      <c r="N136" s="147"/>
      <c r="O136" s="221"/>
      <c r="P136" s="221"/>
      <c r="Q136" s="330">
        <f t="shared" si="129"/>
        <v>0</v>
      </c>
      <c r="R136" s="221"/>
      <c r="S136" s="584"/>
      <c r="T136" s="318"/>
      <c r="U136" s="330">
        <f t="shared" si="131"/>
        <v>0</v>
      </c>
      <c r="V136" s="583"/>
      <c r="W136" s="583"/>
      <c r="X136" s="583"/>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f t="shared" si="130"/>
        <v>0</v>
      </c>
      <c r="BA136" s="589">
        <f t="shared" si="127"/>
        <v>0</v>
      </c>
    </row>
    <row r="137" spans="1:53" ht="17.399999999999999" x14ac:dyDescent="0.3">
      <c r="A137" s="22" t="s">
        <v>267</v>
      </c>
      <c r="B137" s="23" t="s">
        <v>268</v>
      </c>
      <c r="C137" s="221"/>
      <c r="D137" s="221"/>
      <c r="E137" s="221"/>
      <c r="F137" s="221"/>
      <c r="G137" s="318"/>
      <c r="H137" s="330">
        <f t="shared" si="128"/>
        <v>0</v>
      </c>
      <c r="I137" s="318"/>
      <c r="J137" s="318"/>
      <c r="K137" s="318"/>
      <c r="L137" s="553">
        <f t="shared" si="132"/>
        <v>0</v>
      </c>
      <c r="M137" s="221"/>
      <c r="N137" s="147"/>
      <c r="O137" s="221"/>
      <c r="P137" s="221"/>
      <c r="Q137" s="330">
        <f t="shared" si="129"/>
        <v>0</v>
      </c>
      <c r="R137" s="221"/>
      <c r="S137" s="584"/>
      <c r="T137" s="318"/>
      <c r="U137" s="330">
        <f t="shared" si="131"/>
        <v>0</v>
      </c>
      <c r="V137" s="583"/>
      <c r="W137" s="583"/>
      <c r="X137" s="583"/>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f t="shared" si="130"/>
        <v>0</v>
      </c>
      <c r="BA137" s="589">
        <f t="shared" si="127"/>
        <v>0</v>
      </c>
    </row>
    <row r="138" spans="1:53" ht="17.399999999999999" x14ac:dyDescent="0.3">
      <c r="A138" s="22" t="s">
        <v>269</v>
      </c>
      <c r="B138" s="23" t="s">
        <v>270</v>
      </c>
      <c r="C138" s="221"/>
      <c r="D138" s="221"/>
      <c r="E138" s="221">
        <v>0</v>
      </c>
      <c r="F138" s="221">
        <v>0</v>
      </c>
      <c r="G138" s="318"/>
      <c r="H138" s="330">
        <f t="shared" si="128"/>
        <v>0</v>
      </c>
      <c r="I138" s="318">
        <v>1200000</v>
      </c>
      <c r="J138" s="318"/>
      <c r="K138" s="318"/>
      <c r="L138" s="553">
        <f t="shared" si="132"/>
        <v>1200000</v>
      </c>
      <c r="M138" s="221">
        <v>1700000</v>
      </c>
      <c r="N138" s="147"/>
      <c r="O138" s="221"/>
      <c r="P138" s="221"/>
      <c r="Q138" s="330">
        <f t="shared" si="129"/>
        <v>1700000</v>
      </c>
      <c r="R138" s="221">
        <v>1000000</v>
      </c>
      <c r="S138" s="584"/>
      <c r="T138" s="318">
        <v>0</v>
      </c>
      <c r="U138" s="330">
        <f t="shared" si="131"/>
        <v>1000000</v>
      </c>
      <c r="V138" s="583"/>
      <c r="W138" s="583"/>
      <c r="X138" s="583"/>
      <c r="Y138" s="147"/>
      <c r="Z138" s="147">
        <v>0</v>
      </c>
      <c r="AA138" s="147"/>
      <c r="AB138" s="147"/>
      <c r="AC138" s="147"/>
      <c r="AD138" s="147"/>
      <c r="AE138" s="147"/>
      <c r="AF138" s="147">
        <v>0</v>
      </c>
      <c r="AG138" s="147"/>
      <c r="AH138" s="147"/>
      <c r="AI138" s="147"/>
      <c r="AJ138" s="147"/>
      <c r="AK138" s="147"/>
      <c r="AL138" s="147">
        <v>6962000</v>
      </c>
      <c r="AM138" s="147"/>
      <c r="AN138" s="147"/>
      <c r="AO138" s="147"/>
      <c r="AP138" s="147">
        <v>0</v>
      </c>
      <c r="AQ138" s="147"/>
      <c r="AR138" s="147">
        <v>0</v>
      </c>
      <c r="AS138" s="147"/>
      <c r="AT138" s="147"/>
      <c r="AU138" s="147"/>
      <c r="AV138" s="147"/>
      <c r="AW138" s="147"/>
      <c r="AX138" s="147"/>
      <c r="AY138" s="147"/>
      <c r="AZ138" s="147">
        <f t="shared" si="130"/>
        <v>6962000</v>
      </c>
      <c r="BA138" s="589">
        <f t="shared" si="127"/>
        <v>10862000</v>
      </c>
    </row>
    <row r="139" spans="1:53" ht="17.399999999999999" x14ac:dyDescent="0.3">
      <c r="A139" s="16" t="s">
        <v>271</v>
      </c>
      <c r="B139" s="17" t="s">
        <v>272</v>
      </c>
      <c r="C139" s="219">
        <f t="shared" ref="C139:AZ139" si="133">SUM(C140:C142)</f>
        <v>0</v>
      </c>
      <c r="D139" s="219">
        <f t="shared" si="133"/>
        <v>0</v>
      </c>
      <c r="E139" s="219">
        <f t="shared" si="133"/>
        <v>170000</v>
      </c>
      <c r="F139" s="219">
        <f t="shared" si="133"/>
        <v>0</v>
      </c>
      <c r="G139" s="317">
        <f t="shared" si="133"/>
        <v>0</v>
      </c>
      <c r="H139" s="329">
        <f t="shared" si="133"/>
        <v>170000</v>
      </c>
      <c r="I139" s="317">
        <f t="shared" si="133"/>
        <v>1980000</v>
      </c>
      <c r="J139" s="317">
        <f t="shared" si="133"/>
        <v>0</v>
      </c>
      <c r="K139" s="317">
        <f t="shared" si="133"/>
        <v>0</v>
      </c>
      <c r="L139" s="552">
        <f t="shared" si="132"/>
        <v>1980000</v>
      </c>
      <c r="M139" s="219">
        <f t="shared" ref="M139:P139" si="134">SUM(M140:M142)</f>
        <v>900000</v>
      </c>
      <c r="N139" s="163">
        <f t="shared" si="134"/>
        <v>0</v>
      </c>
      <c r="O139" s="219">
        <f t="shared" si="134"/>
        <v>0</v>
      </c>
      <c r="P139" s="219">
        <f t="shared" si="134"/>
        <v>0</v>
      </c>
      <c r="Q139" s="360">
        <f t="shared" si="133"/>
        <v>900000</v>
      </c>
      <c r="R139" s="219">
        <f t="shared" si="133"/>
        <v>710000</v>
      </c>
      <c r="S139" s="386"/>
      <c r="T139" s="353">
        <f t="shared" ref="T139" si="135">SUM(T140:T142)</f>
        <v>0</v>
      </c>
      <c r="U139" s="360">
        <f t="shared" si="131"/>
        <v>710000</v>
      </c>
      <c r="V139" s="343">
        <f t="shared" si="133"/>
        <v>0</v>
      </c>
      <c r="W139" s="343">
        <f t="shared" si="133"/>
        <v>0</v>
      </c>
      <c r="X139" s="343">
        <f t="shared" si="133"/>
        <v>0</v>
      </c>
      <c r="Y139" s="163">
        <f t="shared" si="133"/>
        <v>0</v>
      </c>
      <c r="Z139" s="163">
        <f t="shared" si="133"/>
        <v>0</v>
      </c>
      <c r="AA139" s="163">
        <f t="shared" si="133"/>
        <v>0</v>
      </c>
      <c r="AB139" s="163">
        <f t="shared" si="133"/>
        <v>0</v>
      </c>
      <c r="AC139" s="163">
        <f t="shared" si="133"/>
        <v>0</v>
      </c>
      <c r="AD139" s="163">
        <f t="shared" si="133"/>
        <v>0</v>
      </c>
      <c r="AE139" s="163">
        <f t="shared" si="133"/>
        <v>0</v>
      </c>
      <c r="AF139" s="163">
        <f t="shared" si="133"/>
        <v>0</v>
      </c>
      <c r="AG139" s="163">
        <f>SUM(AG140:AG142)</f>
        <v>0</v>
      </c>
      <c r="AH139" s="163">
        <f t="shared" si="133"/>
        <v>0</v>
      </c>
      <c r="AI139" s="163">
        <f t="shared" si="133"/>
        <v>0</v>
      </c>
      <c r="AJ139" s="163">
        <f t="shared" si="133"/>
        <v>0</v>
      </c>
      <c r="AK139" s="163">
        <f t="shared" si="133"/>
        <v>0</v>
      </c>
      <c r="AL139" s="163">
        <f t="shared" si="133"/>
        <v>16303576</v>
      </c>
      <c r="AM139" s="163">
        <f t="shared" si="133"/>
        <v>0</v>
      </c>
      <c r="AN139" s="163">
        <f t="shared" si="133"/>
        <v>0</v>
      </c>
      <c r="AO139" s="163">
        <f t="shared" si="133"/>
        <v>0</v>
      </c>
      <c r="AP139" s="163">
        <f t="shared" si="133"/>
        <v>0</v>
      </c>
      <c r="AQ139" s="163">
        <f t="shared" si="133"/>
        <v>0</v>
      </c>
      <c r="AR139" s="163">
        <f t="shared" si="133"/>
        <v>0</v>
      </c>
      <c r="AS139" s="163">
        <f t="shared" si="133"/>
        <v>0</v>
      </c>
      <c r="AT139" s="163">
        <f t="shared" si="133"/>
        <v>0</v>
      </c>
      <c r="AU139" s="163">
        <f t="shared" si="133"/>
        <v>0</v>
      </c>
      <c r="AV139" s="163">
        <f t="shared" si="133"/>
        <v>0</v>
      </c>
      <c r="AW139" s="163">
        <f t="shared" si="133"/>
        <v>0</v>
      </c>
      <c r="AX139" s="163">
        <f t="shared" si="133"/>
        <v>0</v>
      </c>
      <c r="AY139" s="163">
        <f t="shared" si="133"/>
        <v>0</v>
      </c>
      <c r="AZ139" s="163">
        <f t="shared" si="133"/>
        <v>16303576</v>
      </c>
      <c r="BA139" s="589">
        <f t="shared" si="127"/>
        <v>20063576</v>
      </c>
    </row>
    <row r="140" spans="1:53" ht="17.399999999999999" x14ac:dyDescent="0.3">
      <c r="A140" s="18" t="s">
        <v>273</v>
      </c>
      <c r="B140" s="19" t="s">
        <v>274</v>
      </c>
      <c r="C140" s="221"/>
      <c r="D140" s="221"/>
      <c r="E140" s="221"/>
      <c r="F140" s="221"/>
      <c r="G140" s="318"/>
      <c r="H140" s="330">
        <f>SUM(C140:G140)</f>
        <v>0</v>
      </c>
      <c r="I140" s="318"/>
      <c r="J140" s="318"/>
      <c r="K140" s="318"/>
      <c r="L140" s="553">
        <f t="shared" si="132"/>
        <v>0</v>
      </c>
      <c r="M140" s="221"/>
      <c r="N140" s="147"/>
      <c r="O140" s="221"/>
      <c r="P140" s="221"/>
      <c r="Q140" s="330">
        <f>SUM(M140:P140)</f>
        <v>0</v>
      </c>
      <c r="R140" s="221">
        <v>0</v>
      </c>
      <c r="S140" s="584"/>
      <c r="T140" s="318">
        <v>0</v>
      </c>
      <c r="U140" s="330">
        <f t="shared" si="131"/>
        <v>0</v>
      </c>
      <c r="V140" s="583"/>
      <c r="W140" s="583"/>
      <c r="X140" s="583"/>
      <c r="Y140" s="147">
        <v>0</v>
      </c>
      <c r="Z140" s="147"/>
      <c r="AA140" s="147"/>
      <c r="AB140" s="147"/>
      <c r="AC140" s="147"/>
      <c r="AD140" s="147"/>
      <c r="AE140" s="147"/>
      <c r="AF140" s="147"/>
      <c r="AG140" s="147"/>
      <c r="AH140" s="147"/>
      <c r="AI140" s="147"/>
      <c r="AJ140" s="147"/>
      <c r="AK140" s="147"/>
      <c r="AL140" s="147">
        <v>14033576</v>
      </c>
      <c r="AM140" s="147"/>
      <c r="AN140" s="147"/>
      <c r="AO140" s="147"/>
      <c r="AP140" s="147"/>
      <c r="AQ140" s="147"/>
      <c r="AR140" s="147"/>
      <c r="AS140" s="147"/>
      <c r="AT140" s="147"/>
      <c r="AU140" s="147"/>
      <c r="AV140" s="147"/>
      <c r="AW140" s="147"/>
      <c r="AX140" s="147"/>
      <c r="AY140" s="147"/>
      <c r="AZ140" s="147">
        <f>SUM(V140:AY140)</f>
        <v>14033576</v>
      </c>
      <c r="BA140" s="589">
        <f t="shared" si="127"/>
        <v>14033576</v>
      </c>
    </row>
    <row r="141" spans="1:53" ht="30" x14ac:dyDescent="0.3">
      <c r="A141" s="18" t="s">
        <v>275</v>
      </c>
      <c r="B141" s="19" t="s">
        <v>276</v>
      </c>
      <c r="C141" s="221"/>
      <c r="D141" s="221"/>
      <c r="E141" s="221">
        <v>120000</v>
      </c>
      <c r="F141" s="221">
        <v>0</v>
      </c>
      <c r="G141" s="318"/>
      <c r="H141" s="330">
        <f>SUM(C141:G141)</f>
        <v>120000</v>
      </c>
      <c r="I141" s="318">
        <v>1980000</v>
      </c>
      <c r="J141" s="318"/>
      <c r="K141" s="318"/>
      <c r="L141" s="553">
        <f t="shared" si="132"/>
        <v>1980000</v>
      </c>
      <c r="M141" s="221">
        <v>900000</v>
      </c>
      <c r="N141" s="147"/>
      <c r="O141" s="221"/>
      <c r="P141" s="221"/>
      <c r="Q141" s="330">
        <f>SUM(M141:P141)</f>
        <v>900000</v>
      </c>
      <c r="R141" s="221">
        <v>360000</v>
      </c>
      <c r="S141" s="584"/>
      <c r="T141" s="318"/>
      <c r="U141" s="330">
        <f t="shared" si="131"/>
        <v>360000</v>
      </c>
      <c r="V141" s="583"/>
      <c r="W141" s="583"/>
      <c r="X141" s="583"/>
      <c r="Y141" s="147">
        <v>0</v>
      </c>
      <c r="Z141" s="147"/>
      <c r="AA141" s="147"/>
      <c r="AB141" s="147"/>
      <c r="AC141" s="147"/>
      <c r="AD141" s="147"/>
      <c r="AE141" s="147"/>
      <c r="AF141" s="147"/>
      <c r="AG141" s="147"/>
      <c r="AH141" s="147"/>
      <c r="AI141" s="147"/>
      <c r="AJ141" s="147"/>
      <c r="AK141" s="147"/>
      <c r="AL141" s="147">
        <v>1150000</v>
      </c>
      <c r="AM141" s="147"/>
      <c r="AN141" s="147"/>
      <c r="AO141" s="147"/>
      <c r="AP141" s="147">
        <v>0</v>
      </c>
      <c r="AQ141" s="147"/>
      <c r="AR141" s="147"/>
      <c r="AS141" s="147"/>
      <c r="AT141" s="147"/>
      <c r="AU141" s="147"/>
      <c r="AV141" s="147"/>
      <c r="AW141" s="147"/>
      <c r="AX141" s="147"/>
      <c r="AY141" s="147"/>
      <c r="AZ141" s="147">
        <f>SUM(V141:AY141)</f>
        <v>1150000</v>
      </c>
      <c r="BA141" s="589">
        <f t="shared" si="127"/>
        <v>4510000</v>
      </c>
    </row>
    <row r="142" spans="1:53" ht="17.399999999999999" x14ac:dyDescent="0.3">
      <c r="A142" s="18" t="s">
        <v>277</v>
      </c>
      <c r="B142" s="19" t="s">
        <v>278</v>
      </c>
      <c r="C142" s="221"/>
      <c r="D142" s="221"/>
      <c r="E142" s="221">
        <v>50000</v>
      </c>
      <c r="F142" s="221">
        <v>0</v>
      </c>
      <c r="G142" s="318">
        <v>0</v>
      </c>
      <c r="H142" s="330">
        <f>SUM(C142:G142)</f>
        <v>50000</v>
      </c>
      <c r="I142" s="318">
        <v>0</v>
      </c>
      <c r="J142" s="318">
        <v>0</v>
      </c>
      <c r="K142" s="318">
        <v>0</v>
      </c>
      <c r="L142" s="553">
        <f t="shared" si="132"/>
        <v>0</v>
      </c>
      <c r="M142" s="221"/>
      <c r="N142" s="147"/>
      <c r="O142" s="221"/>
      <c r="P142" s="221"/>
      <c r="Q142" s="330">
        <f>SUM(M142:P142)</f>
        <v>0</v>
      </c>
      <c r="R142" s="221">
        <v>350000</v>
      </c>
      <c r="S142" s="584"/>
      <c r="T142" s="318">
        <v>0</v>
      </c>
      <c r="U142" s="330">
        <f t="shared" si="131"/>
        <v>350000</v>
      </c>
      <c r="V142" s="583"/>
      <c r="W142" s="583"/>
      <c r="X142" s="583"/>
      <c r="Y142" s="147">
        <v>0</v>
      </c>
      <c r="Z142" s="147"/>
      <c r="AA142" s="147"/>
      <c r="AB142" s="147"/>
      <c r="AC142" s="147"/>
      <c r="AD142" s="147"/>
      <c r="AE142" s="147"/>
      <c r="AF142" s="147"/>
      <c r="AG142" s="147"/>
      <c r="AH142" s="147"/>
      <c r="AI142" s="147"/>
      <c r="AJ142" s="147"/>
      <c r="AK142" s="147"/>
      <c r="AL142" s="147">
        <v>1120000</v>
      </c>
      <c r="AM142" s="147"/>
      <c r="AN142" s="147"/>
      <c r="AO142" s="147"/>
      <c r="AP142" s="147"/>
      <c r="AQ142" s="147"/>
      <c r="AR142" s="147"/>
      <c r="AS142" s="147"/>
      <c r="AT142" s="147"/>
      <c r="AU142" s="147"/>
      <c r="AV142" s="147"/>
      <c r="AW142" s="147"/>
      <c r="AX142" s="147"/>
      <c r="AY142" s="147"/>
      <c r="AZ142" s="147">
        <f>SUM(V142:AY142)</f>
        <v>1120000</v>
      </c>
      <c r="BA142" s="589">
        <f t="shared" si="127"/>
        <v>1520000</v>
      </c>
    </row>
    <row r="143" spans="1:53" ht="31.2" x14ac:dyDescent="0.3">
      <c r="A143" s="14" t="s">
        <v>279</v>
      </c>
      <c r="B143" s="15" t="s">
        <v>280</v>
      </c>
      <c r="C143" s="217">
        <v>0</v>
      </c>
      <c r="D143" s="217">
        <v>0</v>
      </c>
      <c r="E143" s="217">
        <v>1576408</v>
      </c>
      <c r="F143" s="217">
        <v>0</v>
      </c>
      <c r="G143" s="316">
        <v>0</v>
      </c>
      <c r="H143" s="328">
        <f>SUM(C143:G143)</f>
        <v>1576408</v>
      </c>
      <c r="I143" s="316">
        <v>7407148</v>
      </c>
      <c r="J143" s="316">
        <v>0</v>
      </c>
      <c r="K143" s="316">
        <v>0</v>
      </c>
      <c r="L143" s="554">
        <f t="shared" si="132"/>
        <v>7407148</v>
      </c>
      <c r="M143" s="217">
        <v>12641215</v>
      </c>
      <c r="N143" s="162">
        <v>0</v>
      </c>
      <c r="O143" s="217">
        <v>0</v>
      </c>
      <c r="P143" s="217">
        <v>0</v>
      </c>
      <c r="Q143" s="359">
        <f>SUM(M143:P143)</f>
        <v>12641215</v>
      </c>
      <c r="R143" s="217">
        <v>7762526</v>
      </c>
      <c r="S143" s="385"/>
      <c r="T143" s="352">
        <v>0</v>
      </c>
      <c r="U143" s="359">
        <f t="shared" si="131"/>
        <v>7762526</v>
      </c>
      <c r="V143" s="342"/>
      <c r="W143" s="342"/>
      <c r="X143" s="342"/>
      <c r="Y143" s="162">
        <v>0</v>
      </c>
      <c r="Z143" s="162">
        <v>0</v>
      </c>
      <c r="AA143" s="162"/>
      <c r="AB143" s="162"/>
      <c r="AC143" s="162"/>
      <c r="AD143" s="162"/>
      <c r="AE143" s="162"/>
      <c r="AF143" s="162">
        <v>0</v>
      </c>
      <c r="AG143" s="162">
        <v>0</v>
      </c>
      <c r="AH143" s="162"/>
      <c r="AI143" s="162"/>
      <c r="AJ143" s="162"/>
      <c r="AK143" s="162"/>
      <c r="AL143" s="162">
        <v>8528313</v>
      </c>
      <c r="AM143" s="162"/>
      <c r="AN143" s="162">
        <v>0</v>
      </c>
      <c r="AO143" s="162"/>
      <c r="AP143" s="162">
        <v>0</v>
      </c>
      <c r="AQ143" s="162"/>
      <c r="AR143" s="162">
        <v>0</v>
      </c>
      <c r="AS143" s="162"/>
      <c r="AT143" s="162"/>
      <c r="AU143" s="162"/>
      <c r="AV143" s="162"/>
      <c r="AW143" s="162"/>
      <c r="AX143" s="162"/>
      <c r="AY143" s="162"/>
      <c r="AZ143" s="162">
        <f>SUM(V143:AY143)</f>
        <v>8528313</v>
      </c>
      <c r="BA143" s="589">
        <f t="shared" si="127"/>
        <v>37915610</v>
      </c>
    </row>
    <row r="144" spans="1:53" ht="17.399999999999999" x14ac:dyDescent="0.3">
      <c r="A144" s="14" t="s">
        <v>281</v>
      </c>
      <c r="B144" s="15" t="s">
        <v>282</v>
      </c>
      <c r="C144" s="217">
        <f t="shared" ref="C144:F144" si="136">C145+C149+C152+C160+C163</f>
        <v>0</v>
      </c>
      <c r="D144" s="217">
        <f t="shared" si="136"/>
        <v>0</v>
      </c>
      <c r="E144" s="217">
        <f t="shared" si="136"/>
        <v>9844000</v>
      </c>
      <c r="F144" s="217">
        <f t="shared" si="136"/>
        <v>0</v>
      </c>
      <c r="G144" s="316">
        <f t="shared" ref="G144:AZ144" si="137">G163+G160+G152+G149+G145</f>
        <v>0</v>
      </c>
      <c r="H144" s="328">
        <f t="shared" si="137"/>
        <v>9844000</v>
      </c>
      <c r="I144" s="316">
        <f t="shared" si="137"/>
        <v>7624600</v>
      </c>
      <c r="J144" s="316">
        <f t="shared" si="137"/>
        <v>0</v>
      </c>
      <c r="K144" s="316">
        <f t="shared" si="137"/>
        <v>0</v>
      </c>
      <c r="L144" s="554">
        <f t="shared" si="132"/>
        <v>7624600</v>
      </c>
      <c r="M144" s="217">
        <f t="shared" ref="M144" si="138">M145+M149+M152+M160+M163</f>
        <v>8612660</v>
      </c>
      <c r="N144" s="162">
        <f t="shared" ref="N144" si="139">N163+N160+N152+N149+N145</f>
        <v>0</v>
      </c>
      <c r="O144" s="217">
        <f t="shared" ref="O144:P144" si="140">O145+O149+O152+O160+O163</f>
        <v>0</v>
      </c>
      <c r="P144" s="217">
        <f t="shared" si="140"/>
        <v>0</v>
      </c>
      <c r="Q144" s="359">
        <f t="shared" si="137"/>
        <v>8612660</v>
      </c>
      <c r="R144" s="162">
        <f>R163+R160+R152+R149+R145</f>
        <v>13155276</v>
      </c>
      <c r="S144" s="385"/>
      <c r="T144" s="352">
        <f>T163+T160+T152+T149+T145</f>
        <v>0</v>
      </c>
      <c r="U144" s="359">
        <f>SUM(R144:T144)</f>
        <v>13155276</v>
      </c>
      <c r="V144" s="342">
        <f t="shared" si="137"/>
        <v>0</v>
      </c>
      <c r="W144" s="342">
        <f t="shared" si="137"/>
        <v>0</v>
      </c>
      <c r="X144" s="342">
        <f t="shared" si="137"/>
        <v>0</v>
      </c>
      <c r="Y144" s="162">
        <f t="shared" si="137"/>
        <v>0</v>
      </c>
      <c r="Z144" s="162">
        <f t="shared" si="137"/>
        <v>0</v>
      </c>
      <c r="AA144" s="162">
        <f>AA163+AA160+AA152+AA149+AA145</f>
        <v>0</v>
      </c>
      <c r="AB144" s="162">
        <f t="shared" si="137"/>
        <v>0</v>
      </c>
      <c r="AC144" s="162">
        <f t="shared" si="137"/>
        <v>0</v>
      </c>
      <c r="AD144" s="162">
        <f t="shared" si="137"/>
        <v>0</v>
      </c>
      <c r="AE144" s="162">
        <f t="shared" si="137"/>
        <v>0</v>
      </c>
      <c r="AF144" s="162">
        <f t="shared" si="137"/>
        <v>0</v>
      </c>
      <c r="AG144" s="162">
        <f>AG163+AG160+AG152+AG149+AG145</f>
        <v>0</v>
      </c>
      <c r="AH144" s="162">
        <f t="shared" si="137"/>
        <v>0</v>
      </c>
      <c r="AI144" s="162">
        <f t="shared" si="137"/>
        <v>0</v>
      </c>
      <c r="AJ144" s="162">
        <f t="shared" si="137"/>
        <v>0</v>
      </c>
      <c r="AK144" s="162">
        <f t="shared" si="137"/>
        <v>0</v>
      </c>
      <c r="AL144" s="162">
        <f t="shared" si="137"/>
        <v>172611680</v>
      </c>
      <c r="AM144" s="162">
        <f t="shared" si="137"/>
        <v>0</v>
      </c>
      <c r="AN144" s="162">
        <f t="shared" si="137"/>
        <v>0</v>
      </c>
      <c r="AO144" s="162">
        <f t="shared" si="137"/>
        <v>0</v>
      </c>
      <c r="AP144" s="162">
        <f t="shared" si="137"/>
        <v>0</v>
      </c>
      <c r="AQ144" s="162">
        <f t="shared" si="137"/>
        <v>0</v>
      </c>
      <c r="AR144" s="162">
        <f t="shared" si="137"/>
        <v>0</v>
      </c>
      <c r="AS144" s="162">
        <f t="shared" si="137"/>
        <v>0</v>
      </c>
      <c r="AT144" s="162">
        <f t="shared" si="137"/>
        <v>0</v>
      </c>
      <c r="AU144" s="162">
        <f t="shared" si="137"/>
        <v>0</v>
      </c>
      <c r="AV144" s="162">
        <f t="shared" si="137"/>
        <v>0</v>
      </c>
      <c r="AW144" s="162">
        <f t="shared" si="137"/>
        <v>0</v>
      </c>
      <c r="AX144" s="162">
        <f t="shared" si="137"/>
        <v>0</v>
      </c>
      <c r="AY144" s="162">
        <f t="shared" si="137"/>
        <v>0</v>
      </c>
      <c r="AZ144" s="162">
        <f t="shared" si="137"/>
        <v>172611680</v>
      </c>
      <c r="BA144" s="589">
        <f t="shared" si="127"/>
        <v>211848216</v>
      </c>
    </row>
    <row r="145" spans="1:53" ht="17.399999999999999" x14ac:dyDescent="0.3">
      <c r="A145" s="16" t="s">
        <v>283</v>
      </c>
      <c r="B145" s="17" t="s">
        <v>284</v>
      </c>
      <c r="C145" s="219">
        <f t="shared" ref="C145:F145" si="141">SUM(C146:C148)</f>
        <v>0</v>
      </c>
      <c r="D145" s="219">
        <f t="shared" si="141"/>
        <v>0</v>
      </c>
      <c r="E145" s="219">
        <f t="shared" ref="E145" si="142">SUM(E146:E148)</f>
        <v>1900000</v>
      </c>
      <c r="F145" s="219">
        <f t="shared" si="141"/>
        <v>0</v>
      </c>
      <c r="G145" s="317">
        <f t="shared" ref="G145:AZ145" si="143">SUM(G146:G148)</f>
        <v>0</v>
      </c>
      <c r="H145" s="329">
        <f t="shared" si="143"/>
        <v>1900000</v>
      </c>
      <c r="I145" s="317">
        <f t="shared" si="143"/>
        <v>2000000</v>
      </c>
      <c r="J145" s="317">
        <f t="shared" si="143"/>
        <v>0</v>
      </c>
      <c r="K145" s="317">
        <f t="shared" si="143"/>
        <v>0</v>
      </c>
      <c r="L145" s="552">
        <f t="shared" si="132"/>
        <v>2000000</v>
      </c>
      <c r="M145" s="219">
        <f t="shared" ref="M145:P145" si="144">SUM(M146:M148)</f>
        <v>2200000</v>
      </c>
      <c r="N145" s="163">
        <f t="shared" si="144"/>
        <v>0</v>
      </c>
      <c r="O145" s="219">
        <f t="shared" si="144"/>
        <v>0</v>
      </c>
      <c r="P145" s="219">
        <f t="shared" si="144"/>
        <v>0</v>
      </c>
      <c r="Q145" s="360">
        <f t="shared" si="143"/>
        <v>2200000</v>
      </c>
      <c r="R145" s="219">
        <f t="shared" si="143"/>
        <v>1150000</v>
      </c>
      <c r="S145" s="386"/>
      <c r="T145" s="353">
        <f t="shared" ref="T145" si="145">SUM(T146:T148)</f>
        <v>0</v>
      </c>
      <c r="U145" s="360">
        <f t="shared" si="131"/>
        <v>1150000</v>
      </c>
      <c r="V145" s="343">
        <f t="shared" si="143"/>
        <v>0</v>
      </c>
      <c r="W145" s="343">
        <f t="shared" si="143"/>
        <v>0</v>
      </c>
      <c r="X145" s="343">
        <f t="shared" si="143"/>
        <v>0</v>
      </c>
      <c r="Y145" s="163">
        <f t="shared" si="143"/>
        <v>0</v>
      </c>
      <c r="Z145" s="163">
        <f t="shared" si="143"/>
        <v>0</v>
      </c>
      <c r="AA145" s="163">
        <f t="shared" si="143"/>
        <v>0</v>
      </c>
      <c r="AB145" s="163">
        <f t="shared" si="143"/>
        <v>0</v>
      </c>
      <c r="AC145" s="163">
        <f t="shared" si="143"/>
        <v>0</v>
      </c>
      <c r="AD145" s="163">
        <f t="shared" si="143"/>
        <v>0</v>
      </c>
      <c r="AE145" s="163">
        <f t="shared" si="143"/>
        <v>0</v>
      </c>
      <c r="AF145" s="163">
        <f t="shared" si="143"/>
        <v>0</v>
      </c>
      <c r="AG145" s="163">
        <f>SUM(AG146:AG148)</f>
        <v>0</v>
      </c>
      <c r="AH145" s="163">
        <f t="shared" si="143"/>
        <v>0</v>
      </c>
      <c r="AI145" s="163">
        <f t="shared" si="143"/>
        <v>0</v>
      </c>
      <c r="AJ145" s="163">
        <f t="shared" si="143"/>
        <v>0</v>
      </c>
      <c r="AK145" s="163">
        <f t="shared" si="143"/>
        <v>0</v>
      </c>
      <c r="AL145" s="163">
        <f t="shared" si="143"/>
        <v>7768500</v>
      </c>
      <c r="AM145" s="163">
        <f t="shared" si="143"/>
        <v>0</v>
      </c>
      <c r="AN145" s="163">
        <f t="shared" si="143"/>
        <v>0</v>
      </c>
      <c r="AO145" s="163">
        <f t="shared" si="143"/>
        <v>0</v>
      </c>
      <c r="AP145" s="163">
        <f t="shared" si="143"/>
        <v>0</v>
      </c>
      <c r="AQ145" s="163">
        <f t="shared" si="143"/>
        <v>0</v>
      </c>
      <c r="AR145" s="163">
        <f t="shared" si="143"/>
        <v>0</v>
      </c>
      <c r="AS145" s="163">
        <f t="shared" si="143"/>
        <v>0</v>
      </c>
      <c r="AT145" s="163">
        <f t="shared" si="143"/>
        <v>0</v>
      </c>
      <c r="AU145" s="163">
        <f t="shared" si="143"/>
        <v>0</v>
      </c>
      <c r="AV145" s="163">
        <f t="shared" si="143"/>
        <v>0</v>
      </c>
      <c r="AW145" s="163">
        <f t="shared" si="143"/>
        <v>0</v>
      </c>
      <c r="AX145" s="163">
        <f t="shared" si="143"/>
        <v>0</v>
      </c>
      <c r="AY145" s="163">
        <f t="shared" si="143"/>
        <v>0</v>
      </c>
      <c r="AZ145" s="163">
        <f t="shared" si="143"/>
        <v>7768500</v>
      </c>
      <c r="BA145" s="589">
        <f t="shared" si="127"/>
        <v>15018500</v>
      </c>
    </row>
    <row r="146" spans="1:53" ht="17.399999999999999" x14ac:dyDescent="0.3">
      <c r="A146" s="18" t="s">
        <v>285</v>
      </c>
      <c r="B146" s="19" t="s">
        <v>286</v>
      </c>
      <c r="C146" s="221">
        <v>0</v>
      </c>
      <c r="D146" s="221">
        <v>0</v>
      </c>
      <c r="E146" s="221">
        <v>500000</v>
      </c>
      <c r="F146" s="221">
        <v>0</v>
      </c>
      <c r="G146" s="318"/>
      <c r="H146" s="330">
        <f>SUM(C146:G146)</f>
        <v>500000</v>
      </c>
      <c r="I146" s="318">
        <v>300000</v>
      </c>
      <c r="J146" s="318"/>
      <c r="K146" s="318"/>
      <c r="L146" s="553">
        <f t="shared" si="132"/>
        <v>300000</v>
      </c>
      <c r="M146" s="221">
        <v>700000</v>
      </c>
      <c r="N146" s="147">
        <v>0</v>
      </c>
      <c r="O146" s="221"/>
      <c r="P146" s="221"/>
      <c r="Q146" s="330">
        <f>SUM(M146:P146)</f>
        <v>700000</v>
      </c>
      <c r="R146" s="221">
        <v>150000</v>
      </c>
      <c r="S146" s="584"/>
      <c r="T146" s="318">
        <v>0</v>
      </c>
      <c r="U146" s="330">
        <f t="shared" si="131"/>
        <v>150000</v>
      </c>
      <c r="V146" s="583"/>
      <c r="W146" s="583"/>
      <c r="X146" s="583"/>
      <c r="Y146" s="147">
        <v>0</v>
      </c>
      <c r="Z146" s="147"/>
      <c r="AA146" s="147"/>
      <c r="AB146" s="147"/>
      <c r="AC146" s="147"/>
      <c r="AD146" s="147"/>
      <c r="AE146" s="147"/>
      <c r="AF146" s="147"/>
      <c r="AG146" s="147">
        <v>0</v>
      </c>
      <c r="AH146" s="147"/>
      <c r="AI146" s="147"/>
      <c r="AJ146" s="147"/>
      <c r="AK146" s="147"/>
      <c r="AL146" s="147">
        <v>430000</v>
      </c>
      <c r="AM146" s="147"/>
      <c r="AN146" s="147">
        <v>0</v>
      </c>
      <c r="AO146" s="147"/>
      <c r="AP146" s="147">
        <v>0</v>
      </c>
      <c r="AQ146" s="147">
        <v>0</v>
      </c>
      <c r="AR146" s="147">
        <v>0</v>
      </c>
      <c r="AS146" s="147"/>
      <c r="AT146" s="147"/>
      <c r="AU146" s="147"/>
      <c r="AV146" s="147"/>
      <c r="AW146" s="147"/>
      <c r="AX146" s="147"/>
      <c r="AY146" s="147"/>
      <c r="AZ146" s="147">
        <f>SUM(V146:AY146)</f>
        <v>430000</v>
      </c>
      <c r="BA146" s="589">
        <f t="shared" si="127"/>
        <v>2080000</v>
      </c>
    </row>
    <row r="147" spans="1:53" ht="17.399999999999999" x14ac:dyDescent="0.3">
      <c r="A147" s="18" t="s">
        <v>287</v>
      </c>
      <c r="B147" s="19" t="s">
        <v>288</v>
      </c>
      <c r="C147" s="221">
        <v>0</v>
      </c>
      <c r="D147" s="221">
        <v>0</v>
      </c>
      <c r="E147" s="221">
        <v>1400000</v>
      </c>
      <c r="F147" s="221">
        <v>0</v>
      </c>
      <c r="G147" s="318">
        <v>0</v>
      </c>
      <c r="H147" s="330">
        <f>SUM(C147:G147)</f>
        <v>1400000</v>
      </c>
      <c r="I147" s="318">
        <v>1700000</v>
      </c>
      <c r="J147" s="318">
        <v>0</v>
      </c>
      <c r="K147" s="318"/>
      <c r="L147" s="553">
        <f t="shared" si="132"/>
        <v>1700000</v>
      </c>
      <c r="M147" s="221">
        <v>1500000</v>
      </c>
      <c r="N147" s="147">
        <v>0</v>
      </c>
      <c r="O147" s="221">
        <v>0</v>
      </c>
      <c r="P147" s="221">
        <v>0</v>
      </c>
      <c r="Q147" s="330">
        <f>SUM(M147:P147)</f>
        <v>1500000</v>
      </c>
      <c r="R147" s="221">
        <v>1000000</v>
      </c>
      <c r="S147" s="584"/>
      <c r="T147" s="318">
        <v>0</v>
      </c>
      <c r="U147" s="330">
        <f t="shared" si="131"/>
        <v>1000000</v>
      </c>
      <c r="V147" s="583"/>
      <c r="W147" s="583"/>
      <c r="X147" s="583"/>
      <c r="Y147" s="147">
        <v>0</v>
      </c>
      <c r="Z147" s="147">
        <v>0</v>
      </c>
      <c r="AA147" s="147"/>
      <c r="AB147" s="147"/>
      <c r="AC147" s="147"/>
      <c r="AD147" s="147"/>
      <c r="AE147" s="147"/>
      <c r="AF147" s="147">
        <v>0</v>
      </c>
      <c r="AG147" s="147"/>
      <c r="AH147" s="147">
        <v>0</v>
      </c>
      <c r="AI147" s="147"/>
      <c r="AJ147" s="147"/>
      <c r="AK147" s="147"/>
      <c r="AL147" s="147">
        <v>7338500</v>
      </c>
      <c r="AM147" s="147">
        <v>0</v>
      </c>
      <c r="AN147" s="147">
        <v>0</v>
      </c>
      <c r="AO147" s="147"/>
      <c r="AP147" s="147">
        <v>0</v>
      </c>
      <c r="AQ147" s="147">
        <v>0</v>
      </c>
      <c r="AR147" s="147">
        <v>0</v>
      </c>
      <c r="AS147" s="147"/>
      <c r="AT147" s="147">
        <v>0</v>
      </c>
      <c r="AU147" s="147"/>
      <c r="AV147" s="147"/>
      <c r="AW147" s="147"/>
      <c r="AX147" s="147"/>
      <c r="AY147" s="147">
        <v>0</v>
      </c>
      <c r="AZ147" s="147">
        <f>SUM(V147:AY147)</f>
        <v>7338500</v>
      </c>
      <c r="BA147" s="589">
        <f t="shared" si="127"/>
        <v>12938500</v>
      </c>
    </row>
    <row r="148" spans="1:53" ht="17.399999999999999" x14ac:dyDescent="0.3">
      <c r="A148" s="18" t="s">
        <v>289</v>
      </c>
      <c r="B148" s="19" t="s">
        <v>290</v>
      </c>
      <c r="C148" s="221"/>
      <c r="D148" s="221"/>
      <c r="E148" s="221"/>
      <c r="F148" s="221">
        <v>0</v>
      </c>
      <c r="G148" s="318"/>
      <c r="H148" s="330">
        <f>SUM(C148:G148)</f>
        <v>0</v>
      </c>
      <c r="I148" s="318"/>
      <c r="J148" s="318"/>
      <c r="K148" s="318"/>
      <c r="L148" s="553">
        <f t="shared" si="132"/>
        <v>0</v>
      </c>
      <c r="M148" s="221"/>
      <c r="N148" s="147"/>
      <c r="O148" s="221"/>
      <c r="P148" s="221"/>
      <c r="Q148" s="330">
        <f>SUM(M148:P148)</f>
        <v>0</v>
      </c>
      <c r="R148" s="221"/>
      <c r="S148" s="584"/>
      <c r="T148" s="318"/>
      <c r="U148" s="330">
        <f t="shared" si="131"/>
        <v>0</v>
      </c>
      <c r="V148" s="583"/>
      <c r="W148" s="583"/>
      <c r="X148" s="583"/>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f>SUM(V148:AY148)</f>
        <v>0</v>
      </c>
      <c r="BA148" s="589">
        <f t="shared" si="127"/>
        <v>0</v>
      </c>
    </row>
    <row r="149" spans="1:53" ht="17.399999999999999" x14ac:dyDescent="0.3">
      <c r="A149" s="16" t="s">
        <v>291</v>
      </c>
      <c r="B149" s="17" t="s">
        <v>292</v>
      </c>
      <c r="C149" s="219">
        <f t="shared" ref="C149:AZ149" si="146">SUM(C150:C151)</f>
        <v>0</v>
      </c>
      <c r="D149" s="219">
        <f t="shared" si="146"/>
        <v>0</v>
      </c>
      <c r="E149" s="219">
        <f t="shared" si="146"/>
        <v>200000</v>
      </c>
      <c r="F149" s="219">
        <f t="shared" si="146"/>
        <v>0</v>
      </c>
      <c r="G149" s="317">
        <f t="shared" si="146"/>
        <v>0</v>
      </c>
      <c r="H149" s="329">
        <f t="shared" si="146"/>
        <v>200000</v>
      </c>
      <c r="I149" s="317">
        <f t="shared" si="146"/>
        <v>330000</v>
      </c>
      <c r="J149" s="317">
        <f t="shared" si="146"/>
        <v>0</v>
      </c>
      <c r="K149" s="317">
        <f t="shared" si="146"/>
        <v>0</v>
      </c>
      <c r="L149" s="552">
        <f>SUM(I149:K149)</f>
        <v>330000</v>
      </c>
      <c r="M149" s="219">
        <f t="shared" si="146"/>
        <v>545000</v>
      </c>
      <c r="N149" s="163">
        <f t="shared" si="146"/>
        <v>0</v>
      </c>
      <c r="O149" s="219">
        <f t="shared" si="146"/>
        <v>0</v>
      </c>
      <c r="P149" s="219">
        <f t="shared" si="146"/>
        <v>0</v>
      </c>
      <c r="Q149" s="360">
        <f t="shared" si="146"/>
        <v>545000</v>
      </c>
      <c r="R149" s="219">
        <f t="shared" si="146"/>
        <v>3200000</v>
      </c>
      <c r="S149" s="386"/>
      <c r="T149" s="353">
        <f t="shared" ref="T149" si="147">SUM(T150:T151)</f>
        <v>0</v>
      </c>
      <c r="U149" s="360">
        <f t="shared" si="131"/>
        <v>3200000</v>
      </c>
      <c r="V149" s="343">
        <f t="shared" si="146"/>
        <v>0</v>
      </c>
      <c r="W149" s="343">
        <f t="shared" si="146"/>
        <v>0</v>
      </c>
      <c r="X149" s="343">
        <f t="shared" si="146"/>
        <v>0</v>
      </c>
      <c r="Y149" s="163">
        <f t="shared" si="146"/>
        <v>0</v>
      </c>
      <c r="Z149" s="163">
        <f t="shared" si="146"/>
        <v>0</v>
      </c>
      <c r="AA149" s="163">
        <f t="shared" si="146"/>
        <v>0</v>
      </c>
      <c r="AB149" s="163">
        <f t="shared" si="146"/>
        <v>0</v>
      </c>
      <c r="AC149" s="163">
        <f t="shared" si="146"/>
        <v>0</v>
      </c>
      <c r="AD149" s="163">
        <f t="shared" si="146"/>
        <v>0</v>
      </c>
      <c r="AE149" s="163">
        <f t="shared" si="146"/>
        <v>0</v>
      </c>
      <c r="AF149" s="163">
        <f t="shared" si="146"/>
        <v>0</v>
      </c>
      <c r="AG149" s="163">
        <f>SUM(AG150:AG151)</f>
        <v>0</v>
      </c>
      <c r="AH149" s="163">
        <f t="shared" si="146"/>
        <v>0</v>
      </c>
      <c r="AI149" s="163">
        <f t="shared" si="146"/>
        <v>0</v>
      </c>
      <c r="AJ149" s="163">
        <f t="shared" si="146"/>
        <v>0</v>
      </c>
      <c r="AK149" s="163">
        <f t="shared" si="146"/>
        <v>0</v>
      </c>
      <c r="AL149" s="163">
        <f t="shared" si="146"/>
        <v>2426000</v>
      </c>
      <c r="AM149" s="163">
        <f t="shared" si="146"/>
        <v>0</v>
      </c>
      <c r="AN149" s="163">
        <f t="shared" si="146"/>
        <v>0</v>
      </c>
      <c r="AO149" s="163">
        <f t="shared" si="146"/>
        <v>0</v>
      </c>
      <c r="AP149" s="163">
        <f t="shared" si="146"/>
        <v>0</v>
      </c>
      <c r="AQ149" s="163">
        <f t="shared" si="146"/>
        <v>0</v>
      </c>
      <c r="AR149" s="163">
        <f t="shared" si="146"/>
        <v>0</v>
      </c>
      <c r="AS149" s="163">
        <f t="shared" si="146"/>
        <v>0</v>
      </c>
      <c r="AT149" s="163">
        <f t="shared" si="146"/>
        <v>0</v>
      </c>
      <c r="AU149" s="163">
        <f t="shared" si="146"/>
        <v>0</v>
      </c>
      <c r="AV149" s="163">
        <f t="shared" si="146"/>
        <v>0</v>
      </c>
      <c r="AW149" s="163">
        <f t="shared" si="146"/>
        <v>0</v>
      </c>
      <c r="AX149" s="163">
        <f t="shared" si="146"/>
        <v>0</v>
      </c>
      <c r="AY149" s="163">
        <f t="shared" si="146"/>
        <v>0</v>
      </c>
      <c r="AZ149" s="163">
        <f t="shared" si="146"/>
        <v>2426000</v>
      </c>
      <c r="BA149" s="589">
        <f t="shared" si="127"/>
        <v>6701000</v>
      </c>
    </row>
    <row r="150" spans="1:53" ht="17.399999999999999" x14ac:dyDescent="0.3">
      <c r="A150" s="18" t="s">
        <v>293</v>
      </c>
      <c r="B150" s="19" t="s">
        <v>294</v>
      </c>
      <c r="C150" s="221">
        <v>0</v>
      </c>
      <c r="D150" s="221">
        <v>0</v>
      </c>
      <c r="E150" s="221">
        <v>100000</v>
      </c>
      <c r="F150" s="221"/>
      <c r="G150" s="318">
        <v>0</v>
      </c>
      <c r="H150" s="330">
        <f>SUM(C150:G150)</f>
        <v>100000</v>
      </c>
      <c r="I150" s="318">
        <v>150000</v>
      </c>
      <c r="J150" s="318">
        <v>0</v>
      </c>
      <c r="K150" s="318">
        <v>0</v>
      </c>
      <c r="L150" s="553">
        <f>SUM(I150:K150)</f>
        <v>150000</v>
      </c>
      <c r="M150" s="221">
        <v>345000</v>
      </c>
      <c r="N150" s="147">
        <v>0</v>
      </c>
      <c r="O150" s="221"/>
      <c r="P150" s="221"/>
      <c r="Q150" s="330">
        <f>SUM(M150:P150)</f>
        <v>345000</v>
      </c>
      <c r="R150" s="221">
        <v>2200000</v>
      </c>
      <c r="S150" s="584"/>
      <c r="T150" s="318">
        <v>0</v>
      </c>
      <c r="U150" s="330">
        <f t="shared" si="131"/>
        <v>2200000</v>
      </c>
      <c r="V150" s="583"/>
      <c r="W150" s="583"/>
      <c r="X150" s="583"/>
      <c r="Y150" s="147">
        <v>0</v>
      </c>
      <c r="Z150" s="147"/>
      <c r="AA150" s="147"/>
      <c r="AB150" s="147"/>
      <c r="AC150" s="147"/>
      <c r="AD150" s="147"/>
      <c r="AE150" s="147"/>
      <c r="AF150" s="147"/>
      <c r="AG150" s="147">
        <v>0</v>
      </c>
      <c r="AH150" s="147"/>
      <c r="AI150" s="147"/>
      <c r="AJ150" s="147"/>
      <c r="AK150" s="147"/>
      <c r="AL150" s="147">
        <v>1724000</v>
      </c>
      <c r="AM150" s="147"/>
      <c r="AN150" s="147">
        <v>0</v>
      </c>
      <c r="AO150" s="147"/>
      <c r="AP150" s="147">
        <v>0</v>
      </c>
      <c r="AQ150" s="147"/>
      <c r="AR150" s="147">
        <v>0</v>
      </c>
      <c r="AS150" s="147"/>
      <c r="AT150" s="147">
        <v>0</v>
      </c>
      <c r="AU150" s="147"/>
      <c r="AV150" s="147"/>
      <c r="AW150" s="147"/>
      <c r="AX150" s="147"/>
      <c r="AY150" s="147"/>
      <c r="AZ150" s="147">
        <f>SUM(V150:AY150)</f>
        <v>1724000</v>
      </c>
      <c r="BA150" s="589">
        <f t="shared" si="127"/>
        <v>4519000</v>
      </c>
    </row>
    <row r="151" spans="1:53" ht="17.399999999999999" x14ac:dyDescent="0.3">
      <c r="A151" s="18" t="s">
        <v>295</v>
      </c>
      <c r="B151" s="19" t="s">
        <v>296</v>
      </c>
      <c r="C151" s="221"/>
      <c r="D151" s="221"/>
      <c r="E151" s="221">
        <v>100000</v>
      </c>
      <c r="F151" s="221">
        <v>0</v>
      </c>
      <c r="G151" s="318">
        <v>0</v>
      </c>
      <c r="H151" s="330">
        <f>SUM(C151:G151)</f>
        <v>100000</v>
      </c>
      <c r="I151" s="318">
        <v>180000</v>
      </c>
      <c r="J151" s="318">
        <v>0</v>
      </c>
      <c r="K151" s="318">
        <v>0</v>
      </c>
      <c r="L151" s="553">
        <f>SUM(I151:K151)</f>
        <v>180000</v>
      </c>
      <c r="M151" s="221">
        <v>200000</v>
      </c>
      <c r="N151" s="147">
        <v>0</v>
      </c>
      <c r="O151" s="221"/>
      <c r="P151" s="221"/>
      <c r="Q151" s="330">
        <f>SUM(M151:P151)</f>
        <v>200000</v>
      </c>
      <c r="R151" s="221">
        <v>1000000</v>
      </c>
      <c r="S151" s="584"/>
      <c r="T151" s="318">
        <v>0</v>
      </c>
      <c r="U151" s="330">
        <f t="shared" si="131"/>
        <v>1000000</v>
      </c>
      <c r="V151" s="583"/>
      <c r="W151" s="583"/>
      <c r="X151" s="583"/>
      <c r="Y151" s="147">
        <v>0</v>
      </c>
      <c r="Z151" s="147"/>
      <c r="AA151" s="147"/>
      <c r="AB151" s="147"/>
      <c r="AC151" s="147"/>
      <c r="AD151" s="147"/>
      <c r="AE151" s="147"/>
      <c r="AF151" s="147"/>
      <c r="AG151" s="147">
        <v>0</v>
      </c>
      <c r="AH151" s="147"/>
      <c r="AI151" s="147"/>
      <c r="AJ151" s="147"/>
      <c r="AK151" s="147"/>
      <c r="AL151" s="147">
        <v>702000</v>
      </c>
      <c r="AM151" s="147"/>
      <c r="AN151" s="147">
        <v>0</v>
      </c>
      <c r="AO151" s="147"/>
      <c r="AP151" s="147">
        <v>0</v>
      </c>
      <c r="AQ151" s="147"/>
      <c r="AR151" s="147">
        <v>0</v>
      </c>
      <c r="AS151" s="147"/>
      <c r="AT151" s="147">
        <v>0</v>
      </c>
      <c r="AU151" s="147"/>
      <c r="AV151" s="147"/>
      <c r="AW151" s="147"/>
      <c r="AX151" s="147"/>
      <c r="AY151" s="147"/>
      <c r="AZ151" s="147">
        <f>SUM(V151:AY151)</f>
        <v>702000</v>
      </c>
      <c r="BA151" s="589">
        <f t="shared" si="127"/>
        <v>2182000</v>
      </c>
    </row>
    <row r="152" spans="1:53" ht="17.399999999999999" x14ac:dyDescent="0.3">
      <c r="A152" s="16" t="s">
        <v>297</v>
      </c>
      <c r="B152" s="17" t="s">
        <v>298</v>
      </c>
      <c r="C152" s="219">
        <f t="shared" ref="C152:AZ152" si="148">SUM(C153:C159)</f>
        <v>0</v>
      </c>
      <c r="D152" s="219">
        <f t="shared" si="148"/>
        <v>0</v>
      </c>
      <c r="E152" s="219">
        <f t="shared" si="148"/>
        <v>5385000</v>
      </c>
      <c r="F152" s="219">
        <f t="shared" si="148"/>
        <v>0</v>
      </c>
      <c r="G152" s="317">
        <f t="shared" si="148"/>
        <v>0</v>
      </c>
      <c r="H152" s="329">
        <f t="shared" si="148"/>
        <v>5385000</v>
      </c>
      <c r="I152" s="317">
        <f t="shared" si="148"/>
        <v>3650000</v>
      </c>
      <c r="J152" s="317">
        <f t="shared" si="148"/>
        <v>0</v>
      </c>
      <c r="K152" s="317">
        <f t="shared" si="148"/>
        <v>0</v>
      </c>
      <c r="L152" s="552">
        <f>SUM(I152:K152)</f>
        <v>3650000</v>
      </c>
      <c r="M152" s="219">
        <f>SUM(M153:M159)</f>
        <v>4013000</v>
      </c>
      <c r="N152" s="163">
        <f t="shared" si="148"/>
        <v>0</v>
      </c>
      <c r="O152" s="219">
        <f t="shared" si="148"/>
        <v>0</v>
      </c>
      <c r="P152" s="219">
        <f t="shared" si="148"/>
        <v>0</v>
      </c>
      <c r="Q152" s="360">
        <f t="shared" si="148"/>
        <v>4013000</v>
      </c>
      <c r="R152" s="219">
        <f t="shared" si="148"/>
        <v>5250000</v>
      </c>
      <c r="S152" s="386"/>
      <c r="T152" s="353">
        <f t="shared" ref="T152" si="149">SUM(T153:T159)</f>
        <v>0</v>
      </c>
      <c r="U152" s="360">
        <f t="shared" si="131"/>
        <v>5250000</v>
      </c>
      <c r="V152" s="343">
        <f t="shared" si="148"/>
        <v>0</v>
      </c>
      <c r="W152" s="343">
        <f t="shared" si="148"/>
        <v>0</v>
      </c>
      <c r="X152" s="343">
        <f t="shared" si="148"/>
        <v>0</v>
      </c>
      <c r="Y152" s="163">
        <f t="shared" si="148"/>
        <v>0</v>
      </c>
      <c r="Z152" s="163">
        <f t="shared" si="148"/>
        <v>0</v>
      </c>
      <c r="AA152" s="163">
        <f t="shared" si="148"/>
        <v>0</v>
      </c>
      <c r="AB152" s="163">
        <f t="shared" si="148"/>
        <v>0</v>
      </c>
      <c r="AC152" s="163">
        <f t="shared" si="148"/>
        <v>0</v>
      </c>
      <c r="AD152" s="163">
        <f t="shared" si="148"/>
        <v>0</v>
      </c>
      <c r="AE152" s="163">
        <f t="shared" si="148"/>
        <v>0</v>
      </c>
      <c r="AF152" s="163">
        <f t="shared" si="148"/>
        <v>0</v>
      </c>
      <c r="AG152" s="163">
        <f>SUM(AG153:AG159)</f>
        <v>0</v>
      </c>
      <c r="AH152" s="163">
        <f t="shared" si="148"/>
        <v>0</v>
      </c>
      <c r="AI152" s="163">
        <f t="shared" si="148"/>
        <v>0</v>
      </c>
      <c r="AJ152" s="163">
        <f t="shared" si="148"/>
        <v>0</v>
      </c>
      <c r="AK152" s="163">
        <f t="shared" si="148"/>
        <v>0</v>
      </c>
      <c r="AL152" s="163">
        <f t="shared" si="148"/>
        <v>129126434</v>
      </c>
      <c r="AM152" s="163">
        <f t="shared" si="148"/>
        <v>0</v>
      </c>
      <c r="AN152" s="163">
        <f t="shared" si="148"/>
        <v>0</v>
      </c>
      <c r="AO152" s="163">
        <f t="shared" si="148"/>
        <v>0</v>
      </c>
      <c r="AP152" s="163">
        <f t="shared" si="148"/>
        <v>0</v>
      </c>
      <c r="AQ152" s="163">
        <f t="shared" si="148"/>
        <v>0</v>
      </c>
      <c r="AR152" s="163">
        <f t="shared" si="148"/>
        <v>0</v>
      </c>
      <c r="AS152" s="163">
        <f t="shared" si="148"/>
        <v>0</v>
      </c>
      <c r="AT152" s="163">
        <f t="shared" si="148"/>
        <v>0</v>
      </c>
      <c r="AU152" s="163">
        <f t="shared" si="148"/>
        <v>0</v>
      </c>
      <c r="AV152" s="163">
        <f t="shared" si="148"/>
        <v>0</v>
      </c>
      <c r="AW152" s="163">
        <f t="shared" si="148"/>
        <v>0</v>
      </c>
      <c r="AX152" s="163">
        <f t="shared" si="148"/>
        <v>0</v>
      </c>
      <c r="AY152" s="163">
        <f t="shared" si="148"/>
        <v>0</v>
      </c>
      <c r="AZ152" s="163">
        <f t="shared" si="148"/>
        <v>129126434</v>
      </c>
      <c r="BA152" s="589">
        <f t="shared" si="127"/>
        <v>147424434</v>
      </c>
    </row>
    <row r="153" spans="1:53" ht="17.399999999999999" x14ac:dyDescent="0.3">
      <c r="A153" s="18" t="s">
        <v>299</v>
      </c>
      <c r="B153" s="19" t="s">
        <v>300</v>
      </c>
      <c r="C153" s="221"/>
      <c r="D153" s="221"/>
      <c r="E153" s="221">
        <v>2585000</v>
      </c>
      <c r="F153" s="221">
        <v>0</v>
      </c>
      <c r="G153" s="318">
        <v>0</v>
      </c>
      <c r="H153" s="330">
        <f t="shared" ref="H153:H159" si="150">SUM(C153:G153)</f>
        <v>2585000</v>
      </c>
      <c r="I153" s="318">
        <v>2350000</v>
      </c>
      <c r="J153" s="318">
        <v>0</v>
      </c>
      <c r="K153" s="318">
        <v>0</v>
      </c>
      <c r="L153" s="553">
        <f>SUM(I153:K153)</f>
        <v>2350000</v>
      </c>
      <c r="M153" s="221">
        <v>1813000</v>
      </c>
      <c r="N153" s="147">
        <v>0</v>
      </c>
      <c r="O153" s="221"/>
      <c r="P153" s="221"/>
      <c r="Q153" s="330">
        <f t="shared" ref="Q153:Q159" si="151">SUM(M153:P153)</f>
        <v>1813000</v>
      </c>
      <c r="R153" s="221">
        <v>2650000</v>
      </c>
      <c r="S153" s="584"/>
      <c r="T153" s="318">
        <v>0</v>
      </c>
      <c r="U153" s="330">
        <f t="shared" si="131"/>
        <v>2650000</v>
      </c>
      <c r="V153" s="583"/>
      <c r="W153" s="583"/>
      <c r="X153" s="583"/>
      <c r="Y153" s="147">
        <v>0</v>
      </c>
      <c r="Z153" s="147">
        <v>0</v>
      </c>
      <c r="AA153" s="147">
        <v>0</v>
      </c>
      <c r="AB153" s="147"/>
      <c r="AC153" s="147"/>
      <c r="AD153" s="147"/>
      <c r="AE153" s="147"/>
      <c r="AF153" s="147"/>
      <c r="AG153" s="147">
        <v>0</v>
      </c>
      <c r="AH153" s="147">
        <v>0</v>
      </c>
      <c r="AI153" s="147"/>
      <c r="AJ153" s="147"/>
      <c r="AK153" s="147">
        <v>0</v>
      </c>
      <c r="AL153" s="147">
        <v>24235004</v>
      </c>
      <c r="AM153" s="147"/>
      <c r="AN153" s="147">
        <v>0</v>
      </c>
      <c r="AO153" s="147"/>
      <c r="AP153" s="147">
        <v>0</v>
      </c>
      <c r="AQ153" s="147"/>
      <c r="AR153" s="147">
        <v>0</v>
      </c>
      <c r="AS153" s="147"/>
      <c r="AT153" s="147">
        <v>0</v>
      </c>
      <c r="AU153" s="147"/>
      <c r="AV153" s="147"/>
      <c r="AW153" s="147"/>
      <c r="AX153" s="147"/>
      <c r="AY153" s="147">
        <v>0</v>
      </c>
      <c r="AZ153" s="147">
        <f t="shared" ref="AZ153:AZ159" si="152">SUM(V153:AY153)</f>
        <v>24235004</v>
      </c>
      <c r="BA153" s="589">
        <f t="shared" si="127"/>
        <v>33633004</v>
      </c>
    </row>
    <row r="154" spans="1:53" ht="17.399999999999999" x14ac:dyDescent="0.3">
      <c r="A154" s="18" t="s">
        <v>301</v>
      </c>
      <c r="B154" s="19" t="s">
        <v>302</v>
      </c>
      <c r="C154" s="221"/>
      <c r="D154" s="221"/>
      <c r="E154" s="221">
        <v>300000</v>
      </c>
      <c r="F154" s="221">
        <v>0</v>
      </c>
      <c r="G154" s="318"/>
      <c r="H154" s="330">
        <f t="shared" si="150"/>
        <v>300000</v>
      </c>
      <c r="I154" s="318"/>
      <c r="J154" s="318"/>
      <c r="K154" s="318"/>
      <c r="L154" s="553">
        <f t="shared" ref="L154:L159" si="153">SUM(I154:K154)</f>
        <v>0</v>
      </c>
      <c r="M154" s="221"/>
      <c r="N154" s="147">
        <v>0</v>
      </c>
      <c r="O154" s="221"/>
      <c r="P154" s="221">
        <v>0</v>
      </c>
      <c r="Q154" s="330">
        <f t="shared" si="151"/>
        <v>0</v>
      </c>
      <c r="R154" s="221"/>
      <c r="S154" s="584"/>
      <c r="T154" s="318"/>
      <c r="U154" s="330">
        <f t="shared" si="131"/>
        <v>0</v>
      </c>
      <c r="V154" s="583"/>
      <c r="W154" s="583"/>
      <c r="X154" s="583"/>
      <c r="Y154" s="147">
        <v>0</v>
      </c>
      <c r="Z154" s="147"/>
      <c r="AA154" s="147"/>
      <c r="AB154" s="147"/>
      <c r="AC154" s="147"/>
      <c r="AD154" s="147"/>
      <c r="AE154" s="147"/>
      <c r="AF154" s="147"/>
      <c r="AG154" s="147"/>
      <c r="AH154" s="147"/>
      <c r="AI154" s="147"/>
      <c r="AJ154" s="147"/>
      <c r="AK154" s="147"/>
      <c r="AL154" s="147">
        <v>35000000</v>
      </c>
      <c r="AM154" s="147"/>
      <c r="AN154" s="147"/>
      <c r="AO154" s="147"/>
      <c r="AP154" s="147"/>
      <c r="AQ154" s="147">
        <v>0</v>
      </c>
      <c r="AR154" s="147"/>
      <c r="AS154" s="147"/>
      <c r="AT154" s="147">
        <v>0</v>
      </c>
      <c r="AU154" s="147">
        <v>0</v>
      </c>
      <c r="AV154" s="147"/>
      <c r="AW154" s="147"/>
      <c r="AX154" s="147"/>
      <c r="AY154" s="147">
        <v>0</v>
      </c>
      <c r="AZ154" s="147">
        <f t="shared" si="152"/>
        <v>35000000</v>
      </c>
      <c r="BA154" s="589">
        <f t="shared" si="127"/>
        <v>35300000</v>
      </c>
    </row>
    <row r="155" spans="1:53" ht="17.399999999999999" x14ac:dyDescent="0.3">
      <c r="A155" s="18" t="s">
        <v>303</v>
      </c>
      <c r="B155" s="19" t="s">
        <v>304</v>
      </c>
      <c r="C155" s="221"/>
      <c r="D155" s="221"/>
      <c r="E155" s="221"/>
      <c r="F155" s="221"/>
      <c r="G155" s="318"/>
      <c r="H155" s="330">
        <f t="shared" si="150"/>
        <v>0</v>
      </c>
      <c r="I155" s="318"/>
      <c r="J155" s="318"/>
      <c r="K155" s="318"/>
      <c r="L155" s="553">
        <f t="shared" si="153"/>
        <v>0</v>
      </c>
      <c r="M155" s="221"/>
      <c r="N155" s="147"/>
      <c r="O155" s="221"/>
      <c r="P155" s="221"/>
      <c r="Q155" s="330">
        <f t="shared" si="151"/>
        <v>0</v>
      </c>
      <c r="R155" s="221"/>
      <c r="S155" s="584"/>
      <c r="T155" s="318">
        <v>0</v>
      </c>
      <c r="U155" s="330">
        <f t="shared" si="131"/>
        <v>0</v>
      </c>
      <c r="V155" s="583"/>
      <c r="W155" s="583"/>
      <c r="X155" s="583"/>
      <c r="Y155" s="147">
        <v>0</v>
      </c>
      <c r="Z155" s="147"/>
      <c r="AA155" s="147"/>
      <c r="AB155" s="147"/>
      <c r="AC155" s="147"/>
      <c r="AD155" s="147"/>
      <c r="AE155" s="147"/>
      <c r="AF155" s="147"/>
      <c r="AG155" s="147">
        <v>0</v>
      </c>
      <c r="AH155" s="147"/>
      <c r="AI155" s="147"/>
      <c r="AJ155" s="147"/>
      <c r="AK155" s="147"/>
      <c r="AL155" s="147"/>
      <c r="AM155" s="147"/>
      <c r="AN155" s="147"/>
      <c r="AO155" s="147"/>
      <c r="AP155" s="147"/>
      <c r="AQ155" s="147"/>
      <c r="AR155" s="147"/>
      <c r="AS155" s="147"/>
      <c r="AT155" s="147"/>
      <c r="AU155" s="147"/>
      <c r="AV155" s="147"/>
      <c r="AW155" s="147"/>
      <c r="AX155" s="147"/>
      <c r="AY155" s="147"/>
      <c r="AZ155" s="147">
        <f t="shared" si="152"/>
        <v>0</v>
      </c>
      <c r="BA155" s="589">
        <f t="shared" si="127"/>
        <v>0</v>
      </c>
    </row>
    <row r="156" spans="1:53" ht="17.399999999999999" x14ac:dyDescent="0.3">
      <c r="A156" s="18" t="s">
        <v>305</v>
      </c>
      <c r="B156" s="19" t="s">
        <v>306</v>
      </c>
      <c r="C156" s="221"/>
      <c r="D156" s="221"/>
      <c r="E156" s="221">
        <v>200000</v>
      </c>
      <c r="F156" s="221">
        <v>0</v>
      </c>
      <c r="G156" s="318">
        <v>0</v>
      </c>
      <c r="H156" s="330">
        <f t="shared" si="150"/>
        <v>200000</v>
      </c>
      <c r="I156" s="318">
        <v>300000</v>
      </c>
      <c r="J156" s="318">
        <v>0</v>
      </c>
      <c r="K156" s="318">
        <v>0</v>
      </c>
      <c r="L156" s="553">
        <f t="shared" si="153"/>
        <v>300000</v>
      </c>
      <c r="M156" s="221">
        <v>1600000</v>
      </c>
      <c r="N156" s="147"/>
      <c r="O156" s="221"/>
      <c r="P156" s="221"/>
      <c r="Q156" s="330">
        <f t="shared" si="151"/>
        <v>1600000</v>
      </c>
      <c r="R156" s="221">
        <v>600000</v>
      </c>
      <c r="S156" s="584"/>
      <c r="T156" s="318">
        <v>0</v>
      </c>
      <c r="U156" s="330">
        <f t="shared" si="131"/>
        <v>600000</v>
      </c>
      <c r="V156" s="583"/>
      <c r="W156" s="583"/>
      <c r="X156" s="583"/>
      <c r="Y156" s="147">
        <v>0</v>
      </c>
      <c r="Z156" s="147">
        <v>0</v>
      </c>
      <c r="AA156" s="147">
        <v>0</v>
      </c>
      <c r="AB156" s="147"/>
      <c r="AC156" s="147"/>
      <c r="AD156" s="147"/>
      <c r="AE156" s="147"/>
      <c r="AF156" s="147"/>
      <c r="AG156" s="147">
        <v>0</v>
      </c>
      <c r="AH156" s="147">
        <v>0</v>
      </c>
      <c r="AI156" s="147"/>
      <c r="AJ156" s="147"/>
      <c r="AK156" s="147"/>
      <c r="AL156" s="147">
        <v>4900000</v>
      </c>
      <c r="AM156" s="147">
        <v>0</v>
      </c>
      <c r="AN156" s="147">
        <v>0</v>
      </c>
      <c r="AO156" s="147"/>
      <c r="AP156" s="147">
        <v>0</v>
      </c>
      <c r="AQ156" s="147"/>
      <c r="AR156" s="147">
        <v>0</v>
      </c>
      <c r="AS156" s="147"/>
      <c r="AT156" s="147"/>
      <c r="AU156" s="147"/>
      <c r="AV156" s="147"/>
      <c r="AW156" s="147"/>
      <c r="AX156" s="147"/>
      <c r="AY156" s="147"/>
      <c r="AZ156" s="147">
        <f t="shared" si="152"/>
        <v>4900000</v>
      </c>
      <c r="BA156" s="589">
        <f t="shared" si="127"/>
        <v>7600000</v>
      </c>
    </row>
    <row r="157" spans="1:53" ht="17.399999999999999" x14ac:dyDescent="0.3">
      <c r="A157" s="18" t="s">
        <v>307</v>
      </c>
      <c r="B157" s="19" t="s">
        <v>308</v>
      </c>
      <c r="C157" s="221"/>
      <c r="D157" s="221"/>
      <c r="E157" s="221">
        <v>0</v>
      </c>
      <c r="F157" s="221"/>
      <c r="G157" s="318"/>
      <c r="H157" s="330">
        <f t="shared" si="150"/>
        <v>0</v>
      </c>
      <c r="I157" s="318">
        <v>0</v>
      </c>
      <c r="J157" s="318"/>
      <c r="K157" s="318"/>
      <c r="L157" s="553">
        <f t="shared" si="153"/>
        <v>0</v>
      </c>
      <c r="M157" s="221"/>
      <c r="N157" s="147"/>
      <c r="O157" s="221"/>
      <c r="P157" s="221"/>
      <c r="Q157" s="330">
        <f t="shared" si="151"/>
        <v>0</v>
      </c>
      <c r="R157" s="221"/>
      <c r="S157" s="584"/>
      <c r="T157" s="318">
        <v>0</v>
      </c>
      <c r="U157" s="330">
        <f t="shared" si="131"/>
        <v>0</v>
      </c>
      <c r="V157" s="583"/>
      <c r="W157" s="583"/>
      <c r="X157" s="583"/>
      <c r="Y157" s="147">
        <v>0</v>
      </c>
      <c r="Z157" s="147"/>
      <c r="AA157" s="147">
        <v>0</v>
      </c>
      <c r="AB157" s="147"/>
      <c r="AC157" s="147"/>
      <c r="AD157" s="147"/>
      <c r="AE157" s="147"/>
      <c r="AF157" s="147"/>
      <c r="AG157" s="147"/>
      <c r="AH157" s="147"/>
      <c r="AI157" s="147"/>
      <c r="AJ157" s="147"/>
      <c r="AK157" s="147"/>
      <c r="AL157" s="147">
        <v>1000000</v>
      </c>
      <c r="AM157" s="147"/>
      <c r="AN157" s="147"/>
      <c r="AO157" s="147"/>
      <c r="AP157" s="147"/>
      <c r="AQ157" s="147"/>
      <c r="AR157" s="147"/>
      <c r="AS157" s="147"/>
      <c r="AT157" s="147"/>
      <c r="AU157" s="147"/>
      <c r="AV157" s="147"/>
      <c r="AW157" s="147"/>
      <c r="AX157" s="147"/>
      <c r="AY157" s="147"/>
      <c r="AZ157" s="147">
        <f t="shared" si="152"/>
        <v>1000000</v>
      </c>
      <c r="BA157" s="589">
        <f t="shared" si="127"/>
        <v>1000000</v>
      </c>
    </row>
    <row r="158" spans="1:53" ht="17.399999999999999" x14ac:dyDescent="0.3">
      <c r="A158" s="18" t="s">
        <v>309</v>
      </c>
      <c r="B158" s="19" t="s">
        <v>310</v>
      </c>
      <c r="C158" s="221"/>
      <c r="D158" s="221"/>
      <c r="E158" s="221">
        <v>300000</v>
      </c>
      <c r="F158" s="221">
        <v>0</v>
      </c>
      <c r="G158" s="318">
        <v>0</v>
      </c>
      <c r="H158" s="330">
        <f t="shared" si="150"/>
        <v>300000</v>
      </c>
      <c r="I158" s="318">
        <v>250000</v>
      </c>
      <c r="J158" s="318">
        <v>0</v>
      </c>
      <c r="K158" s="318">
        <v>0</v>
      </c>
      <c r="L158" s="553">
        <f t="shared" si="153"/>
        <v>250000</v>
      </c>
      <c r="M158" s="221">
        <v>200000</v>
      </c>
      <c r="N158" s="147">
        <v>0</v>
      </c>
      <c r="O158" s="221"/>
      <c r="P158" s="221"/>
      <c r="Q158" s="330">
        <f t="shared" si="151"/>
        <v>200000</v>
      </c>
      <c r="R158" s="221">
        <v>500000</v>
      </c>
      <c r="S158" s="584"/>
      <c r="T158" s="318">
        <v>0</v>
      </c>
      <c r="U158" s="330">
        <f t="shared" si="131"/>
        <v>500000</v>
      </c>
      <c r="V158" s="583"/>
      <c r="W158" s="583"/>
      <c r="X158" s="583"/>
      <c r="Y158" s="147">
        <v>0</v>
      </c>
      <c r="Z158" s="147"/>
      <c r="AA158" s="147">
        <v>0</v>
      </c>
      <c r="AB158" s="147"/>
      <c r="AC158" s="147"/>
      <c r="AD158" s="147"/>
      <c r="AE158" s="147"/>
      <c r="AF158" s="147"/>
      <c r="AG158" s="147">
        <v>0</v>
      </c>
      <c r="AH158" s="147"/>
      <c r="AI158" s="147"/>
      <c r="AJ158" s="147">
        <v>0</v>
      </c>
      <c r="AK158" s="147"/>
      <c r="AL158" s="147">
        <v>48754930</v>
      </c>
      <c r="AM158" s="147"/>
      <c r="AN158" s="147">
        <v>0</v>
      </c>
      <c r="AO158" s="147">
        <v>0</v>
      </c>
      <c r="AP158" s="147">
        <v>0</v>
      </c>
      <c r="AQ158" s="147"/>
      <c r="AR158" s="147">
        <v>0</v>
      </c>
      <c r="AS158" s="147"/>
      <c r="AT158" s="147"/>
      <c r="AU158" s="147"/>
      <c r="AV158" s="147"/>
      <c r="AW158" s="147"/>
      <c r="AX158" s="147"/>
      <c r="AY158" s="147"/>
      <c r="AZ158" s="147">
        <f t="shared" si="152"/>
        <v>48754930</v>
      </c>
      <c r="BA158" s="589">
        <f t="shared" si="127"/>
        <v>50004930</v>
      </c>
    </row>
    <row r="159" spans="1:53" ht="17.399999999999999" x14ac:dyDescent="0.3">
      <c r="A159" s="18" t="s">
        <v>311</v>
      </c>
      <c r="B159" s="19" t="s">
        <v>312</v>
      </c>
      <c r="C159" s="221"/>
      <c r="D159" s="221"/>
      <c r="E159" s="221">
        <v>2000000</v>
      </c>
      <c r="F159" s="221">
        <v>0</v>
      </c>
      <c r="G159" s="318">
        <v>0</v>
      </c>
      <c r="H159" s="330">
        <f t="shared" si="150"/>
        <v>2000000</v>
      </c>
      <c r="I159" s="318">
        <v>750000</v>
      </c>
      <c r="J159" s="318">
        <v>0</v>
      </c>
      <c r="K159" s="318">
        <v>0</v>
      </c>
      <c r="L159" s="553">
        <f t="shared" si="153"/>
        <v>750000</v>
      </c>
      <c r="M159" s="221">
        <v>400000</v>
      </c>
      <c r="N159" s="147">
        <v>0</v>
      </c>
      <c r="O159" s="221"/>
      <c r="P159" s="221"/>
      <c r="Q159" s="330">
        <f t="shared" si="151"/>
        <v>400000</v>
      </c>
      <c r="R159" s="221">
        <v>1500000</v>
      </c>
      <c r="S159" s="584"/>
      <c r="T159" s="318">
        <v>0</v>
      </c>
      <c r="U159" s="330">
        <f t="shared" si="131"/>
        <v>1500000</v>
      </c>
      <c r="V159" s="583"/>
      <c r="W159" s="583"/>
      <c r="X159" s="583"/>
      <c r="Y159" s="147">
        <v>0</v>
      </c>
      <c r="Z159" s="147">
        <v>0</v>
      </c>
      <c r="AA159" s="147"/>
      <c r="AB159" s="147"/>
      <c r="AC159" s="147"/>
      <c r="AD159" s="147"/>
      <c r="AE159" s="147">
        <v>0</v>
      </c>
      <c r="AF159" s="147"/>
      <c r="AG159" s="147">
        <v>0</v>
      </c>
      <c r="AH159" s="147"/>
      <c r="AI159" s="147">
        <v>0</v>
      </c>
      <c r="AJ159" s="147">
        <v>0</v>
      </c>
      <c r="AK159" s="147">
        <v>0</v>
      </c>
      <c r="AL159" s="147">
        <v>15236500</v>
      </c>
      <c r="AM159" s="147">
        <v>0</v>
      </c>
      <c r="AN159" s="147">
        <v>0</v>
      </c>
      <c r="AO159" s="147"/>
      <c r="AP159" s="147">
        <v>0</v>
      </c>
      <c r="AQ159" s="147"/>
      <c r="AR159" s="147">
        <v>0</v>
      </c>
      <c r="AS159" s="147"/>
      <c r="AT159" s="147"/>
      <c r="AU159" s="147"/>
      <c r="AV159" s="147"/>
      <c r="AW159" s="147"/>
      <c r="AX159" s="147"/>
      <c r="AY159" s="147">
        <v>0</v>
      </c>
      <c r="AZ159" s="147">
        <f t="shared" si="152"/>
        <v>15236500</v>
      </c>
      <c r="BA159" s="589">
        <f t="shared" si="127"/>
        <v>19886500</v>
      </c>
    </row>
    <row r="160" spans="1:53" ht="17.399999999999999" x14ac:dyDescent="0.3">
      <c r="A160" s="16" t="s">
        <v>313</v>
      </c>
      <c r="B160" s="17" t="s">
        <v>314</v>
      </c>
      <c r="C160" s="219">
        <f t="shared" ref="C160:AZ160" si="154">SUM(C161:C162)</f>
        <v>0</v>
      </c>
      <c r="D160" s="219">
        <f t="shared" si="154"/>
        <v>0</v>
      </c>
      <c r="E160" s="219">
        <f t="shared" si="154"/>
        <v>100000</v>
      </c>
      <c r="F160" s="219">
        <f t="shared" si="154"/>
        <v>0</v>
      </c>
      <c r="G160" s="317">
        <f t="shared" si="154"/>
        <v>0</v>
      </c>
      <c r="H160" s="329">
        <f t="shared" si="154"/>
        <v>100000</v>
      </c>
      <c r="I160" s="317">
        <f t="shared" si="154"/>
        <v>0</v>
      </c>
      <c r="J160" s="317">
        <f t="shared" si="154"/>
        <v>0</v>
      </c>
      <c r="K160" s="317">
        <f t="shared" si="154"/>
        <v>0</v>
      </c>
      <c r="L160" s="552">
        <f>SUM(I160:K160)</f>
        <v>0</v>
      </c>
      <c r="M160" s="219">
        <f t="shared" si="154"/>
        <v>0</v>
      </c>
      <c r="N160" s="163">
        <f t="shared" si="154"/>
        <v>0</v>
      </c>
      <c r="O160" s="219">
        <f t="shared" si="154"/>
        <v>0</v>
      </c>
      <c r="P160" s="219">
        <f t="shared" si="154"/>
        <v>0</v>
      </c>
      <c r="Q160" s="360">
        <f t="shared" si="154"/>
        <v>0</v>
      </c>
      <c r="R160" s="219">
        <f t="shared" si="154"/>
        <v>100000</v>
      </c>
      <c r="S160" s="386"/>
      <c r="T160" s="353">
        <f t="shared" ref="T160" si="155">SUM(T161:T162)</f>
        <v>0</v>
      </c>
      <c r="U160" s="360">
        <f t="shared" si="131"/>
        <v>100000</v>
      </c>
      <c r="V160" s="343">
        <f t="shared" si="154"/>
        <v>0</v>
      </c>
      <c r="W160" s="343">
        <f t="shared" si="154"/>
        <v>0</v>
      </c>
      <c r="X160" s="343">
        <f t="shared" si="154"/>
        <v>0</v>
      </c>
      <c r="Y160" s="163">
        <f t="shared" si="154"/>
        <v>0</v>
      </c>
      <c r="Z160" s="163">
        <f t="shared" si="154"/>
        <v>0</v>
      </c>
      <c r="AA160" s="163">
        <f t="shared" si="154"/>
        <v>0</v>
      </c>
      <c r="AB160" s="163">
        <f t="shared" si="154"/>
        <v>0</v>
      </c>
      <c r="AC160" s="163">
        <f t="shared" si="154"/>
        <v>0</v>
      </c>
      <c r="AD160" s="163">
        <f t="shared" si="154"/>
        <v>0</v>
      </c>
      <c r="AE160" s="163">
        <f t="shared" si="154"/>
        <v>0</v>
      </c>
      <c r="AF160" s="163">
        <f t="shared" si="154"/>
        <v>0</v>
      </c>
      <c r="AG160" s="163">
        <f>SUM(AG161:AG162)</f>
        <v>0</v>
      </c>
      <c r="AH160" s="163">
        <f t="shared" si="154"/>
        <v>0</v>
      </c>
      <c r="AI160" s="163">
        <f t="shared" si="154"/>
        <v>0</v>
      </c>
      <c r="AJ160" s="163">
        <f t="shared" si="154"/>
        <v>0</v>
      </c>
      <c r="AK160" s="163">
        <f t="shared" si="154"/>
        <v>0</v>
      </c>
      <c r="AL160" s="163">
        <f t="shared" si="154"/>
        <v>700000</v>
      </c>
      <c r="AM160" s="163">
        <f t="shared" si="154"/>
        <v>0</v>
      </c>
      <c r="AN160" s="163">
        <f t="shared" si="154"/>
        <v>0</v>
      </c>
      <c r="AO160" s="163">
        <f t="shared" si="154"/>
        <v>0</v>
      </c>
      <c r="AP160" s="163">
        <f t="shared" si="154"/>
        <v>0</v>
      </c>
      <c r="AQ160" s="163">
        <f t="shared" si="154"/>
        <v>0</v>
      </c>
      <c r="AR160" s="163">
        <f t="shared" si="154"/>
        <v>0</v>
      </c>
      <c r="AS160" s="163">
        <f t="shared" si="154"/>
        <v>0</v>
      </c>
      <c r="AT160" s="163">
        <f t="shared" si="154"/>
        <v>0</v>
      </c>
      <c r="AU160" s="163">
        <f t="shared" si="154"/>
        <v>0</v>
      </c>
      <c r="AV160" s="163">
        <f t="shared" si="154"/>
        <v>0</v>
      </c>
      <c r="AW160" s="163">
        <f t="shared" si="154"/>
        <v>0</v>
      </c>
      <c r="AX160" s="163">
        <f t="shared" si="154"/>
        <v>0</v>
      </c>
      <c r="AY160" s="163">
        <f t="shared" si="154"/>
        <v>0</v>
      </c>
      <c r="AZ160" s="163">
        <f t="shared" si="154"/>
        <v>700000</v>
      </c>
      <c r="BA160" s="589">
        <f t="shared" si="127"/>
        <v>900000</v>
      </c>
    </row>
    <row r="161" spans="1:53" ht="17.399999999999999" x14ac:dyDescent="0.3">
      <c r="A161" s="18" t="s">
        <v>315</v>
      </c>
      <c r="B161" s="19" t="s">
        <v>316</v>
      </c>
      <c r="C161" s="221"/>
      <c r="D161" s="221"/>
      <c r="E161" s="221">
        <v>100000</v>
      </c>
      <c r="F161" s="221">
        <v>0</v>
      </c>
      <c r="G161" s="318"/>
      <c r="H161" s="330">
        <f>SUM(C161:G161)</f>
        <v>100000</v>
      </c>
      <c r="I161" s="318"/>
      <c r="J161" s="318"/>
      <c r="K161" s="318"/>
      <c r="L161" s="553">
        <f>SUM(I161:K161)</f>
        <v>0</v>
      </c>
      <c r="M161" s="221">
        <v>0</v>
      </c>
      <c r="N161" s="147"/>
      <c r="O161" s="221"/>
      <c r="P161" s="221"/>
      <c r="Q161" s="330">
        <f>SUM(M161:P161)</f>
        <v>0</v>
      </c>
      <c r="R161" s="221">
        <v>100000</v>
      </c>
      <c r="S161" s="584"/>
      <c r="T161" s="318">
        <v>0</v>
      </c>
      <c r="U161" s="330">
        <f t="shared" si="131"/>
        <v>100000</v>
      </c>
      <c r="V161" s="583"/>
      <c r="W161" s="583"/>
      <c r="X161" s="583"/>
      <c r="Y161" s="147"/>
      <c r="Z161" s="147"/>
      <c r="AA161" s="147"/>
      <c r="AB161" s="147"/>
      <c r="AC161" s="147"/>
      <c r="AD161" s="147"/>
      <c r="AE161" s="147"/>
      <c r="AF161" s="147"/>
      <c r="AG161" s="147"/>
      <c r="AH161" s="147"/>
      <c r="AI161" s="147"/>
      <c r="AJ161" s="147"/>
      <c r="AK161" s="147"/>
      <c r="AL161" s="147">
        <v>700000</v>
      </c>
      <c r="AM161" s="147"/>
      <c r="AN161" s="147">
        <v>0</v>
      </c>
      <c r="AO161" s="147"/>
      <c r="AP161" s="147">
        <v>0</v>
      </c>
      <c r="AQ161" s="147"/>
      <c r="AR161" s="147"/>
      <c r="AS161" s="147"/>
      <c r="AT161" s="147"/>
      <c r="AU161" s="147"/>
      <c r="AV161" s="147"/>
      <c r="AW161" s="147"/>
      <c r="AX161" s="147"/>
      <c r="AY161" s="147"/>
      <c r="AZ161" s="147">
        <f>SUM(V161:AY161)</f>
        <v>700000</v>
      </c>
      <c r="BA161" s="589">
        <f t="shared" si="127"/>
        <v>900000</v>
      </c>
    </row>
    <row r="162" spans="1:53" ht="17.399999999999999" x14ac:dyDescent="0.3">
      <c r="A162" s="18" t="s">
        <v>317</v>
      </c>
      <c r="B162" s="19" t="s">
        <v>318</v>
      </c>
      <c r="C162" s="221"/>
      <c r="D162" s="221"/>
      <c r="E162" s="221"/>
      <c r="F162" s="221"/>
      <c r="G162" s="318"/>
      <c r="H162" s="330">
        <f>SUM(C162:G162)</f>
        <v>0</v>
      </c>
      <c r="I162" s="318"/>
      <c r="J162" s="318"/>
      <c r="K162" s="318"/>
      <c r="L162" s="553">
        <f>SUM(I162:K162)</f>
        <v>0</v>
      </c>
      <c r="M162" s="221"/>
      <c r="N162" s="147"/>
      <c r="O162" s="221"/>
      <c r="P162" s="221"/>
      <c r="Q162" s="330">
        <f>SUM(M162:P162)</f>
        <v>0</v>
      </c>
      <c r="R162" s="221"/>
      <c r="S162" s="584"/>
      <c r="T162" s="318"/>
      <c r="U162" s="330">
        <f t="shared" si="131"/>
        <v>0</v>
      </c>
      <c r="V162" s="583"/>
      <c r="W162" s="583"/>
      <c r="X162" s="583"/>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f>SUM(V162:AY162)</f>
        <v>0</v>
      </c>
      <c r="BA162" s="589">
        <f t="shared" si="127"/>
        <v>0</v>
      </c>
    </row>
    <row r="163" spans="1:53" ht="17.399999999999999" x14ac:dyDescent="0.3">
      <c r="A163" s="16" t="s">
        <v>319</v>
      </c>
      <c r="B163" s="17" t="s">
        <v>320</v>
      </c>
      <c r="C163" s="219">
        <f t="shared" ref="C163:AZ163" si="156">SUM(C164:C168)</f>
        <v>0</v>
      </c>
      <c r="D163" s="219">
        <f t="shared" si="156"/>
        <v>0</v>
      </c>
      <c r="E163" s="219">
        <f t="shared" si="156"/>
        <v>2259000</v>
      </c>
      <c r="F163" s="219">
        <f t="shared" si="156"/>
        <v>0</v>
      </c>
      <c r="G163" s="317">
        <f t="shared" si="156"/>
        <v>0</v>
      </c>
      <c r="H163" s="329">
        <f t="shared" si="156"/>
        <v>2259000</v>
      </c>
      <c r="I163" s="317">
        <f t="shared" si="156"/>
        <v>1644600</v>
      </c>
      <c r="J163" s="317">
        <f t="shared" si="156"/>
        <v>0</v>
      </c>
      <c r="K163" s="317">
        <f t="shared" si="156"/>
        <v>0</v>
      </c>
      <c r="L163" s="552">
        <f>SUM(I163:K163)</f>
        <v>1644600</v>
      </c>
      <c r="M163" s="219">
        <f t="shared" si="156"/>
        <v>1854660</v>
      </c>
      <c r="N163" s="163">
        <f t="shared" si="156"/>
        <v>0</v>
      </c>
      <c r="O163" s="219">
        <f t="shared" si="156"/>
        <v>0</v>
      </c>
      <c r="P163" s="219">
        <f t="shared" si="156"/>
        <v>0</v>
      </c>
      <c r="Q163" s="360">
        <f t="shared" si="156"/>
        <v>1854660</v>
      </c>
      <c r="R163" s="219">
        <f t="shared" si="156"/>
        <v>3455276</v>
      </c>
      <c r="S163" s="386"/>
      <c r="T163" s="353">
        <f t="shared" ref="T163" si="157">SUM(T164:T168)</f>
        <v>0</v>
      </c>
      <c r="U163" s="360">
        <f t="shared" si="131"/>
        <v>3455276</v>
      </c>
      <c r="V163" s="343">
        <f t="shared" si="156"/>
        <v>0</v>
      </c>
      <c r="W163" s="343">
        <f t="shared" si="156"/>
        <v>0</v>
      </c>
      <c r="X163" s="343">
        <f t="shared" si="156"/>
        <v>0</v>
      </c>
      <c r="Y163" s="163">
        <f t="shared" si="156"/>
        <v>0</v>
      </c>
      <c r="Z163" s="163">
        <f t="shared" si="156"/>
        <v>0</v>
      </c>
      <c r="AA163" s="163">
        <f t="shared" si="156"/>
        <v>0</v>
      </c>
      <c r="AB163" s="163">
        <f t="shared" si="156"/>
        <v>0</v>
      </c>
      <c r="AC163" s="163">
        <f t="shared" si="156"/>
        <v>0</v>
      </c>
      <c r="AD163" s="163">
        <f t="shared" si="156"/>
        <v>0</v>
      </c>
      <c r="AE163" s="163">
        <f t="shared" si="156"/>
        <v>0</v>
      </c>
      <c r="AF163" s="163">
        <f t="shared" si="156"/>
        <v>0</v>
      </c>
      <c r="AG163" s="163">
        <f>SUM(AG164:AG168)</f>
        <v>0</v>
      </c>
      <c r="AH163" s="163">
        <f t="shared" si="156"/>
        <v>0</v>
      </c>
      <c r="AI163" s="163">
        <f t="shared" si="156"/>
        <v>0</v>
      </c>
      <c r="AJ163" s="163">
        <f t="shared" si="156"/>
        <v>0</v>
      </c>
      <c r="AK163" s="163">
        <f t="shared" si="156"/>
        <v>0</v>
      </c>
      <c r="AL163" s="163">
        <f t="shared" si="156"/>
        <v>32590746</v>
      </c>
      <c r="AM163" s="163">
        <f t="shared" si="156"/>
        <v>0</v>
      </c>
      <c r="AN163" s="163">
        <f t="shared" si="156"/>
        <v>0</v>
      </c>
      <c r="AO163" s="163">
        <f t="shared" si="156"/>
        <v>0</v>
      </c>
      <c r="AP163" s="163">
        <f t="shared" si="156"/>
        <v>0</v>
      </c>
      <c r="AQ163" s="163">
        <f t="shared" si="156"/>
        <v>0</v>
      </c>
      <c r="AR163" s="163">
        <f t="shared" si="156"/>
        <v>0</v>
      </c>
      <c r="AS163" s="163">
        <f t="shared" si="156"/>
        <v>0</v>
      </c>
      <c r="AT163" s="163">
        <f t="shared" si="156"/>
        <v>0</v>
      </c>
      <c r="AU163" s="163">
        <f t="shared" si="156"/>
        <v>0</v>
      </c>
      <c r="AV163" s="163">
        <f t="shared" si="156"/>
        <v>0</v>
      </c>
      <c r="AW163" s="163">
        <f t="shared" si="156"/>
        <v>0</v>
      </c>
      <c r="AX163" s="163">
        <f t="shared" si="156"/>
        <v>0</v>
      </c>
      <c r="AY163" s="163">
        <f t="shared" si="156"/>
        <v>0</v>
      </c>
      <c r="AZ163" s="163">
        <f t="shared" si="156"/>
        <v>32590746</v>
      </c>
      <c r="BA163" s="589">
        <f t="shared" si="127"/>
        <v>41804282</v>
      </c>
    </row>
    <row r="164" spans="1:53" ht="17.399999999999999" x14ac:dyDescent="0.3">
      <c r="A164" s="18" t="s">
        <v>321</v>
      </c>
      <c r="B164" s="19" t="s">
        <v>322</v>
      </c>
      <c r="C164" s="221">
        <v>0</v>
      </c>
      <c r="D164" s="221">
        <v>0</v>
      </c>
      <c r="E164" s="221">
        <v>2021000</v>
      </c>
      <c r="F164" s="221">
        <v>0</v>
      </c>
      <c r="G164" s="318">
        <v>0</v>
      </c>
      <c r="H164" s="604">
        <f>SUM(C164:G164)</f>
        <v>2021000</v>
      </c>
      <c r="I164" s="318">
        <v>1614600</v>
      </c>
      <c r="J164" s="318">
        <v>0</v>
      </c>
      <c r="K164" s="318">
        <v>0</v>
      </c>
      <c r="L164" s="553">
        <f>SUM(I164:K164)</f>
        <v>1614600</v>
      </c>
      <c r="M164" s="221">
        <v>1824660</v>
      </c>
      <c r="N164" s="147">
        <v>0</v>
      </c>
      <c r="O164" s="221">
        <v>0</v>
      </c>
      <c r="P164" s="221">
        <v>0</v>
      </c>
      <c r="Q164" s="330">
        <f>SUM(M164:P164)</f>
        <v>1824660</v>
      </c>
      <c r="R164" s="221">
        <v>3200000</v>
      </c>
      <c r="S164" s="584"/>
      <c r="T164" s="318">
        <v>0</v>
      </c>
      <c r="U164" s="330">
        <f t="shared" si="131"/>
        <v>3200000</v>
      </c>
      <c r="V164" s="583"/>
      <c r="W164" s="583"/>
      <c r="X164" s="583"/>
      <c r="Y164" s="147">
        <v>0</v>
      </c>
      <c r="Z164" s="147">
        <v>0</v>
      </c>
      <c r="AA164" s="147">
        <v>0</v>
      </c>
      <c r="AB164" s="147"/>
      <c r="AC164" s="147"/>
      <c r="AD164" s="147"/>
      <c r="AE164" s="147"/>
      <c r="AF164" s="147">
        <v>0</v>
      </c>
      <c r="AG164" s="147">
        <v>0</v>
      </c>
      <c r="AH164" s="147">
        <v>0</v>
      </c>
      <c r="AI164" s="147">
        <v>0</v>
      </c>
      <c r="AJ164" s="147">
        <v>0</v>
      </c>
      <c r="AK164" s="147">
        <v>0</v>
      </c>
      <c r="AL164" s="147">
        <v>29485746</v>
      </c>
      <c r="AM164" s="147">
        <v>0</v>
      </c>
      <c r="AN164" s="147">
        <v>0</v>
      </c>
      <c r="AO164" s="147"/>
      <c r="AP164" s="147">
        <v>0</v>
      </c>
      <c r="AQ164" s="147">
        <v>0</v>
      </c>
      <c r="AR164" s="147">
        <v>0</v>
      </c>
      <c r="AS164" s="147"/>
      <c r="AT164" s="147">
        <v>0</v>
      </c>
      <c r="AU164" s="147">
        <v>0</v>
      </c>
      <c r="AV164" s="147"/>
      <c r="AW164" s="147"/>
      <c r="AX164" s="147"/>
      <c r="AY164" s="147">
        <v>0</v>
      </c>
      <c r="AZ164" s="147">
        <f>SUM(V164:AY164)</f>
        <v>29485746</v>
      </c>
      <c r="BA164" s="589">
        <f t="shared" si="127"/>
        <v>38146006</v>
      </c>
    </row>
    <row r="165" spans="1:53" ht="17.399999999999999" x14ac:dyDescent="0.3">
      <c r="A165" s="18" t="s">
        <v>323</v>
      </c>
      <c r="B165" s="19" t="s">
        <v>324</v>
      </c>
      <c r="C165" s="221"/>
      <c r="D165" s="221"/>
      <c r="E165" s="221">
        <v>208000</v>
      </c>
      <c r="F165" s="221">
        <v>0</v>
      </c>
      <c r="G165" s="318">
        <v>0</v>
      </c>
      <c r="H165" s="604">
        <f>SUM(C165:G165)</f>
        <v>208000</v>
      </c>
      <c r="I165" s="318">
        <v>0</v>
      </c>
      <c r="J165" s="318">
        <v>0</v>
      </c>
      <c r="K165" s="318">
        <v>0</v>
      </c>
      <c r="L165" s="553">
        <f t="shared" ref="L165:L168" si="158">SUM(I165:K165)</f>
        <v>0</v>
      </c>
      <c r="M165" s="221"/>
      <c r="N165" s="147">
        <v>0</v>
      </c>
      <c r="O165" s="221"/>
      <c r="P165" s="221"/>
      <c r="Q165" s="330">
        <f>SUM(M165:P165)</f>
        <v>0</v>
      </c>
      <c r="R165" s="221">
        <v>55276</v>
      </c>
      <c r="S165" s="584"/>
      <c r="T165" s="318">
        <v>0</v>
      </c>
      <c r="U165" s="330">
        <f t="shared" si="131"/>
        <v>55276</v>
      </c>
      <c r="V165" s="583"/>
      <c r="W165" s="583"/>
      <c r="X165" s="583"/>
      <c r="Y165" s="147">
        <v>0</v>
      </c>
      <c r="Z165" s="147"/>
      <c r="AA165" s="147"/>
      <c r="AB165" s="147"/>
      <c r="AC165" s="147"/>
      <c r="AD165" s="147"/>
      <c r="AE165" s="147"/>
      <c r="AF165" s="147"/>
      <c r="AG165" s="147"/>
      <c r="AH165" s="147"/>
      <c r="AI165" s="147"/>
      <c r="AJ165" s="147"/>
      <c r="AK165" s="147"/>
      <c r="AL165" s="147">
        <v>1400000</v>
      </c>
      <c r="AM165" s="147"/>
      <c r="AN165" s="147"/>
      <c r="AO165" s="147"/>
      <c r="AP165" s="147"/>
      <c r="AQ165" s="147"/>
      <c r="AR165" s="147"/>
      <c r="AS165" s="147"/>
      <c r="AT165" s="147"/>
      <c r="AU165" s="147"/>
      <c r="AV165" s="147"/>
      <c r="AW165" s="147"/>
      <c r="AX165" s="147"/>
      <c r="AY165" s="147"/>
      <c r="AZ165" s="147">
        <f>SUM(V165:AY165)</f>
        <v>1400000</v>
      </c>
      <c r="BA165" s="589">
        <f t="shared" si="127"/>
        <v>1663276</v>
      </c>
    </row>
    <row r="166" spans="1:53" ht="17.399999999999999" x14ac:dyDescent="0.3">
      <c r="A166" s="18" t="s">
        <v>325</v>
      </c>
      <c r="B166" s="19" t="s">
        <v>326</v>
      </c>
      <c r="C166" s="221"/>
      <c r="D166" s="221"/>
      <c r="E166" s="221"/>
      <c r="F166" s="221"/>
      <c r="G166" s="318"/>
      <c r="H166" s="604">
        <f>SUM(C166:G166)</f>
        <v>0</v>
      </c>
      <c r="I166" s="318"/>
      <c r="J166" s="318"/>
      <c r="K166" s="318"/>
      <c r="L166" s="553">
        <f t="shared" si="158"/>
        <v>0</v>
      </c>
      <c r="M166" s="221"/>
      <c r="N166" s="147"/>
      <c r="O166" s="221"/>
      <c r="P166" s="221"/>
      <c r="Q166" s="330">
        <f>SUM(M166:P166)</f>
        <v>0</v>
      </c>
      <c r="R166" s="221"/>
      <c r="S166" s="584"/>
      <c r="T166" s="318"/>
      <c r="U166" s="330">
        <f t="shared" si="131"/>
        <v>0</v>
      </c>
      <c r="V166" s="583"/>
      <c r="W166" s="583"/>
      <c r="X166" s="583"/>
      <c r="Y166" s="147">
        <v>0</v>
      </c>
      <c r="Z166" s="147"/>
      <c r="AA166" s="147">
        <v>0</v>
      </c>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f>SUM(V166:AY166)</f>
        <v>0</v>
      </c>
      <c r="BA166" s="589">
        <f t="shared" si="127"/>
        <v>0</v>
      </c>
    </row>
    <row r="167" spans="1:53" ht="17.399999999999999" x14ac:dyDescent="0.3">
      <c r="A167" s="18" t="s">
        <v>327</v>
      </c>
      <c r="B167" s="19" t="s">
        <v>328</v>
      </c>
      <c r="C167" s="221"/>
      <c r="D167" s="221"/>
      <c r="E167" s="221"/>
      <c r="F167" s="221"/>
      <c r="G167" s="318"/>
      <c r="H167" s="604">
        <f>SUM(C167:G167)</f>
        <v>0</v>
      </c>
      <c r="I167" s="318"/>
      <c r="J167" s="318"/>
      <c r="K167" s="318"/>
      <c r="L167" s="553">
        <f t="shared" si="158"/>
        <v>0</v>
      </c>
      <c r="M167" s="221"/>
      <c r="N167" s="147"/>
      <c r="O167" s="221"/>
      <c r="P167" s="221"/>
      <c r="Q167" s="330">
        <f>SUM(M167:P167)</f>
        <v>0</v>
      </c>
      <c r="R167" s="221"/>
      <c r="S167" s="584"/>
      <c r="T167" s="318"/>
      <c r="U167" s="330">
        <f t="shared" si="131"/>
        <v>0</v>
      </c>
      <c r="V167" s="583"/>
      <c r="W167" s="583"/>
      <c r="X167" s="583"/>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f>SUM(V167:AY167)</f>
        <v>0</v>
      </c>
      <c r="BA167" s="589">
        <f t="shared" si="127"/>
        <v>0</v>
      </c>
    </row>
    <row r="168" spans="1:53" ht="17.399999999999999" x14ac:dyDescent="0.3">
      <c r="A168" s="18" t="s">
        <v>329</v>
      </c>
      <c r="B168" s="19" t="s">
        <v>330</v>
      </c>
      <c r="C168" s="221"/>
      <c r="D168" s="221"/>
      <c r="E168" s="221">
        <v>30000</v>
      </c>
      <c r="F168" s="221">
        <v>0</v>
      </c>
      <c r="G168" s="318"/>
      <c r="H168" s="604">
        <f>SUM(C168:G168)</f>
        <v>30000</v>
      </c>
      <c r="I168" s="318">
        <v>30000</v>
      </c>
      <c r="J168" s="318"/>
      <c r="K168" s="318"/>
      <c r="L168" s="553">
        <f t="shared" si="158"/>
        <v>30000</v>
      </c>
      <c r="M168" s="221">
        <v>30000</v>
      </c>
      <c r="N168" s="147">
        <v>0</v>
      </c>
      <c r="O168" s="221"/>
      <c r="P168" s="221"/>
      <c r="Q168" s="330">
        <f>SUM(M168:P168)</f>
        <v>30000</v>
      </c>
      <c r="R168" s="221">
        <v>200000</v>
      </c>
      <c r="S168" s="584"/>
      <c r="T168" s="318">
        <v>0</v>
      </c>
      <c r="U168" s="330">
        <f t="shared" si="131"/>
        <v>200000</v>
      </c>
      <c r="V168" s="583"/>
      <c r="W168" s="583"/>
      <c r="X168" s="583"/>
      <c r="Y168" s="147">
        <v>0</v>
      </c>
      <c r="Z168" s="147">
        <v>0</v>
      </c>
      <c r="AA168" s="147">
        <v>0</v>
      </c>
      <c r="AB168" s="147"/>
      <c r="AC168" s="147"/>
      <c r="AD168" s="147">
        <v>0</v>
      </c>
      <c r="AE168" s="147">
        <v>0</v>
      </c>
      <c r="AF168" s="147"/>
      <c r="AG168" s="147"/>
      <c r="AH168" s="147"/>
      <c r="AI168" s="147"/>
      <c r="AJ168" s="147"/>
      <c r="AK168" s="147"/>
      <c r="AL168" s="147">
        <v>1705000</v>
      </c>
      <c r="AM168" s="147"/>
      <c r="AN168" s="147">
        <v>0</v>
      </c>
      <c r="AO168" s="147"/>
      <c r="AP168" s="147">
        <v>0</v>
      </c>
      <c r="AQ168" s="147"/>
      <c r="AR168" s="147"/>
      <c r="AS168" s="147"/>
      <c r="AT168" s="147"/>
      <c r="AU168" s="147"/>
      <c r="AV168" s="147"/>
      <c r="AW168" s="147"/>
      <c r="AX168" s="147"/>
      <c r="AY168" s="147"/>
      <c r="AZ168" s="147">
        <f>SUM(V168:AY168)</f>
        <v>1705000</v>
      </c>
      <c r="BA168" s="589">
        <f t="shared" si="127"/>
        <v>1995000</v>
      </c>
    </row>
    <row r="169" spans="1:53" ht="17.399999999999999" x14ac:dyDescent="0.3">
      <c r="A169" s="14" t="s">
        <v>331</v>
      </c>
      <c r="B169" s="15" t="s">
        <v>332</v>
      </c>
      <c r="C169" s="217">
        <f t="shared" ref="C169:AZ169" si="159">SUM(C170:C177)</f>
        <v>0</v>
      </c>
      <c r="D169" s="217">
        <f t="shared" si="159"/>
        <v>0</v>
      </c>
      <c r="E169" s="217">
        <f t="shared" si="159"/>
        <v>0</v>
      </c>
      <c r="F169" s="217">
        <f t="shared" si="159"/>
        <v>0</v>
      </c>
      <c r="G169" s="316">
        <f t="shared" si="159"/>
        <v>0</v>
      </c>
      <c r="H169" s="328">
        <f t="shared" si="159"/>
        <v>0</v>
      </c>
      <c r="I169" s="316">
        <f t="shared" si="159"/>
        <v>0</v>
      </c>
      <c r="J169" s="316">
        <f t="shared" si="159"/>
        <v>0</v>
      </c>
      <c r="K169" s="316">
        <f t="shared" si="159"/>
        <v>0</v>
      </c>
      <c r="L169" s="554">
        <f>SUM(I169:K169)</f>
        <v>0</v>
      </c>
      <c r="M169" s="217">
        <f t="shared" si="159"/>
        <v>0</v>
      </c>
      <c r="N169" s="162">
        <f t="shared" si="159"/>
        <v>0</v>
      </c>
      <c r="O169" s="217">
        <f t="shared" si="159"/>
        <v>0</v>
      </c>
      <c r="P169" s="217">
        <f t="shared" si="159"/>
        <v>0</v>
      </c>
      <c r="Q169" s="359">
        <f t="shared" si="159"/>
        <v>0</v>
      </c>
      <c r="R169" s="217">
        <f t="shared" si="159"/>
        <v>0</v>
      </c>
      <c r="S169" s="385"/>
      <c r="T169" s="352">
        <f t="shared" ref="T169" si="160">SUM(T170:T177)</f>
        <v>0</v>
      </c>
      <c r="U169" s="359">
        <f t="shared" si="131"/>
        <v>0</v>
      </c>
      <c r="V169" s="342">
        <f t="shared" si="159"/>
        <v>0</v>
      </c>
      <c r="W169" s="342">
        <f t="shared" si="159"/>
        <v>0</v>
      </c>
      <c r="X169" s="342">
        <f t="shared" si="159"/>
        <v>0</v>
      </c>
      <c r="Y169" s="162">
        <f t="shared" si="159"/>
        <v>0</v>
      </c>
      <c r="Z169" s="162">
        <f t="shared" si="159"/>
        <v>0</v>
      </c>
      <c r="AA169" s="162">
        <f t="shared" si="159"/>
        <v>0</v>
      </c>
      <c r="AB169" s="162">
        <f t="shared" si="159"/>
        <v>0</v>
      </c>
      <c r="AC169" s="162">
        <f t="shared" si="159"/>
        <v>0</v>
      </c>
      <c r="AD169" s="162">
        <f t="shared" si="159"/>
        <v>0</v>
      </c>
      <c r="AE169" s="162">
        <f t="shared" si="159"/>
        <v>0</v>
      </c>
      <c r="AF169" s="162">
        <f t="shared" si="159"/>
        <v>0</v>
      </c>
      <c r="AG169" s="162">
        <f>SUM(AG170:AG177)</f>
        <v>0</v>
      </c>
      <c r="AH169" s="162">
        <f t="shared" si="159"/>
        <v>0</v>
      </c>
      <c r="AI169" s="162">
        <f t="shared" si="159"/>
        <v>0</v>
      </c>
      <c r="AJ169" s="162">
        <f t="shared" si="159"/>
        <v>0</v>
      </c>
      <c r="AK169" s="162">
        <f t="shared" si="159"/>
        <v>0</v>
      </c>
      <c r="AL169" s="162">
        <f t="shared" si="159"/>
        <v>18118794</v>
      </c>
      <c r="AM169" s="162">
        <f t="shared" si="159"/>
        <v>0</v>
      </c>
      <c r="AN169" s="162">
        <f t="shared" si="159"/>
        <v>0</v>
      </c>
      <c r="AO169" s="162">
        <f t="shared" si="159"/>
        <v>0</v>
      </c>
      <c r="AP169" s="162">
        <f t="shared" si="159"/>
        <v>0</v>
      </c>
      <c r="AQ169" s="162">
        <f t="shared" si="159"/>
        <v>0</v>
      </c>
      <c r="AR169" s="162">
        <f t="shared" si="159"/>
        <v>0</v>
      </c>
      <c r="AS169" s="162">
        <f t="shared" si="159"/>
        <v>0</v>
      </c>
      <c r="AT169" s="162">
        <f t="shared" si="159"/>
        <v>0</v>
      </c>
      <c r="AU169" s="162">
        <f t="shared" si="159"/>
        <v>0</v>
      </c>
      <c r="AV169" s="162">
        <f t="shared" si="159"/>
        <v>0</v>
      </c>
      <c r="AW169" s="162">
        <f t="shared" si="159"/>
        <v>0</v>
      </c>
      <c r="AX169" s="162">
        <f t="shared" si="159"/>
        <v>0</v>
      </c>
      <c r="AY169" s="162">
        <f t="shared" si="159"/>
        <v>0</v>
      </c>
      <c r="AZ169" s="162">
        <f t="shared" si="159"/>
        <v>18118794</v>
      </c>
      <c r="BA169" s="589">
        <f t="shared" si="127"/>
        <v>18118794</v>
      </c>
    </row>
    <row r="170" spans="1:53" ht="17.399999999999999" x14ac:dyDescent="0.3">
      <c r="A170" s="34" t="s">
        <v>333</v>
      </c>
      <c r="B170" s="35" t="s">
        <v>334</v>
      </c>
      <c r="C170" s="237"/>
      <c r="D170" s="237"/>
      <c r="E170" s="237"/>
      <c r="F170" s="237"/>
      <c r="G170" s="340"/>
      <c r="H170" s="349">
        <f t="shared" ref="H170:H177" si="161">SUM(C170:G170)</f>
        <v>0</v>
      </c>
      <c r="I170" s="340"/>
      <c r="J170" s="340"/>
      <c r="K170" s="340"/>
      <c r="L170" s="555">
        <f>SUM(I170:K170)</f>
        <v>0</v>
      </c>
      <c r="M170" s="237"/>
      <c r="N170" s="165"/>
      <c r="O170" s="237"/>
      <c r="P170" s="237"/>
      <c r="Q170" s="361">
        <f t="shared" ref="Q170:Q177" si="162">SUM(M170:P170)</f>
        <v>0</v>
      </c>
      <c r="R170" s="237"/>
      <c r="S170" s="387"/>
      <c r="T170" s="354"/>
      <c r="U170" s="361">
        <f t="shared" si="131"/>
        <v>0</v>
      </c>
      <c r="V170" s="344"/>
      <c r="W170" s="344"/>
      <c r="X170" s="344"/>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5"/>
      <c r="AW170" s="165"/>
      <c r="AX170" s="165"/>
      <c r="AY170" s="165"/>
      <c r="AZ170" s="165">
        <f t="shared" ref="AZ170:AZ177" si="163">SUM(V170:AY170)</f>
        <v>0</v>
      </c>
      <c r="BA170" s="589">
        <f t="shared" si="127"/>
        <v>0</v>
      </c>
    </row>
    <row r="171" spans="1:53" ht="17.399999999999999" x14ac:dyDescent="0.3">
      <c r="A171" s="34" t="s">
        <v>335</v>
      </c>
      <c r="B171" s="35" t="s">
        <v>336</v>
      </c>
      <c r="C171" s="237"/>
      <c r="D171" s="237"/>
      <c r="E171" s="237"/>
      <c r="F171" s="237"/>
      <c r="G171" s="340"/>
      <c r="H171" s="349">
        <f t="shared" si="161"/>
        <v>0</v>
      </c>
      <c r="I171" s="340"/>
      <c r="J171" s="340"/>
      <c r="K171" s="340"/>
      <c r="L171" s="555">
        <f t="shared" ref="L171:L177" si="164">SUM(I171:K171)</f>
        <v>0</v>
      </c>
      <c r="M171" s="237"/>
      <c r="N171" s="165"/>
      <c r="O171" s="237"/>
      <c r="P171" s="237"/>
      <c r="Q171" s="361">
        <f t="shared" si="162"/>
        <v>0</v>
      </c>
      <c r="R171" s="237"/>
      <c r="S171" s="387"/>
      <c r="T171" s="354"/>
      <c r="U171" s="361">
        <f t="shared" si="131"/>
        <v>0</v>
      </c>
      <c r="V171" s="344"/>
      <c r="W171" s="344"/>
      <c r="X171" s="344"/>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f t="shared" si="163"/>
        <v>0</v>
      </c>
      <c r="BA171" s="589">
        <f t="shared" si="127"/>
        <v>0</v>
      </c>
    </row>
    <row r="172" spans="1:53" ht="17.399999999999999" x14ac:dyDescent="0.3">
      <c r="A172" s="34" t="s">
        <v>337</v>
      </c>
      <c r="B172" s="35" t="s">
        <v>338</v>
      </c>
      <c r="C172" s="237"/>
      <c r="D172" s="237"/>
      <c r="E172" s="237"/>
      <c r="F172" s="237"/>
      <c r="G172" s="340"/>
      <c r="H172" s="349">
        <f t="shared" si="161"/>
        <v>0</v>
      </c>
      <c r="I172" s="340"/>
      <c r="J172" s="340"/>
      <c r="K172" s="340"/>
      <c r="L172" s="555">
        <f t="shared" si="164"/>
        <v>0</v>
      </c>
      <c r="M172" s="237"/>
      <c r="N172" s="165"/>
      <c r="O172" s="237"/>
      <c r="P172" s="237"/>
      <c r="Q172" s="361">
        <f t="shared" si="162"/>
        <v>0</v>
      </c>
      <c r="R172" s="237"/>
      <c r="S172" s="387"/>
      <c r="T172" s="354"/>
      <c r="U172" s="361">
        <f t="shared" si="131"/>
        <v>0</v>
      </c>
      <c r="V172" s="344"/>
      <c r="W172" s="344"/>
      <c r="X172" s="344"/>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v>0</v>
      </c>
      <c r="AX172" s="165"/>
      <c r="AY172" s="165"/>
      <c r="AZ172" s="165">
        <f t="shared" si="163"/>
        <v>0</v>
      </c>
      <c r="BA172" s="589">
        <f t="shared" si="127"/>
        <v>0</v>
      </c>
    </row>
    <row r="173" spans="1:53" ht="17.399999999999999" x14ac:dyDescent="0.3">
      <c r="A173" s="34" t="s">
        <v>339</v>
      </c>
      <c r="B173" s="35" t="s">
        <v>340</v>
      </c>
      <c r="C173" s="237"/>
      <c r="D173" s="237"/>
      <c r="E173" s="237"/>
      <c r="F173" s="237"/>
      <c r="G173" s="340"/>
      <c r="H173" s="349">
        <f t="shared" si="161"/>
        <v>0</v>
      </c>
      <c r="I173" s="340"/>
      <c r="J173" s="340"/>
      <c r="K173" s="340"/>
      <c r="L173" s="555">
        <f t="shared" si="164"/>
        <v>0</v>
      </c>
      <c r="M173" s="237"/>
      <c r="N173" s="165"/>
      <c r="O173" s="237"/>
      <c r="P173" s="237"/>
      <c r="Q173" s="361">
        <f t="shared" si="162"/>
        <v>0</v>
      </c>
      <c r="R173" s="237"/>
      <c r="S173" s="387"/>
      <c r="T173" s="354"/>
      <c r="U173" s="361">
        <f t="shared" si="131"/>
        <v>0</v>
      </c>
      <c r="V173" s="344"/>
      <c r="W173" s="344"/>
      <c r="X173" s="344"/>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165">
        <f t="shared" si="163"/>
        <v>0</v>
      </c>
      <c r="BA173" s="589">
        <f t="shared" si="127"/>
        <v>0</v>
      </c>
    </row>
    <row r="174" spans="1:53" ht="30" x14ac:dyDescent="0.3">
      <c r="A174" s="34" t="s">
        <v>341</v>
      </c>
      <c r="B174" s="35" t="s">
        <v>342</v>
      </c>
      <c r="C174" s="237"/>
      <c r="D174" s="237"/>
      <c r="E174" s="237"/>
      <c r="F174" s="237"/>
      <c r="G174" s="340"/>
      <c r="H174" s="349">
        <f t="shared" si="161"/>
        <v>0</v>
      </c>
      <c r="I174" s="340"/>
      <c r="J174" s="340"/>
      <c r="K174" s="340"/>
      <c r="L174" s="555">
        <f t="shared" si="164"/>
        <v>0</v>
      </c>
      <c r="M174" s="237"/>
      <c r="N174" s="165"/>
      <c r="O174" s="237"/>
      <c r="P174" s="237"/>
      <c r="Q174" s="361">
        <f t="shared" si="162"/>
        <v>0</v>
      </c>
      <c r="R174" s="237"/>
      <c r="S174" s="387"/>
      <c r="T174" s="354"/>
      <c r="U174" s="361">
        <f t="shared" si="131"/>
        <v>0</v>
      </c>
      <c r="V174" s="344"/>
      <c r="W174" s="344"/>
      <c r="X174" s="344"/>
      <c r="Y174" s="165">
        <v>0</v>
      </c>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f t="shared" si="163"/>
        <v>0</v>
      </c>
      <c r="BA174" s="589">
        <f t="shared" si="127"/>
        <v>0</v>
      </c>
    </row>
    <row r="175" spans="1:53" ht="17.399999999999999" x14ac:dyDescent="0.3">
      <c r="A175" s="34" t="s">
        <v>343</v>
      </c>
      <c r="B175" s="35" t="s">
        <v>344</v>
      </c>
      <c r="C175" s="237"/>
      <c r="D175" s="237"/>
      <c r="E175" s="237"/>
      <c r="F175" s="237"/>
      <c r="G175" s="340"/>
      <c r="H175" s="349">
        <f t="shared" si="161"/>
        <v>0</v>
      </c>
      <c r="I175" s="340"/>
      <c r="J175" s="340"/>
      <c r="K175" s="340"/>
      <c r="L175" s="555">
        <f t="shared" si="164"/>
        <v>0</v>
      </c>
      <c r="M175" s="237"/>
      <c r="N175" s="165"/>
      <c r="O175" s="237"/>
      <c r="P175" s="237"/>
      <c r="Q175" s="361">
        <f t="shared" si="162"/>
        <v>0</v>
      </c>
      <c r="R175" s="237"/>
      <c r="S175" s="387"/>
      <c r="T175" s="354"/>
      <c r="U175" s="361">
        <f t="shared" si="131"/>
        <v>0</v>
      </c>
      <c r="V175" s="344"/>
      <c r="W175" s="344"/>
      <c r="X175" s="344"/>
      <c r="Y175" s="165">
        <v>0</v>
      </c>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f t="shared" si="163"/>
        <v>0</v>
      </c>
      <c r="BA175" s="589">
        <f t="shared" si="127"/>
        <v>0</v>
      </c>
    </row>
    <row r="176" spans="1:53" ht="17.399999999999999" x14ac:dyDescent="0.3">
      <c r="A176" s="34" t="s">
        <v>345</v>
      </c>
      <c r="B176" s="35" t="s">
        <v>346</v>
      </c>
      <c r="C176" s="237"/>
      <c r="D176" s="237"/>
      <c r="E176" s="237"/>
      <c r="F176" s="237"/>
      <c r="G176" s="340"/>
      <c r="H176" s="349">
        <f t="shared" si="161"/>
        <v>0</v>
      </c>
      <c r="I176" s="340"/>
      <c r="J176" s="340"/>
      <c r="K176" s="340"/>
      <c r="L176" s="555">
        <f t="shared" si="164"/>
        <v>0</v>
      </c>
      <c r="M176" s="237"/>
      <c r="N176" s="165"/>
      <c r="O176" s="237"/>
      <c r="P176" s="237"/>
      <c r="Q176" s="361">
        <f t="shared" si="162"/>
        <v>0</v>
      </c>
      <c r="R176" s="237"/>
      <c r="S176" s="387"/>
      <c r="T176" s="354"/>
      <c r="U176" s="361">
        <f t="shared" si="131"/>
        <v>0</v>
      </c>
      <c r="V176" s="344"/>
      <c r="W176" s="344"/>
      <c r="X176" s="344"/>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165">
        <f t="shared" si="163"/>
        <v>0</v>
      </c>
      <c r="BA176" s="589">
        <f t="shared" si="127"/>
        <v>0</v>
      </c>
    </row>
    <row r="177" spans="1:53" ht="17.399999999999999" x14ac:dyDescent="0.3">
      <c r="A177" s="34" t="s">
        <v>347</v>
      </c>
      <c r="B177" s="35" t="s">
        <v>348</v>
      </c>
      <c r="C177" s="237"/>
      <c r="D177" s="237"/>
      <c r="E177" s="237"/>
      <c r="F177" s="237"/>
      <c r="G177" s="340"/>
      <c r="H177" s="349">
        <f t="shared" si="161"/>
        <v>0</v>
      </c>
      <c r="I177" s="340"/>
      <c r="J177" s="340"/>
      <c r="K177" s="340"/>
      <c r="L177" s="555">
        <f t="shared" si="164"/>
        <v>0</v>
      </c>
      <c r="M177" s="237"/>
      <c r="N177" s="165"/>
      <c r="O177" s="237"/>
      <c r="P177" s="237"/>
      <c r="Q177" s="361">
        <f t="shared" si="162"/>
        <v>0</v>
      </c>
      <c r="R177" s="237"/>
      <c r="S177" s="387"/>
      <c r="T177" s="354"/>
      <c r="U177" s="361">
        <f t="shared" si="131"/>
        <v>0</v>
      </c>
      <c r="V177" s="344"/>
      <c r="W177" s="344"/>
      <c r="X177" s="344"/>
      <c r="Y177" s="165"/>
      <c r="Z177" s="165"/>
      <c r="AA177" s="165"/>
      <c r="AB177" s="165"/>
      <c r="AC177" s="165"/>
      <c r="AD177" s="165"/>
      <c r="AE177" s="165"/>
      <c r="AF177" s="165"/>
      <c r="AG177" s="165"/>
      <c r="AH177" s="165"/>
      <c r="AI177" s="165"/>
      <c r="AJ177" s="165"/>
      <c r="AK177" s="165"/>
      <c r="AL177" s="165">
        <v>18118794</v>
      </c>
      <c r="AM177" s="165"/>
      <c r="AN177" s="165"/>
      <c r="AO177" s="165"/>
      <c r="AP177" s="165"/>
      <c r="AQ177" s="165"/>
      <c r="AR177" s="165"/>
      <c r="AS177" s="165"/>
      <c r="AT177" s="165"/>
      <c r="AU177" s="165"/>
      <c r="AV177" s="165"/>
      <c r="AW177" s="165"/>
      <c r="AX177" s="165"/>
      <c r="AY177" s="165">
        <v>0</v>
      </c>
      <c r="AZ177" s="165">
        <f t="shared" si="163"/>
        <v>18118794</v>
      </c>
      <c r="BA177" s="589">
        <f t="shared" si="127"/>
        <v>18118794</v>
      </c>
    </row>
    <row r="178" spans="1:53" ht="17.399999999999999" x14ac:dyDescent="0.3">
      <c r="A178" s="14" t="s">
        <v>349</v>
      </c>
      <c r="B178" s="15" t="s">
        <v>350</v>
      </c>
      <c r="C178" s="217">
        <f t="shared" ref="C178:AZ178" si="165">SUM(C179:C191)</f>
        <v>0</v>
      </c>
      <c r="D178" s="217">
        <f t="shared" si="165"/>
        <v>0</v>
      </c>
      <c r="E178" s="217">
        <f t="shared" si="165"/>
        <v>0</v>
      </c>
      <c r="F178" s="217">
        <f t="shared" si="165"/>
        <v>0</v>
      </c>
      <c r="G178" s="316">
        <f t="shared" si="165"/>
        <v>0</v>
      </c>
      <c r="H178" s="328">
        <f t="shared" si="165"/>
        <v>0</v>
      </c>
      <c r="I178" s="316">
        <f t="shared" si="165"/>
        <v>0</v>
      </c>
      <c r="J178" s="316">
        <f t="shared" si="165"/>
        <v>0</v>
      </c>
      <c r="K178" s="316">
        <f t="shared" si="165"/>
        <v>0</v>
      </c>
      <c r="L178" s="554">
        <f>SUM(I178:K178)</f>
        <v>0</v>
      </c>
      <c r="M178" s="217">
        <f t="shared" si="165"/>
        <v>0</v>
      </c>
      <c r="N178" s="162">
        <f t="shared" si="165"/>
        <v>0</v>
      </c>
      <c r="O178" s="217">
        <f t="shared" si="165"/>
        <v>0</v>
      </c>
      <c r="P178" s="217">
        <f t="shared" si="165"/>
        <v>0</v>
      </c>
      <c r="Q178" s="359">
        <f t="shared" si="165"/>
        <v>0</v>
      </c>
      <c r="R178" s="217">
        <f t="shared" si="165"/>
        <v>0</v>
      </c>
      <c r="S178" s="385"/>
      <c r="T178" s="352">
        <f t="shared" ref="T178" si="166">SUM(T179:T191)</f>
        <v>0</v>
      </c>
      <c r="U178" s="359">
        <f t="shared" si="131"/>
        <v>0</v>
      </c>
      <c r="V178" s="342">
        <f t="shared" si="165"/>
        <v>0</v>
      </c>
      <c r="W178" s="342">
        <f t="shared" si="165"/>
        <v>0</v>
      </c>
      <c r="X178" s="342">
        <f t="shared" si="165"/>
        <v>0</v>
      </c>
      <c r="Y178" s="162">
        <f t="shared" si="165"/>
        <v>0</v>
      </c>
      <c r="Z178" s="162">
        <f t="shared" si="165"/>
        <v>0</v>
      </c>
      <c r="AA178" s="162">
        <f t="shared" si="165"/>
        <v>0</v>
      </c>
      <c r="AB178" s="162">
        <f t="shared" si="165"/>
        <v>0</v>
      </c>
      <c r="AC178" s="162">
        <f t="shared" si="165"/>
        <v>0</v>
      </c>
      <c r="AD178" s="162">
        <f t="shared" si="165"/>
        <v>0</v>
      </c>
      <c r="AE178" s="162">
        <f t="shared" si="165"/>
        <v>0</v>
      </c>
      <c r="AF178" s="162">
        <f t="shared" si="165"/>
        <v>0</v>
      </c>
      <c r="AG178" s="162">
        <f>SUM(AG179:AG191)</f>
        <v>0</v>
      </c>
      <c r="AH178" s="162">
        <f t="shared" si="165"/>
        <v>0</v>
      </c>
      <c r="AI178" s="162">
        <f t="shared" si="165"/>
        <v>0</v>
      </c>
      <c r="AJ178" s="162">
        <f t="shared" si="165"/>
        <v>0</v>
      </c>
      <c r="AK178" s="162">
        <f t="shared" si="165"/>
        <v>0</v>
      </c>
      <c r="AL178" s="162">
        <f t="shared" si="165"/>
        <v>4140000</v>
      </c>
      <c r="AM178" s="162">
        <f t="shared" si="165"/>
        <v>0</v>
      </c>
      <c r="AN178" s="162">
        <f t="shared" si="165"/>
        <v>0</v>
      </c>
      <c r="AO178" s="162">
        <f t="shared" si="165"/>
        <v>0</v>
      </c>
      <c r="AP178" s="162">
        <f t="shared" si="165"/>
        <v>0</v>
      </c>
      <c r="AQ178" s="162">
        <f t="shared" si="165"/>
        <v>0</v>
      </c>
      <c r="AR178" s="162">
        <f t="shared" si="165"/>
        <v>0</v>
      </c>
      <c r="AS178" s="162">
        <f t="shared" si="165"/>
        <v>0</v>
      </c>
      <c r="AT178" s="162">
        <f t="shared" si="165"/>
        <v>0</v>
      </c>
      <c r="AU178" s="162">
        <f t="shared" si="165"/>
        <v>0</v>
      </c>
      <c r="AV178" s="162">
        <f t="shared" si="165"/>
        <v>0</v>
      </c>
      <c r="AW178" s="162">
        <f t="shared" si="165"/>
        <v>0</v>
      </c>
      <c r="AX178" s="162">
        <f t="shared" si="165"/>
        <v>0</v>
      </c>
      <c r="AY178" s="162">
        <f t="shared" si="165"/>
        <v>0</v>
      </c>
      <c r="AZ178" s="162">
        <f t="shared" si="165"/>
        <v>4140000</v>
      </c>
      <c r="BA178" s="589">
        <f t="shared" si="127"/>
        <v>4140000</v>
      </c>
    </row>
    <row r="179" spans="1:53" ht="17.399999999999999" x14ac:dyDescent="0.3">
      <c r="A179" s="18" t="s">
        <v>351</v>
      </c>
      <c r="B179" s="19" t="s">
        <v>352</v>
      </c>
      <c r="C179" s="221"/>
      <c r="D179" s="221"/>
      <c r="E179" s="221"/>
      <c r="F179" s="221"/>
      <c r="G179" s="318"/>
      <c r="H179" s="330">
        <f t="shared" ref="H179:H190" si="167">SUM(C179:G179)</f>
        <v>0</v>
      </c>
      <c r="I179" s="318"/>
      <c r="J179" s="318"/>
      <c r="K179" s="318"/>
      <c r="L179" s="553">
        <f>SUM(I179:K179)</f>
        <v>0</v>
      </c>
      <c r="M179" s="221"/>
      <c r="N179" s="147"/>
      <c r="O179" s="221"/>
      <c r="P179" s="221"/>
      <c r="Q179" s="330">
        <f t="shared" ref="Q179:Q189" si="168">SUM(M179:P179)</f>
        <v>0</v>
      </c>
      <c r="R179" s="221"/>
      <c r="S179" s="584"/>
      <c r="T179" s="318"/>
      <c r="U179" s="330">
        <f t="shared" si="131"/>
        <v>0</v>
      </c>
      <c r="V179" s="583"/>
      <c r="W179" s="583"/>
      <c r="X179" s="583"/>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f t="shared" ref="AZ179:AZ190" si="169">SUM(V179:AY179)</f>
        <v>0</v>
      </c>
      <c r="BA179" s="589">
        <f t="shared" si="127"/>
        <v>0</v>
      </c>
    </row>
    <row r="180" spans="1:53" ht="17.399999999999999" x14ac:dyDescent="0.3">
      <c r="A180" s="18" t="s">
        <v>353</v>
      </c>
      <c r="B180" s="19" t="s">
        <v>354</v>
      </c>
      <c r="C180" s="221"/>
      <c r="D180" s="221"/>
      <c r="E180" s="221"/>
      <c r="F180" s="221"/>
      <c r="G180" s="318"/>
      <c r="H180" s="330">
        <f t="shared" si="167"/>
        <v>0</v>
      </c>
      <c r="I180" s="318"/>
      <c r="J180" s="318"/>
      <c r="K180" s="318"/>
      <c r="L180" s="553">
        <f t="shared" ref="L180:L193" si="170">SUM(I180:K180)</f>
        <v>0</v>
      </c>
      <c r="M180" s="221"/>
      <c r="N180" s="147"/>
      <c r="O180" s="221"/>
      <c r="P180" s="221"/>
      <c r="Q180" s="330">
        <f t="shared" si="168"/>
        <v>0</v>
      </c>
      <c r="R180" s="221"/>
      <c r="S180" s="584"/>
      <c r="T180" s="318"/>
      <c r="U180" s="330">
        <f t="shared" si="131"/>
        <v>0</v>
      </c>
      <c r="V180" s="583"/>
      <c r="W180" s="583"/>
      <c r="X180" s="583"/>
      <c r="Y180" s="147"/>
      <c r="Z180" s="147"/>
      <c r="AA180" s="147">
        <v>0</v>
      </c>
      <c r="AB180" s="147">
        <v>0</v>
      </c>
      <c r="AC180" s="147">
        <v>0</v>
      </c>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f t="shared" si="169"/>
        <v>0</v>
      </c>
      <c r="BA180" s="589">
        <f t="shared" si="127"/>
        <v>0</v>
      </c>
    </row>
    <row r="181" spans="1:53" ht="30" x14ac:dyDescent="0.3">
      <c r="A181" s="18" t="s">
        <v>355</v>
      </c>
      <c r="B181" s="19" t="s">
        <v>356</v>
      </c>
      <c r="C181" s="221"/>
      <c r="D181" s="221"/>
      <c r="E181" s="221"/>
      <c r="F181" s="221"/>
      <c r="G181" s="318"/>
      <c r="H181" s="330">
        <f t="shared" si="167"/>
        <v>0</v>
      </c>
      <c r="I181" s="318"/>
      <c r="J181" s="318"/>
      <c r="K181" s="318"/>
      <c r="L181" s="553">
        <f t="shared" si="170"/>
        <v>0</v>
      </c>
      <c r="M181" s="221"/>
      <c r="N181" s="147"/>
      <c r="O181" s="221"/>
      <c r="P181" s="221"/>
      <c r="Q181" s="330">
        <f t="shared" si="168"/>
        <v>0</v>
      </c>
      <c r="R181" s="221"/>
      <c r="S181" s="584"/>
      <c r="T181" s="318"/>
      <c r="U181" s="330">
        <f t="shared" si="131"/>
        <v>0</v>
      </c>
      <c r="V181" s="583"/>
      <c r="W181" s="583"/>
      <c r="X181" s="583"/>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f t="shared" si="169"/>
        <v>0</v>
      </c>
      <c r="BA181" s="589">
        <f t="shared" si="127"/>
        <v>0</v>
      </c>
    </row>
    <row r="182" spans="1:53" ht="30" x14ac:dyDescent="0.3">
      <c r="A182" s="18" t="s">
        <v>357</v>
      </c>
      <c r="B182" s="19" t="s">
        <v>358</v>
      </c>
      <c r="C182" s="221"/>
      <c r="D182" s="221"/>
      <c r="E182" s="221"/>
      <c r="F182" s="221"/>
      <c r="G182" s="318"/>
      <c r="H182" s="330">
        <f t="shared" si="167"/>
        <v>0</v>
      </c>
      <c r="I182" s="318"/>
      <c r="J182" s="318"/>
      <c r="K182" s="318"/>
      <c r="L182" s="553">
        <f t="shared" si="170"/>
        <v>0</v>
      </c>
      <c r="M182" s="221"/>
      <c r="N182" s="147"/>
      <c r="O182" s="221"/>
      <c r="P182" s="221"/>
      <c r="Q182" s="330">
        <f t="shared" si="168"/>
        <v>0</v>
      </c>
      <c r="R182" s="221"/>
      <c r="S182" s="584"/>
      <c r="T182" s="318"/>
      <c r="U182" s="330">
        <f t="shared" si="131"/>
        <v>0</v>
      </c>
      <c r="V182" s="583"/>
      <c r="W182" s="583"/>
      <c r="X182" s="583"/>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f t="shared" si="169"/>
        <v>0</v>
      </c>
      <c r="BA182" s="589">
        <f t="shared" si="127"/>
        <v>0</v>
      </c>
    </row>
    <row r="183" spans="1:53" ht="30" x14ac:dyDescent="0.3">
      <c r="A183" s="18" t="s">
        <v>359</v>
      </c>
      <c r="B183" s="19" t="s">
        <v>360</v>
      </c>
      <c r="C183" s="221"/>
      <c r="D183" s="221"/>
      <c r="E183" s="221"/>
      <c r="F183" s="221"/>
      <c r="G183" s="318"/>
      <c r="H183" s="330">
        <f t="shared" si="167"/>
        <v>0</v>
      </c>
      <c r="I183" s="318"/>
      <c r="J183" s="318"/>
      <c r="K183" s="318"/>
      <c r="L183" s="553">
        <f t="shared" si="170"/>
        <v>0</v>
      </c>
      <c r="M183" s="221"/>
      <c r="N183" s="147"/>
      <c r="O183" s="221"/>
      <c r="P183" s="221"/>
      <c r="Q183" s="330">
        <f t="shared" si="168"/>
        <v>0</v>
      </c>
      <c r="R183" s="221"/>
      <c r="S183" s="584"/>
      <c r="T183" s="318"/>
      <c r="U183" s="330">
        <f t="shared" si="131"/>
        <v>0</v>
      </c>
      <c r="V183" s="583"/>
      <c r="W183" s="583"/>
      <c r="X183" s="583"/>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f t="shared" si="169"/>
        <v>0</v>
      </c>
      <c r="BA183" s="589">
        <f t="shared" si="127"/>
        <v>0</v>
      </c>
    </row>
    <row r="184" spans="1:53" ht="30" x14ac:dyDescent="0.3">
      <c r="A184" s="18" t="s">
        <v>361</v>
      </c>
      <c r="B184" s="19" t="s">
        <v>362</v>
      </c>
      <c r="C184" s="221"/>
      <c r="D184" s="221"/>
      <c r="E184" s="221"/>
      <c r="F184" s="221"/>
      <c r="G184" s="318"/>
      <c r="H184" s="330">
        <f t="shared" si="167"/>
        <v>0</v>
      </c>
      <c r="I184" s="318"/>
      <c r="J184" s="318"/>
      <c r="K184" s="318"/>
      <c r="L184" s="553">
        <f t="shared" si="170"/>
        <v>0</v>
      </c>
      <c r="M184" s="221"/>
      <c r="N184" s="147"/>
      <c r="O184" s="221"/>
      <c r="P184" s="221"/>
      <c r="Q184" s="330">
        <f t="shared" si="168"/>
        <v>0</v>
      </c>
      <c r="R184" s="221"/>
      <c r="S184" s="584"/>
      <c r="T184" s="318"/>
      <c r="U184" s="330">
        <f t="shared" si="131"/>
        <v>0</v>
      </c>
      <c r="V184" s="583"/>
      <c r="W184" s="583"/>
      <c r="X184" s="583"/>
      <c r="Y184" s="147"/>
      <c r="Z184" s="147"/>
      <c r="AA184" s="147"/>
      <c r="AB184" s="147"/>
      <c r="AC184" s="147"/>
      <c r="AD184" s="147">
        <v>0</v>
      </c>
      <c r="AE184" s="147"/>
      <c r="AF184" s="147"/>
      <c r="AG184" s="147"/>
      <c r="AH184" s="147"/>
      <c r="AI184" s="147"/>
      <c r="AJ184" s="147"/>
      <c r="AK184" s="147"/>
      <c r="AL184" s="147">
        <v>3900000</v>
      </c>
      <c r="AM184" s="147"/>
      <c r="AN184" s="147"/>
      <c r="AO184" s="147"/>
      <c r="AP184" s="147"/>
      <c r="AQ184" s="147"/>
      <c r="AR184" s="147"/>
      <c r="AS184" s="147"/>
      <c r="AT184" s="147"/>
      <c r="AU184" s="147"/>
      <c r="AV184" s="147"/>
      <c r="AW184" s="147"/>
      <c r="AX184" s="147"/>
      <c r="AY184" s="147"/>
      <c r="AZ184" s="147">
        <f t="shared" si="169"/>
        <v>3900000</v>
      </c>
      <c r="BA184" s="589">
        <f t="shared" si="127"/>
        <v>3900000</v>
      </c>
    </row>
    <row r="185" spans="1:53" ht="30" x14ac:dyDescent="0.3">
      <c r="A185" s="18" t="s">
        <v>363</v>
      </c>
      <c r="B185" s="19" t="s">
        <v>364</v>
      </c>
      <c r="C185" s="221"/>
      <c r="D185" s="221"/>
      <c r="E185" s="221"/>
      <c r="F185" s="221"/>
      <c r="G185" s="318"/>
      <c r="H185" s="330">
        <f t="shared" si="167"/>
        <v>0</v>
      </c>
      <c r="I185" s="318"/>
      <c r="J185" s="318"/>
      <c r="K185" s="318"/>
      <c r="L185" s="553">
        <f t="shared" si="170"/>
        <v>0</v>
      </c>
      <c r="M185" s="221"/>
      <c r="N185" s="147"/>
      <c r="O185" s="221"/>
      <c r="P185" s="221"/>
      <c r="Q185" s="330">
        <f t="shared" si="168"/>
        <v>0</v>
      </c>
      <c r="R185" s="221"/>
      <c r="S185" s="584"/>
      <c r="T185" s="318"/>
      <c r="U185" s="330">
        <f t="shared" si="131"/>
        <v>0</v>
      </c>
      <c r="V185" s="583"/>
      <c r="W185" s="583"/>
      <c r="X185" s="583"/>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f t="shared" si="169"/>
        <v>0</v>
      </c>
      <c r="BA185" s="589">
        <f t="shared" si="127"/>
        <v>0</v>
      </c>
    </row>
    <row r="186" spans="1:53" ht="30" x14ac:dyDescent="0.3">
      <c r="A186" s="18" t="s">
        <v>365</v>
      </c>
      <c r="B186" s="19" t="s">
        <v>366</v>
      </c>
      <c r="C186" s="221"/>
      <c r="D186" s="221"/>
      <c r="E186" s="221"/>
      <c r="F186" s="221"/>
      <c r="G186" s="318"/>
      <c r="H186" s="330">
        <f t="shared" si="167"/>
        <v>0</v>
      </c>
      <c r="I186" s="318"/>
      <c r="J186" s="318"/>
      <c r="K186" s="318"/>
      <c r="L186" s="553">
        <f t="shared" si="170"/>
        <v>0</v>
      </c>
      <c r="M186" s="221"/>
      <c r="N186" s="147"/>
      <c r="O186" s="221"/>
      <c r="P186" s="221"/>
      <c r="Q186" s="330">
        <f t="shared" si="168"/>
        <v>0</v>
      </c>
      <c r="R186" s="221"/>
      <c r="S186" s="584"/>
      <c r="T186" s="318"/>
      <c r="U186" s="330">
        <f t="shared" si="131"/>
        <v>0</v>
      </c>
      <c r="V186" s="583"/>
      <c r="W186" s="583"/>
      <c r="X186" s="583"/>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f t="shared" si="169"/>
        <v>0</v>
      </c>
      <c r="BA186" s="589">
        <f t="shared" si="127"/>
        <v>0</v>
      </c>
    </row>
    <row r="187" spans="1:53" ht="17.399999999999999" x14ac:dyDescent="0.3">
      <c r="A187" s="18" t="s">
        <v>367</v>
      </c>
      <c r="B187" s="19" t="s">
        <v>368</v>
      </c>
      <c r="C187" s="221"/>
      <c r="D187" s="221"/>
      <c r="E187" s="221"/>
      <c r="F187" s="221"/>
      <c r="G187" s="318"/>
      <c r="H187" s="330">
        <f t="shared" si="167"/>
        <v>0</v>
      </c>
      <c r="I187" s="318"/>
      <c r="J187" s="318"/>
      <c r="K187" s="318"/>
      <c r="L187" s="553">
        <f t="shared" si="170"/>
        <v>0</v>
      </c>
      <c r="M187" s="221"/>
      <c r="N187" s="147"/>
      <c r="O187" s="221"/>
      <c r="P187" s="221"/>
      <c r="Q187" s="330">
        <f t="shared" si="168"/>
        <v>0</v>
      </c>
      <c r="R187" s="221"/>
      <c r="S187" s="584"/>
      <c r="T187" s="318"/>
      <c r="U187" s="330">
        <f t="shared" si="131"/>
        <v>0</v>
      </c>
      <c r="V187" s="583"/>
      <c r="W187" s="583"/>
      <c r="X187" s="583"/>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f t="shared" si="169"/>
        <v>0</v>
      </c>
      <c r="BA187" s="589">
        <f t="shared" si="127"/>
        <v>0</v>
      </c>
    </row>
    <row r="188" spans="1:53" ht="17.399999999999999" x14ac:dyDescent="0.3">
      <c r="A188" s="18" t="s">
        <v>369</v>
      </c>
      <c r="B188" s="19" t="s">
        <v>370</v>
      </c>
      <c r="C188" s="221"/>
      <c r="D188" s="221"/>
      <c r="E188" s="221"/>
      <c r="F188" s="221"/>
      <c r="G188" s="318"/>
      <c r="H188" s="330">
        <f t="shared" si="167"/>
        <v>0</v>
      </c>
      <c r="I188" s="318"/>
      <c r="J188" s="318"/>
      <c r="K188" s="318"/>
      <c r="L188" s="553">
        <f t="shared" si="170"/>
        <v>0</v>
      </c>
      <c r="M188" s="221"/>
      <c r="N188" s="147"/>
      <c r="O188" s="221"/>
      <c r="P188" s="221"/>
      <c r="Q188" s="330">
        <f t="shared" si="168"/>
        <v>0</v>
      </c>
      <c r="R188" s="221"/>
      <c r="S188" s="584"/>
      <c r="T188" s="318"/>
      <c r="U188" s="330">
        <f t="shared" si="131"/>
        <v>0</v>
      </c>
      <c r="V188" s="583"/>
      <c r="W188" s="583"/>
      <c r="X188" s="583"/>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f t="shared" si="169"/>
        <v>0</v>
      </c>
      <c r="BA188" s="589">
        <f t="shared" si="127"/>
        <v>0</v>
      </c>
    </row>
    <row r="189" spans="1:53" ht="17.399999999999999" x14ac:dyDescent="0.3">
      <c r="A189" s="18" t="s">
        <v>371</v>
      </c>
      <c r="B189" s="19" t="s">
        <v>1321</v>
      </c>
      <c r="C189" s="221"/>
      <c r="D189" s="221"/>
      <c r="E189" s="221"/>
      <c r="F189" s="221"/>
      <c r="G189" s="318"/>
      <c r="H189" s="330">
        <f t="shared" si="167"/>
        <v>0</v>
      </c>
      <c r="I189" s="318"/>
      <c r="J189" s="318"/>
      <c r="K189" s="318"/>
      <c r="L189" s="553">
        <f t="shared" si="170"/>
        <v>0</v>
      </c>
      <c r="M189" s="221"/>
      <c r="N189" s="147"/>
      <c r="O189" s="221"/>
      <c r="P189" s="221"/>
      <c r="Q189" s="330">
        <f t="shared" si="168"/>
        <v>0</v>
      </c>
      <c r="R189" s="221"/>
      <c r="S189" s="584"/>
      <c r="T189" s="318"/>
      <c r="U189" s="330">
        <f t="shared" si="131"/>
        <v>0</v>
      </c>
      <c r="V189" s="583"/>
      <c r="W189" s="583"/>
      <c r="X189" s="583"/>
      <c r="Y189" s="147">
        <v>0</v>
      </c>
      <c r="Z189" s="147"/>
      <c r="AA189" s="147"/>
      <c r="AB189" s="147"/>
      <c r="AC189" s="147"/>
      <c r="AD189" s="147"/>
      <c r="AE189" s="147"/>
      <c r="AF189" s="147"/>
      <c r="AG189" s="147"/>
      <c r="AH189" s="147"/>
      <c r="AI189" s="147"/>
      <c r="AJ189" s="147"/>
      <c r="AK189" s="147"/>
      <c r="AL189" s="147"/>
      <c r="AM189" s="147"/>
      <c r="AN189" s="147"/>
      <c r="AO189" s="147">
        <v>0</v>
      </c>
      <c r="AP189" s="147"/>
      <c r="AQ189" s="147"/>
      <c r="AR189" s="147"/>
      <c r="AS189" s="147">
        <v>0</v>
      </c>
      <c r="AT189" s="147"/>
      <c r="AU189" s="147"/>
      <c r="AV189" s="147"/>
      <c r="AW189" s="147"/>
      <c r="AX189" s="147"/>
      <c r="AY189" s="147"/>
      <c r="AZ189" s="147">
        <f t="shared" si="169"/>
        <v>0</v>
      </c>
      <c r="BA189" s="589">
        <f t="shared" ref="BA189:BA238" si="171">AZ189+U189+Q189+H189+L189</f>
        <v>0</v>
      </c>
    </row>
    <row r="190" spans="1:53" ht="30" x14ac:dyDescent="0.3">
      <c r="A190" s="18" t="s">
        <v>373</v>
      </c>
      <c r="B190" s="19" t="s">
        <v>372</v>
      </c>
      <c r="C190" s="221"/>
      <c r="D190" s="221"/>
      <c r="E190" s="221"/>
      <c r="F190" s="221"/>
      <c r="G190" s="318"/>
      <c r="H190" s="330">
        <f t="shared" si="167"/>
        <v>0</v>
      </c>
      <c r="I190" s="318"/>
      <c r="J190" s="318"/>
      <c r="K190" s="318"/>
      <c r="L190" s="553">
        <f t="shared" si="170"/>
        <v>0</v>
      </c>
      <c r="M190" s="221"/>
      <c r="N190" s="147"/>
      <c r="O190" s="221"/>
      <c r="P190" s="221"/>
      <c r="Q190" s="330"/>
      <c r="R190" s="221"/>
      <c r="S190" s="584"/>
      <c r="T190" s="318"/>
      <c r="U190" s="330"/>
      <c r="V190" s="583"/>
      <c r="W190" s="583"/>
      <c r="X190" s="583"/>
      <c r="Y190" s="147"/>
      <c r="Z190" s="147"/>
      <c r="AA190" s="147"/>
      <c r="AB190" s="147"/>
      <c r="AC190" s="147"/>
      <c r="AD190" s="147"/>
      <c r="AE190" s="147"/>
      <c r="AF190" s="147"/>
      <c r="AG190" s="147"/>
      <c r="AH190" s="147"/>
      <c r="AI190" s="147"/>
      <c r="AJ190" s="147"/>
      <c r="AK190" s="147"/>
      <c r="AL190" s="147">
        <v>240000</v>
      </c>
      <c r="AM190" s="147"/>
      <c r="AN190" s="147"/>
      <c r="AO190" s="147">
        <v>0</v>
      </c>
      <c r="AP190" s="147"/>
      <c r="AQ190" s="147"/>
      <c r="AR190" s="147"/>
      <c r="AS190" s="147">
        <v>0</v>
      </c>
      <c r="AT190" s="147"/>
      <c r="AU190" s="147"/>
      <c r="AV190" s="147"/>
      <c r="AW190" s="147"/>
      <c r="AX190" s="147"/>
      <c r="AY190" s="147">
        <v>0</v>
      </c>
      <c r="AZ190" s="147">
        <f t="shared" si="169"/>
        <v>240000</v>
      </c>
      <c r="BA190" s="589">
        <f t="shared" si="171"/>
        <v>240000</v>
      </c>
    </row>
    <row r="191" spans="1:53" ht="17.399999999999999" x14ac:dyDescent="0.3">
      <c r="A191" s="18" t="s">
        <v>1320</v>
      </c>
      <c r="B191" s="19" t="s">
        <v>374</v>
      </c>
      <c r="C191" s="221">
        <f t="shared" ref="C191:AZ191" si="172">SUM(C192:C193)</f>
        <v>0</v>
      </c>
      <c r="D191" s="221">
        <f t="shared" si="172"/>
        <v>0</v>
      </c>
      <c r="E191" s="221">
        <f t="shared" si="172"/>
        <v>0</v>
      </c>
      <c r="F191" s="221">
        <f t="shared" si="172"/>
        <v>0</v>
      </c>
      <c r="G191" s="318">
        <f t="shared" si="172"/>
        <v>0</v>
      </c>
      <c r="H191" s="330">
        <f t="shared" si="172"/>
        <v>0</v>
      </c>
      <c r="I191" s="318">
        <f t="shared" si="172"/>
        <v>0</v>
      </c>
      <c r="J191" s="318">
        <f t="shared" si="172"/>
        <v>0</v>
      </c>
      <c r="K191" s="318">
        <f t="shared" si="172"/>
        <v>0</v>
      </c>
      <c r="L191" s="553">
        <f t="shared" si="170"/>
        <v>0</v>
      </c>
      <c r="M191" s="221">
        <f t="shared" si="172"/>
        <v>0</v>
      </c>
      <c r="N191" s="147">
        <f t="shared" si="172"/>
        <v>0</v>
      </c>
      <c r="O191" s="221">
        <f t="shared" si="172"/>
        <v>0</v>
      </c>
      <c r="P191" s="221">
        <f t="shared" si="172"/>
        <v>0</v>
      </c>
      <c r="Q191" s="330">
        <f t="shared" si="172"/>
        <v>0</v>
      </c>
      <c r="R191" s="221">
        <f t="shared" si="172"/>
        <v>0</v>
      </c>
      <c r="S191" s="584"/>
      <c r="T191" s="318">
        <f t="shared" ref="T191" si="173">SUM(T192:T193)</f>
        <v>0</v>
      </c>
      <c r="U191" s="330">
        <f t="shared" si="131"/>
        <v>0</v>
      </c>
      <c r="V191" s="583">
        <f t="shared" si="172"/>
        <v>0</v>
      </c>
      <c r="W191" s="583">
        <f t="shared" si="172"/>
        <v>0</v>
      </c>
      <c r="X191" s="583">
        <f t="shared" si="172"/>
        <v>0</v>
      </c>
      <c r="Y191" s="147">
        <f t="shared" si="172"/>
        <v>0</v>
      </c>
      <c r="Z191" s="147">
        <f t="shared" si="172"/>
        <v>0</v>
      </c>
      <c r="AA191" s="147">
        <f t="shared" si="172"/>
        <v>0</v>
      </c>
      <c r="AB191" s="147">
        <f t="shared" si="172"/>
        <v>0</v>
      </c>
      <c r="AC191" s="147">
        <f t="shared" si="172"/>
        <v>0</v>
      </c>
      <c r="AD191" s="147">
        <f t="shared" si="172"/>
        <v>0</v>
      </c>
      <c r="AE191" s="147">
        <f t="shared" si="172"/>
        <v>0</v>
      </c>
      <c r="AF191" s="147">
        <f t="shared" si="172"/>
        <v>0</v>
      </c>
      <c r="AG191" s="147">
        <f>SUM(AG192:AG193)</f>
        <v>0</v>
      </c>
      <c r="AH191" s="147">
        <f t="shared" si="172"/>
        <v>0</v>
      </c>
      <c r="AI191" s="147">
        <f t="shared" si="172"/>
        <v>0</v>
      </c>
      <c r="AJ191" s="147">
        <f t="shared" si="172"/>
        <v>0</v>
      </c>
      <c r="AK191" s="147">
        <f t="shared" si="172"/>
        <v>0</v>
      </c>
      <c r="AL191" s="147">
        <f t="shared" si="172"/>
        <v>0</v>
      </c>
      <c r="AM191" s="147">
        <f t="shared" si="172"/>
        <v>0</v>
      </c>
      <c r="AN191" s="147">
        <f t="shared" si="172"/>
        <v>0</v>
      </c>
      <c r="AO191" s="147">
        <f t="shared" si="172"/>
        <v>0</v>
      </c>
      <c r="AP191" s="147">
        <f t="shared" si="172"/>
        <v>0</v>
      </c>
      <c r="AQ191" s="147">
        <f t="shared" si="172"/>
        <v>0</v>
      </c>
      <c r="AR191" s="147">
        <f t="shared" si="172"/>
        <v>0</v>
      </c>
      <c r="AS191" s="147">
        <f t="shared" si="172"/>
        <v>0</v>
      </c>
      <c r="AT191" s="147">
        <f t="shared" si="172"/>
        <v>0</v>
      </c>
      <c r="AU191" s="147">
        <f t="shared" si="172"/>
        <v>0</v>
      </c>
      <c r="AV191" s="147">
        <f t="shared" si="172"/>
        <v>0</v>
      </c>
      <c r="AW191" s="147">
        <f t="shared" si="172"/>
        <v>0</v>
      </c>
      <c r="AX191" s="147">
        <f t="shared" si="172"/>
        <v>0</v>
      </c>
      <c r="AY191" s="147">
        <f t="shared" si="172"/>
        <v>0</v>
      </c>
      <c r="AZ191" s="147">
        <f t="shared" si="172"/>
        <v>0</v>
      </c>
      <c r="BA191" s="589">
        <f t="shared" si="171"/>
        <v>0</v>
      </c>
    </row>
    <row r="192" spans="1:53" ht="17.399999999999999" x14ac:dyDescent="0.3">
      <c r="A192" s="18"/>
      <c r="B192" s="23" t="s">
        <v>375</v>
      </c>
      <c r="C192" s="221"/>
      <c r="D192" s="221"/>
      <c r="E192" s="221"/>
      <c r="F192" s="221"/>
      <c r="G192" s="318"/>
      <c r="H192" s="330">
        <f>SUM(C192:G192)</f>
        <v>0</v>
      </c>
      <c r="I192" s="318"/>
      <c r="J192" s="318"/>
      <c r="K192" s="318"/>
      <c r="L192" s="553">
        <f t="shared" si="170"/>
        <v>0</v>
      </c>
      <c r="M192" s="221"/>
      <c r="N192" s="147"/>
      <c r="O192" s="221"/>
      <c r="P192" s="221"/>
      <c r="Q192" s="330">
        <f>SUM(M192:P192)</f>
        <v>0</v>
      </c>
      <c r="R192" s="221"/>
      <c r="S192" s="584"/>
      <c r="T192" s="318"/>
      <c r="U192" s="330">
        <f t="shared" ref="U192:U238" si="174">SUM(R192:T192)</f>
        <v>0</v>
      </c>
      <c r="V192" s="583"/>
      <c r="W192" s="583"/>
      <c r="X192" s="583"/>
      <c r="Y192" s="147">
        <v>0</v>
      </c>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f>SUM(V192:AY192)</f>
        <v>0</v>
      </c>
      <c r="BA192" s="589">
        <f t="shared" si="171"/>
        <v>0</v>
      </c>
    </row>
    <row r="193" spans="1:53" ht="17.399999999999999" x14ac:dyDescent="0.3">
      <c r="A193" s="18"/>
      <c r="B193" s="23" t="s">
        <v>376</v>
      </c>
      <c r="C193" s="221"/>
      <c r="D193" s="221"/>
      <c r="E193" s="221"/>
      <c r="F193" s="221"/>
      <c r="G193" s="318"/>
      <c r="H193" s="330">
        <f>SUM(C193:G193)</f>
        <v>0</v>
      </c>
      <c r="I193" s="318"/>
      <c r="J193" s="318"/>
      <c r="K193" s="318"/>
      <c r="L193" s="553">
        <f t="shared" si="170"/>
        <v>0</v>
      </c>
      <c r="M193" s="221"/>
      <c r="N193" s="147"/>
      <c r="O193" s="221"/>
      <c r="P193" s="221"/>
      <c r="Q193" s="330">
        <f>SUM(M193:P193)</f>
        <v>0</v>
      </c>
      <c r="R193" s="221"/>
      <c r="S193" s="584"/>
      <c r="T193" s="318"/>
      <c r="U193" s="330">
        <f t="shared" si="174"/>
        <v>0</v>
      </c>
      <c r="V193" s="583"/>
      <c r="W193" s="583"/>
      <c r="X193" s="583"/>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7">
        <f>SUM(V193:AY193)</f>
        <v>0</v>
      </c>
      <c r="BA193" s="589">
        <f t="shared" si="171"/>
        <v>0</v>
      </c>
    </row>
    <row r="194" spans="1:53" ht="17.399999999999999" x14ac:dyDescent="0.3">
      <c r="A194" s="14" t="s">
        <v>377</v>
      </c>
      <c r="B194" s="15" t="s">
        <v>378</v>
      </c>
      <c r="C194" s="451">
        <f t="shared" ref="C194:AZ194" si="175">SUM(C195:C201)</f>
        <v>0</v>
      </c>
      <c r="D194" s="451">
        <f t="shared" si="175"/>
        <v>0</v>
      </c>
      <c r="E194" s="451">
        <f t="shared" si="175"/>
        <v>0</v>
      </c>
      <c r="F194" s="451">
        <f t="shared" si="175"/>
        <v>0</v>
      </c>
      <c r="G194" s="316">
        <f t="shared" si="175"/>
        <v>0</v>
      </c>
      <c r="H194" s="328">
        <f t="shared" si="175"/>
        <v>0</v>
      </c>
      <c r="I194" s="316">
        <f t="shared" si="175"/>
        <v>853700</v>
      </c>
      <c r="J194" s="316">
        <f t="shared" si="175"/>
        <v>0</v>
      </c>
      <c r="K194" s="316">
        <f t="shared" si="175"/>
        <v>0</v>
      </c>
      <c r="L194" s="554">
        <f>SUM(I194:K194)</f>
        <v>853700</v>
      </c>
      <c r="M194" s="217">
        <f t="shared" si="175"/>
        <v>0</v>
      </c>
      <c r="N194" s="162">
        <f t="shared" si="175"/>
        <v>0</v>
      </c>
      <c r="O194" s="217">
        <f t="shared" si="175"/>
        <v>0</v>
      </c>
      <c r="P194" s="217">
        <f t="shared" si="175"/>
        <v>0</v>
      </c>
      <c r="Q194" s="359">
        <f t="shared" si="175"/>
        <v>0</v>
      </c>
      <c r="R194" s="217">
        <f t="shared" si="175"/>
        <v>0</v>
      </c>
      <c r="S194" s="385"/>
      <c r="T194" s="352">
        <f t="shared" ref="T194" si="176">SUM(T195:T201)</f>
        <v>0</v>
      </c>
      <c r="U194" s="359">
        <f t="shared" si="174"/>
        <v>0</v>
      </c>
      <c r="V194" s="342">
        <f t="shared" si="175"/>
        <v>0</v>
      </c>
      <c r="W194" s="342">
        <f t="shared" si="175"/>
        <v>0</v>
      </c>
      <c r="X194" s="342">
        <f t="shared" si="175"/>
        <v>0</v>
      </c>
      <c r="Y194" s="162">
        <f t="shared" si="175"/>
        <v>0</v>
      </c>
      <c r="Z194" s="162">
        <f t="shared" si="175"/>
        <v>0</v>
      </c>
      <c r="AA194" s="162">
        <f t="shared" si="175"/>
        <v>0</v>
      </c>
      <c r="AB194" s="162">
        <f t="shared" si="175"/>
        <v>0</v>
      </c>
      <c r="AC194" s="162">
        <f t="shared" si="175"/>
        <v>0</v>
      </c>
      <c r="AD194" s="162">
        <f t="shared" si="175"/>
        <v>0</v>
      </c>
      <c r="AE194" s="162">
        <f t="shared" si="175"/>
        <v>0</v>
      </c>
      <c r="AF194" s="162">
        <f t="shared" si="175"/>
        <v>0</v>
      </c>
      <c r="AG194" s="162">
        <f>SUM(AG195:AG201)</f>
        <v>0</v>
      </c>
      <c r="AH194" s="162">
        <f t="shared" si="175"/>
        <v>0</v>
      </c>
      <c r="AI194" s="162">
        <f t="shared" si="175"/>
        <v>0</v>
      </c>
      <c r="AJ194" s="162">
        <f t="shared" si="175"/>
        <v>0</v>
      </c>
      <c r="AK194" s="162">
        <f t="shared" si="175"/>
        <v>0</v>
      </c>
      <c r="AL194" s="162">
        <f t="shared" si="175"/>
        <v>373775626</v>
      </c>
      <c r="AM194" s="162">
        <f t="shared" si="175"/>
        <v>0</v>
      </c>
      <c r="AN194" s="162">
        <f t="shared" si="175"/>
        <v>0</v>
      </c>
      <c r="AO194" s="162">
        <f t="shared" si="175"/>
        <v>0</v>
      </c>
      <c r="AP194" s="162">
        <f t="shared" si="175"/>
        <v>0</v>
      </c>
      <c r="AQ194" s="162">
        <f t="shared" si="175"/>
        <v>0</v>
      </c>
      <c r="AR194" s="162">
        <f t="shared" si="175"/>
        <v>0</v>
      </c>
      <c r="AS194" s="162">
        <f t="shared" si="175"/>
        <v>0</v>
      </c>
      <c r="AT194" s="162">
        <f t="shared" si="175"/>
        <v>0</v>
      </c>
      <c r="AU194" s="162">
        <f t="shared" si="175"/>
        <v>0</v>
      </c>
      <c r="AV194" s="162">
        <f t="shared" si="175"/>
        <v>0</v>
      </c>
      <c r="AW194" s="162">
        <f t="shared" si="175"/>
        <v>0</v>
      </c>
      <c r="AX194" s="162">
        <f t="shared" si="175"/>
        <v>0</v>
      </c>
      <c r="AY194" s="162">
        <f t="shared" si="175"/>
        <v>0</v>
      </c>
      <c r="AZ194" s="162">
        <f t="shared" si="175"/>
        <v>373775626</v>
      </c>
      <c r="BA194" s="589">
        <f t="shared" si="171"/>
        <v>374629326</v>
      </c>
    </row>
    <row r="195" spans="1:53" ht="17.399999999999999" x14ac:dyDescent="0.3">
      <c r="A195" s="34" t="s">
        <v>379</v>
      </c>
      <c r="B195" s="35" t="s">
        <v>380</v>
      </c>
      <c r="C195" s="452"/>
      <c r="D195" s="452"/>
      <c r="E195" s="452"/>
      <c r="F195" s="452"/>
      <c r="G195" s="340"/>
      <c r="H195" s="349">
        <f t="shared" ref="H195:H201" si="177">SUM(C195:G195)</f>
        <v>0</v>
      </c>
      <c r="I195" s="340"/>
      <c r="J195" s="340"/>
      <c r="K195" s="340"/>
      <c r="L195" s="555">
        <f>SUM(I195:K195)</f>
        <v>0</v>
      </c>
      <c r="M195" s="237"/>
      <c r="N195" s="165"/>
      <c r="O195" s="237"/>
      <c r="P195" s="237"/>
      <c r="Q195" s="361">
        <f t="shared" ref="Q195:Q201" si="178">SUM(M195:P195)</f>
        <v>0</v>
      </c>
      <c r="R195" s="237">
        <v>0</v>
      </c>
      <c r="S195" s="387"/>
      <c r="T195" s="354"/>
      <c r="U195" s="361">
        <f t="shared" si="174"/>
        <v>0</v>
      </c>
      <c r="V195" s="344"/>
      <c r="W195" s="344"/>
      <c r="X195" s="344"/>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f t="shared" ref="AZ195:AZ201" si="179">SUM(V195:AY195)</f>
        <v>0</v>
      </c>
      <c r="BA195" s="589">
        <f t="shared" si="171"/>
        <v>0</v>
      </c>
    </row>
    <row r="196" spans="1:53" ht="17.399999999999999" x14ac:dyDescent="0.3">
      <c r="A196" s="34" t="s">
        <v>381</v>
      </c>
      <c r="B196" s="35" t="s">
        <v>382</v>
      </c>
      <c r="C196" s="452"/>
      <c r="D196" s="452"/>
      <c r="E196" s="452"/>
      <c r="F196" s="452"/>
      <c r="G196" s="340"/>
      <c r="H196" s="349">
        <f t="shared" si="177"/>
        <v>0</v>
      </c>
      <c r="I196" s="340"/>
      <c r="J196" s="340"/>
      <c r="K196" s="340"/>
      <c r="L196" s="555">
        <f t="shared" ref="L196:L201" si="180">SUM(I196:K196)</f>
        <v>0</v>
      </c>
      <c r="M196" s="237"/>
      <c r="N196" s="165"/>
      <c r="O196" s="237"/>
      <c r="P196" s="237"/>
      <c r="Q196" s="361">
        <f t="shared" si="178"/>
        <v>0</v>
      </c>
      <c r="R196" s="237"/>
      <c r="S196" s="387"/>
      <c r="T196" s="354"/>
      <c r="U196" s="361">
        <f t="shared" si="174"/>
        <v>0</v>
      </c>
      <c r="V196" s="344"/>
      <c r="W196" s="344"/>
      <c r="X196" s="344"/>
      <c r="Y196" s="165"/>
      <c r="Z196" s="165"/>
      <c r="AA196" s="165"/>
      <c r="AB196" s="165"/>
      <c r="AC196" s="165"/>
      <c r="AD196" s="165"/>
      <c r="AE196" s="165"/>
      <c r="AF196" s="165"/>
      <c r="AG196" s="165"/>
      <c r="AH196" s="165"/>
      <c r="AI196" s="165"/>
      <c r="AJ196" s="165"/>
      <c r="AK196" s="165"/>
      <c r="AL196" s="165">
        <v>283279064</v>
      </c>
      <c r="AM196" s="165"/>
      <c r="AN196" s="165"/>
      <c r="AO196" s="165"/>
      <c r="AP196" s="165"/>
      <c r="AQ196" s="165"/>
      <c r="AR196" s="165"/>
      <c r="AS196" s="165"/>
      <c r="AT196" s="165"/>
      <c r="AU196" s="165"/>
      <c r="AV196" s="165"/>
      <c r="AW196" s="165"/>
      <c r="AX196" s="165"/>
      <c r="AY196" s="165"/>
      <c r="AZ196" s="165">
        <f t="shared" si="179"/>
        <v>283279064</v>
      </c>
      <c r="BA196" s="589">
        <f t="shared" si="171"/>
        <v>283279064</v>
      </c>
    </row>
    <row r="197" spans="1:53" ht="17.399999999999999" x14ac:dyDescent="0.3">
      <c r="A197" s="34" t="s">
        <v>383</v>
      </c>
      <c r="B197" s="35" t="s">
        <v>384</v>
      </c>
      <c r="C197" s="452"/>
      <c r="D197" s="452"/>
      <c r="E197" s="452"/>
      <c r="F197" s="452"/>
      <c r="G197" s="340"/>
      <c r="H197" s="349">
        <f t="shared" si="177"/>
        <v>0</v>
      </c>
      <c r="I197" s="340"/>
      <c r="J197" s="340"/>
      <c r="K197" s="340"/>
      <c r="L197" s="555">
        <f t="shared" si="180"/>
        <v>0</v>
      </c>
      <c r="M197" s="237">
        <v>0</v>
      </c>
      <c r="N197" s="165"/>
      <c r="O197" s="237"/>
      <c r="P197" s="237"/>
      <c r="Q197" s="361">
        <f t="shared" si="178"/>
        <v>0</v>
      </c>
      <c r="R197" s="237">
        <v>0</v>
      </c>
      <c r="S197" s="387"/>
      <c r="T197" s="354"/>
      <c r="U197" s="361">
        <f t="shared" si="174"/>
        <v>0</v>
      </c>
      <c r="V197" s="344"/>
      <c r="W197" s="344"/>
      <c r="X197" s="344"/>
      <c r="Y197" s="165"/>
      <c r="Z197" s="165"/>
      <c r="AA197" s="165"/>
      <c r="AB197" s="165"/>
      <c r="AC197" s="165"/>
      <c r="AD197" s="165"/>
      <c r="AE197" s="165"/>
      <c r="AF197" s="165"/>
      <c r="AG197" s="165"/>
      <c r="AH197" s="165"/>
      <c r="AI197" s="165"/>
      <c r="AJ197" s="165"/>
      <c r="AK197" s="165"/>
      <c r="AL197" s="165"/>
      <c r="AM197" s="165"/>
      <c r="AN197" s="165">
        <v>0</v>
      </c>
      <c r="AO197" s="165"/>
      <c r="AP197" s="165"/>
      <c r="AQ197" s="165"/>
      <c r="AR197" s="165"/>
      <c r="AS197" s="165"/>
      <c r="AT197" s="165"/>
      <c r="AU197" s="165"/>
      <c r="AV197" s="165"/>
      <c r="AW197" s="165"/>
      <c r="AX197" s="165"/>
      <c r="AY197" s="165"/>
      <c r="AZ197" s="165">
        <f t="shared" si="179"/>
        <v>0</v>
      </c>
      <c r="BA197" s="589">
        <f t="shared" si="171"/>
        <v>0</v>
      </c>
    </row>
    <row r="198" spans="1:53" ht="17.399999999999999" x14ac:dyDescent="0.3">
      <c r="A198" s="34" t="s">
        <v>385</v>
      </c>
      <c r="B198" s="35" t="s">
        <v>386</v>
      </c>
      <c r="C198" s="452">
        <v>0</v>
      </c>
      <c r="D198" s="452">
        <v>0</v>
      </c>
      <c r="E198" s="452">
        <v>0</v>
      </c>
      <c r="F198" s="452">
        <v>0</v>
      </c>
      <c r="G198" s="340"/>
      <c r="H198" s="349">
        <f t="shared" si="177"/>
        <v>0</v>
      </c>
      <c r="I198" s="340">
        <v>672205</v>
      </c>
      <c r="J198" s="340"/>
      <c r="K198" s="340"/>
      <c r="L198" s="555">
        <f t="shared" si="180"/>
        <v>672205</v>
      </c>
      <c r="M198" s="237">
        <v>0</v>
      </c>
      <c r="N198" s="165"/>
      <c r="O198" s="237"/>
      <c r="P198" s="237"/>
      <c r="Q198" s="361">
        <f t="shared" si="178"/>
        <v>0</v>
      </c>
      <c r="R198" s="237">
        <v>0</v>
      </c>
      <c r="S198" s="387"/>
      <c r="T198" s="354"/>
      <c r="U198" s="361">
        <f t="shared" si="174"/>
        <v>0</v>
      </c>
      <c r="V198" s="344"/>
      <c r="W198" s="344"/>
      <c r="X198" s="344"/>
      <c r="Y198" s="165">
        <v>0</v>
      </c>
      <c r="Z198" s="165">
        <v>0</v>
      </c>
      <c r="AA198" s="165"/>
      <c r="AB198" s="165"/>
      <c r="AC198" s="165"/>
      <c r="AD198" s="165"/>
      <c r="AE198" s="165"/>
      <c r="AF198" s="165"/>
      <c r="AG198" s="165"/>
      <c r="AH198" s="165"/>
      <c r="AI198" s="165"/>
      <c r="AJ198" s="165">
        <v>0</v>
      </c>
      <c r="AK198" s="165"/>
      <c r="AL198" s="165">
        <v>11032454</v>
      </c>
      <c r="AM198" s="165">
        <v>0</v>
      </c>
      <c r="AN198" s="165">
        <v>0</v>
      </c>
      <c r="AO198" s="165"/>
      <c r="AP198" s="165">
        <v>0</v>
      </c>
      <c r="AQ198" s="165"/>
      <c r="AR198" s="165"/>
      <c r="AS198" s="165"/>
      <c r="AT198" s="165"/>
      <c r="AU198" s="165"/>
      <c r="AV198" s="165"/>
      <c r="AW198" s="165">
        <v>0</v>
      </c>
      <c r="AX198" s="165"/>
      <c r="AY198" s="165"/>
      <c r="AZ198" s="165">
        <f t="shared" si="179"/>
        <v>11032454</v>
      </c>
      <c r="BA198" s="589">
        <f t="shared" si="171"/>
        <v>11704659</v>
      </c>
    </row>
    <row r="199" spans="1:53" ht="17.399999999999999" x14ac:dyDescent="0.3">
      <c r="A199" s="34" t="s">
        <v>387</v>
      </c>
      <c r="B199" s="35" t="s">
        <v>388</v>
      </c>
      <c r="C199" s="452"/>
      <c r="D199" s="452"/>
      <c r="E199" s="452"/>
      <c r="F199" s="452"/>
      <c r="G199" s="340"/>
      <c r="H199" s="349">
        <f t="shared" si="177"/>
        <v>0</v>
      </c>
      <c r="I199" s="340"/>
      <c r="J199" s="340"/>
      <c r="K199" s="340"/>
      <c r="L199" s="555">
        <f t="shared" si="180"/>
        <v>0</v>
      </c>
      <c r="M199" s="237"/>
      <c r="N199" s="165"/>
      <c r="O199" s="237"/>
      <c r="P199" s="237"/>
      <c r="Q199" s="361">
        <f t="shared" si="178"/>
        <v>0</v>
      </c>
      <c r="R199" s="237"/>
      <c r="S199" s="387"/>
      <c r="T199" s="354"/>
      <c r="U199" s="361">
        <f t="shared" si="174"/>
        <v>0</v>
      </c>
      <c r="V199" s="344"/>
      <c r="W199" s="344"/>
      <c r="X199" s="344"/>
      <c r="Y199" s="165"/>
      <c r="Z199" s="165"/>
      <c r="AA199" s="165"/>
      <c r="AB199" s="165"/>
      <c r="AC199" s="165"/>
      <c r="AD199" s="165"/>
      <c r="AE199" s="165"/>
      <c r="AF199" s="165"/>
      <c r="AG199" s="165"/>
      <c r="AH199" s="165"/>
      <c r="AI199" s="165"/>
      <c r="AJ199" s="165"/>
      <c r="AK199" s="165"/>
      <c r="AL199" s="165"/>
      <c r="AM199" s="165"/>
      <c r="AN199" s="165"/>
      <c r="AO199" s="165"/>
      <c r="AP199" s="165"/>
      <c r="AQ199" s="165"/>
      <c r="AR199" s="165"/>
      <c r="AS199" s="165"/>
      <c r="AT199" s="165"/>
      <c r="AU199" s="165"/>
      <c r="AV199" s="165"/>
      <c r="AW199" s="165"/>
      <c r="AX199" s="165"/>
      <c r="AY199" s="165"/>
      <c r="AZ199" s="165">
        <f t="shared" si="179"/>
        <v>0</v>
      </c>
      <c r="BA199" s="589">
        <f t="shared" si="171"/>
        <v>0</v>
      </c>
    </row>
    <row r="200" spans="1:53" ht="17.399999999999999" x14ac:dyDescent="0.3">
      <c r="A200" s="34" t="s">
        <v>389</v>
      </c>
      <c r="B200" s="35" t="s">
        <v>390</v>
      </c>
      <c r="C200" s="452"/>
      <c r="D200" s="452"/>
      <c r="E200" s="452"/>
      <c r="F200" s="452"/>
      <c r="G200" s="340"/>
      <c r="H200" s="349">
        <f t="shared" si="177"/>
        <v>0</v>
      </c>
      <c r="I200" s="340"/>
      <c r="J200" s="340"/>
      <c r="K200" s="340"/>
      <c r="L200" s="555">
        <f t="shared" si="180"/>
        <v>0</v>
      </c>
      <c r="M200" s="237">
        <v>0</v>
      </c>
      <c r="N200" s="165"/>
      <c r="O200" s="237"/>
      <c r="P200" s="237"/>
      <c r="Q200" s="361">
        <f t="shared" si="178"/>
        <v>0</v>
      </c>
      <c r="R200" s="237"/>
      <c r="S200" s="387"/>
      <c r="T200" s="354"/>
      <c r="U200" s="361">
        <f t="shared" si="174"/>
        <v>0</v>
      </c>
      <c r="V200" s="344"/>
      <c r="W200" s="344"/>
      <c r="X200" s="344"/>
      <c r="Y200" s="165"/>
      <c r="Z200" s="165"/>
      <c r="AA200" s="165"/>
      <c r="AB200" s="165"/>
      <c r="AC200" s="165"/>
      <c r="AD200" s="165"/>
      <c r="AE200" s="165"/>
      <c r="AF200" s="165"/>
      <c r="AG200" s="165"/>
      <c r="AH200" s="165"/>
      <c r="AI200" s="165"/>
      <c r="AJ200" s="165"/>
      <c r="AK200" s="165"/>
      <c r="AL200" s="165"/>
      <c r="AM200" s="165"/>
      <c r="AN200" s="165"/>
      <c r="AO200" s="165"/>
      <c r="AP200" s="165"/>
      <c r="AQ200" s="165"/>
      <c r="AR200" s="165"/>
      <c r="AS200" s="165"/>
      <c r="AT200" s="165"/>
      <c r="AU200" s="165"/>
      <c r="AV200" s="165"/>
      <c r="AW200" s="165"/>
      <c r="AX200" s="165"/>
      <c r="AY200" s="165"/>
      <c r="AZ200" s="165">
        <f t="shared" si="179"/>
        <v>0</v>
      </c>
      <c r="BA200" s="589">
        <f t="shared" si="171"/>
        <v>0</v>
      </c>
    </row>
    <row r="201" spans="1:53" ht="17.399999999999999" x14ac:dyDescent="0.3">
      <c r="A201" s="34" t="s">
        <v>391</v>
      </c>
      <c r="B201" s="35" t="s">
        <v>392</v>
      </c>
      <c r="C201" s="452">
        <v>0</v>
      </c>
      <c r="D201" s="452">
        <f>D198*0.05</f>
        <v>0</v>
      </c>
      <c r="E201" s="452">
        <v>0</v>
      </c>
      <c r="F201" s="452">
        <v>0</v>
      </c>
      <c r="G201" s="340"/>
      <c r="H201" s="349">
        <f t="shared" si="177"/>
        <v>0</v>
      </c>
      <c r="I201" s="340">
        <v>181495</v>
      </c>
      <c r="J201" s="340"/>
      <c r="K201" s="340"/>
      <c r="L201" s="555">
        <f t="shared" si="180"/>
        <v>181495</v>
      </c>
      <c r="M201" s="237">
        <v>0</v>
      </c>
      <c r="N201" s="165"/>
      <c r="O201" s="237"/>
      <c r="P201" s="237"/>
      <c r="Q201" s="361">
        <f t="shared" si="178"/>
        <v>0</v>
      </c>
      <c r="R201" s="237">
        <v>0</v>
      </c>
      <c r="S201" s="387"/>
      <c r="T201" s="354"/>
      <c r="U201" s="361">
        <f t="shared" si="174"/>
        <v>0</v>
      </c>
      <c r="V201" s="344"/>
      <c r="W201" s="344"/>
      <c r="X201" s="344"/>
      <c r="Y201" s="165"/>
      <c r="Z201" s="165">
        <v>0</v>
      </c>
      <c r="AA201" s="165"/>
      <c r="AB201" s="165"/>
      <c r="AC201" s="165"/>
      <c r="AD201" s="165"/>
      <c r="AE201" s="165"/>
      <c r="AF201" s="165"/>
      <c r="AG201" s="165"/>
      <c r="AH201" s="165"/>
      <c r="AI201" s="165"/>
      <c r="AJ201" s="165">
        <v>0</v>
      </c>
      <c r="AK201" s="165"/>
      <c r="AL201" s="165">
        <v>79464108</v>
      </c>
      <c r="AM201" s="165">
        <v>0</v>
      </c>
      <c r="AN201" s="165">
        <v>0</v>
      </c>
      <c r="AO201" s="165"/>
      <c r="AP201" s="165">
        <v>0</v>
      </c>
      <c r="AQ201" s="165"/>
      <c r="AR201" s="165"/>
      <c r="AS201" s="165"/>
      <c r="AT201" s="165"/>
      <c r="AU201" s="165"/>
      <c r="AV201" s="165"/>
      <c r="AW201" s="165">
        <v>0</v>
      </c>
      <c r="AX201" s="165"/>
      <c r="AY201" s="165"/>
      <c r="AZ201" s="165">
        <f t="shared" si="179"/>
        <v>79464108</v>
      </c>
      <c r="BA201" s="589">
        <f t="shared" si="171"/>
        <v>79645603</v>
      </c>
    </row>
    <row r="202" spans="1:53" ht="17.399999999999999" x14ac:dyDescent="0.3">
      <c r="A202" s="14" t="s">
        <v>393</v>
      </c>
      <c r="B202" s="15" t="s">
        <v>394</v>
      </c>
      <c r="C202" s="451">
        <f t="shared" ref="C202:F202" si="181">SUM(C203:C206)</f>
        <v>0</v>
      </c>
      <c r="D202" s="451">
        <f t="shared" si="181"/>
        <v>0</v>
      </c>
      <c r="E202" s="451">
        <f t="shared" ref="E202" si="182">SUM(E203:E206)</f>
        <v>0</v>
      </c>
      <c r="F202" s="451">
        <f t="shared" si="181"/>
        <v>0</v>
      </c>
      <c r="G202" s="316">
        <f t="shared" ref="G202:AZ202" si="183">SUM(G203:G206)</f>
        <v>0</v>
      </c>
      <c r="H202" s="328">
        <f t="shared" si="183"/>
        <v>0</v>
      </c>
      <c r="I202" s="316">
        <f t="shared" si="183"/>
        <v>0</v>
      </c>
      <c r="J202" s="316">
        <f t="shared" si="183"/>
        <v>0</v>
      </c>
      <c r="K202" s="316">
        <f t="shared" si="183"/>
        <v>0</v>
      </c>
      <c r="L202" s="554">
        <f>SUM(I202:K202)</f>
        <v>0</v>
      </c>
      <c r="M202" s="217">
        <f t="shared" si="183"/>
        <v>0</v>
      </c>
      <c r="N202" s="162">
        <f t="shared" si="183"/>
        <v>0</v>
      </c>
      <c r="O202" s="217">
        <f t="shared" si="183"/>
        <v>0</v>
      </c>
      <c r="P202" s="217">
        <f t="shared" si="183"/>
        <v>0</v>
      </c>
      <c r="Q202" s="359">
        <f t="shared" si="183"/>
        <v>0</v>
      </c>
      <c r="R202" s="217">
        <f t="shared" si="183"/>
        <v>0</v>
      </c>
      <c r="S202" s="385"/>
      <c r="T202" s="352">
        <f t="shared" ref="T202" si="184">SUM(T203:T206)</f>
        <v>0</v>
      </c>
      <c r="U202" s="359">
        <f t="shared" si="174"/>
        <v>0</v>
      </c>
      <c r="V202" s="342">
        <f t="shared" si="183"/>
        <v>0</v>
      </c>
      <c r="W202" s="342">
        <f t="shared" si="183"/>
        <v>0</v>
      </c>
      <c r="X202" s="342">
        <f t="shared" si="183"/>
        <v>0</v>
      </c>
      <c r="Y202" s="162">
        <f t="shared" si="183"/>
        <v>0</v>
      </c>
      <c r="Z202" s="162">
        <f t="shared" si="183"/>
        <v>0</v>
      </c>
      <c r="AA202" s="162">
        <f t="shared" si="183"/>
        <v>0</v>
      </c>
      <c r="AB202" s="162">
        <f t="shared" si="183"/>
        <v>0</v>
      </c>
      <c r="AC202" s="162">
        <f t="shared" si="183"/>
        <v>0</v>
      </c>
      <c r="AD202" s="162">
        <f t="shared" si="183"/>
        <v>0</v>
      </c>
      <c r="AE202" s="162">
        <f t="shared" si="183"/>
        <v>0</v>
      </c>
      <c r="AF202" s="162">
        <f t="shared" si="183"/>
        <v>0</v>
      </c>
      <c r="AG202" s="162">
        <f>SUM(AG203:AG206)</f>
        <v>0</v>
      </c>
      <c r="AH202" s="162">
        <f t="shared" si="183"/>
        <v>0</v>
      </c>
      <c r="AI202" s="162">
        <f t="shared" si="183"/>
        <v>0</v>
      </c>
      <c r="AJ202" s="162">
        <f t="shared" si="183"/>
        <v>0</v>
      </c>
      <c r="AK202" s="162">
        <f t="shared" si="183"/>
        <v>0</v>
      </c>
      <c r="AL202" s="162">
        <f t="shared" si="183"/>
        <v>14910519</v>
      </c>
      <c r="AM202" s="162">
        <f t="shared" si="183"/>
        <v>0</v>
      </c>
      <c r="AN202" s="162">
        <f t="shared" si="183"/>
        <v>0</v>
      </c>
      <c r="AO202" s="162">
        <f t="shared" si="183"/>
        <v>0</v>
      </c>
      <c r="AP202" s="162">
        <f t="shared" si="183"/>
        <v>0</v>
      </c>
      <c r="AQ202" s="162">
        <f t="shared" si="183"/>
        <v>0</v>
      </c>
      <c r="AR202" s="162">
        <f t="shared" si="183"/>
        <v>0</v>
      </c>
      <c r="AS202" s="162">
        <f t="shared" si="183"/>
        <v>0</v>
      </c>
      <c r="AT202" s="162">
        <f t="shared" si="183"/>
        <v>0</v>
      </c>
      <c r="AU202" s="162">
        <f t="shared" si="183"/>
        <v>0</v>
      </c>
      <c r="AV202" s="162">
        <f t="shared" si="183"/>
        <v>0</v>
      </c>
      <c r="AW202" s="162">
        <f t="shared" si="183"/>
        <v>0</v>
      </c>
      <c r="AX202" s="162">
        <f t="shared" si="183"/>
        <v>0</v>
      </c>
      <c r="AY202" s="162">
        <f t="shared" si="183"/>
        <v>0</v>
      </c>
      <c r="AZ202" s="162">
        <f t="shared" si="183"/>
        <v>14910519</v>
      </c>
      <c r="BA202" s="589">
        <f t="shared" si="171"/>
        <v>14910519</v>
      </c>
    </row>
    <row r="203" spans="1:53" ht="17.399999999999999" x14ac:dyDescent="0.3">
      <c r="A203" s="34" t="s">
        <v>395</v>
      </c>
      <c r="B203" s="35" t="s">
        <v>396</v>
      </c>
      <c r="C203" s="452"/>
      <c r="D203" s="452"/>
      <c r="E203" s="452">
        <v>0</v>
      </c>
      <c r="F203" s="452"/>
      <c r="G203" s="340"/>
      <c r="H203" s="349">
        <f>SUM(C203:G203)</f>
        <v>0</v>
      </c>
      <c r="I203" s="340"/>
      <c r="J203" s="340"/>
      <c r="K203" s="340"/>
      <c r="L203" s="555">
        <f>SUM(I203:K203)</f>
        <v>0</v>
      </c>
      <c r="M203" s="237">
        <v>0</v>
      </c>
      <c r="N203" s="165"/>
      <c r="O203" s="237"/>
      <c r="P203" s="237"/>
      <c r="Q203" s="361">
        <f>SUM(M203:P203)</f>
        <v>0</v>
      </c>
      <c r="R203" s="237">
        <v>0</v>
      </c>
      <c r="S203" s="387"/>
      <c r="T203" s="354">
        <v>0</v>
      </c>
      <c r="U203" s="361">
        <f t="shared" si="174"/>
        <v>0</v>
      </c>
      <c r="V203" s="344"/>
      <c r="W203" s="344"/>
      <c r="X203" s="344"/>
      <c r="Y203" s="165">
        <v>0</v>
      </c>
      <c r="Z203" s="165"/>
      <c r="AA203" s="165"/>
      <c r="AB203" s="165"/>
      <c r="AC203" s="165"/>
      <c r="AD203" s="165"/>
      <c r="AE203" s="165"/>
      <c r="AF203" s="165"/>
      <c r="AG203" s="165">
        <v>0</v>
      </c>
      <c r="AH203" s="165">
        <v>0</v>
      </c>
      <c r="AI203" s="165"/>
      <c r="AJ203" s="165">
        <v>0</v>
      </c>
      <c r="AK203" s="165"/>
      <c r="AL203" s="165">
        <v>11740567</v>
      </c>
      <c r="AM203" s="165"/>
      <c r="AN203" s="165"/>
      <c r="AO203" s="165"/>
      <c r="AP203" s="165"/>
      <c r="AQ203" s="165"/>
      <c r="AR203" s="165"/>
      <c r="AS203" s="165"/>
      <c r="AT203" s="165"/>
      <c r="AU203" s="165"/>
      <c r="AV203" s="165"/>
      <c r="AW203" s="165"/>
      <c r="AX203" s="165"/>
      <c r="AY203" s="165"/>
      <c r="AZ203" s="165">
        <f>SUM(V203:AY203)</f>
        <v>11740567</v>
      </c>
      <c r="BA203" s="589">
        <f t="shared" si="171"/>
        <v>11740567</v>
      </c>
    </row>
    <row r="204" spans="1:53" ht="17.399999999999999" x14ac:dyDescent="0.3">
      <c r="A204" s="34" t="s">
        <v>397</v>
      </c>
      <c r="B204" s="35" t="s">
        <v>398</v>
      </c>
      <c r="C204" s="452"/>
      <c r="D204" s="452"/>
      <c r="E204" s="452"/>
      <c r="F204" s="452"/>
      <c r="G204" s="340"/>
      <c r="H204" s="349">
        <f>SUM(C204:G204)</f>
        <v>0</v>
      </c>
      <c r="I204" s="340"/>
      <c r="J204" s="340"/>
      <c r="K204" s="340"/>
      <c r="L204" s="555">
        <f t="shared" ref="L204:L206" si="185">SUM(I204:K204)</f>
        <v>0</v>
      </c>
      <c r="M204" s="237">
        <v>0</v>
      </c>
      <c r="N204" s="165"/>
      <c r="O204" s="237"/>
      <c r="P204" s="237"/>
      <c r="Q204" s="361">
        <f>SUM(M204:P204)</f>
        <v>0</v>
      </c>
      <c r="R204" s="237"/>
      <c r="S204" s="387"/>
      <c r="T204" s="354">
        <v>0</v>
      </c>
      <c r="U204" s="361">
        <f t="shared" si="174"/>
        <v>0</v>
      </c>
      <c r="V204" s="344"/>
      <c r="W204" s="344"/>
      <c r="X204" s="344"/>
      <c r="Y204" s="165"/>
      <c r="Z204" s="165"/>
      <c r="AA204" s="165"/>
      <c r="AB204" s="165"/>
      <c r="AC204" s="165"/>
      <c r="AD204" s="165"/>
      <c r="AE204" s="165"/>
      <c r="AF204" s="165"/>
      <c r="AG204" s="165"/>
      <c r="AH204" s="165"/>
      <c r="AI204" s="165"/>
      <c r="AJ204" s="165"/>
      <c r="AK204" s="165"/>
      <c r="AL204" s="165"/>
      <c r="AM204" s="165"/>
      <c r="AN204" s="165"/>
      <c r="AO204" s="165"/>
      <c r="AP204" s="165"/>
      <c r="AQ204" s="165"/>
      <c r="AR204" s="165"/>
      <c r="AS204" s="165"/>
      <c r="AT204" s="165"/>
      <c r="AU204" s="165"/>
      <c r="AV204" s="165"/>
      <c r="AW204" s="165"/>
      <c r="AX204" s="165"/>
      <c r="AY204" s="165"/>
      <c r="AZ204" s="165">
        <f>SUM(V204:AY204)</f>
        <v>0</v>
      </c>
      <c r="BA204" s="589">
        <f t="shared" si="171"/>
        <v>0</v>
      </c>
    </row>
    <row r="205" spans="1:53" ht="17.399999999999999" x14ac:dyDescent="0.3">
      <c r="A205" s="34" t="s">
        <v>399</v>
      </c>
      <c r="B205" s="35" t="s">
        <v>400</v>
      </c>
      <c r="C205" s="452"/>
      <c r="D205" s="452"/>
      <c r="E205" s="452"/>
      <c r="F205" s="452"/>
      <c r="G205" s="340"/>
      <c r="H205" s="349">
        <f>SUM(C205:G205)</f>
        <v>0</v>
      </c>
      <c r="I205" s="340"/>
      <c r="J205" s="340"/>
      <c r="K205" s="340"/>
      <c r="L205" s="555">
        <f t="shared" si="185"/>
        <v>0</v>
      </c>
      <c r="M205" s="237"/>
      <c r="N205" s="165"/>
      <c r="O205" s="237"/>
      <c r="P205" s="237"/>
      <c r="Q205" s="361">
        <f>SUM(M205:P205)</f>
        <v>0</v>
      </c>
      <c r="R205" s="237"/>
      <c r="S205" s="387"/>
      <c r="T205" s="354"/>
      <c r="U205" s="361">
        <f t="shared" si="174"/>
        <v>0</v>
      </c>
      <c r="V205" s="344"/>
      <c r="W205" s="344"/>
      <c r="X205" s="344"/>
      <c r="Y205" s="165"/>
      <c r="Z205" s="165"/>
      <c r="AA205" s="165"/>
      <c r="AB205" s="165"/>
      <c r="AC205" s="165"/>
      <c r="AD205" s="165"/>
      <c r="AE205" s="165"/>
      <c r="AF205" s="165"/>
      <c r="AG205" s="165"/>
      <c r="AH205" s="165"/>
      <c r="AI205" s="165"/>
      <c r="AJ205" s="165"/>
      <c r="AK205" s="165"/>
      <c r="AL205" s="165">
        <v>0</v>
      </c>
      <c r="AM205" s="165"/>
      <c r="AN205" s="165"/>
      <c r="AO205" s="165"/>
      <c r="AP205" s="165"/>
      <c r="AQ205" s="165"/>
      <c r="AR205" s="165"/>
      <c r="AS205" s="165"/>
      <c r="AT205" s="165"/>
      <c r="AU205" s="165"/>
      <c r="AV205" s="165"/>
      <c r="AW205" s="165"/>
      <c r="AX205" s="165"/>
      <c r="AY205" s="165"/>
      <c r="AZ205" s="165">
        <f>SUM(V205:AY205)</f>
        <v>0</v>
      </c>
      <c r="BA205" s="589">
        <f t="shared" si="171"/>
        <v>0</v>
      </c>
    </row>
    <row r="206" spans="1:53" ht="17.399999999999999" x14ac:dyDescent="0.3">
      <c r="A206" s="34" t="s">
        <v>401</v>
      </c>
      <c r="B206" s="35" t="s">
        <v>402</v>
      </c>
      <c r="C206" s="452"/>
      <c r="D206" s="452"/>
      <c r="E206" s="452">
        <v>0</v>
      </c>
      <c r="F206" s="452"/>
      <c r="G206" s="340"/>
      <c r="H206" s="349">
        <f>SUM(C206:G206)</f>
        <v>0</v>
      </c>
      <c r="I206" s="340"/>
      <c r="J206" s="340"/>
      <c r="K206" s="340"/>
      <c r="L206" s="555">
        <f t="shared" si="185"/>
        <v>0</v>
      </c>
      <c r="M206" s="237">
        <v>0</v>
      </c>
      <c r="N206" s="165"/>
      <c r="O206" s="237"/>
      <c r="P206" s="237"/>
      <c r="Q206" s="361">
        <f>SUM(M206:P206)</f>
        <v>0</v>
      </c>
      <c r="R206" s="237">
        <v>0</v>
      </c>
      <c r="S206" s="387"/>
      <c r="T206" s="354"/>
      <c r="U206" s="361">
        <f t="shared" si="174"/>
        <v>0</v>
      </c>
      <c r="V206" s="344"/>
      <c r="W206" s="344"/>
      <c r="X206" s="344"/>
      <c r="Y206" s="165">
        <v>0</v>
      </c>
      <c r="Z206" s="165"/>
      <c r="AA206" s="165"/>
      <c r="AB206" s="165"/>
      <c r="AC206" s="165"/>
      <c r="AD206" s="165"/>
      <c r="AE206" s="165"/>
      <c r="AF206" s="165"/>
      <c r="AG206" s="165">
        <v>0</v>
      </c>
      <c r="AH206" s="165">
        <v>0</v>
      </c>
      <c r="AI206" s="165"/>
      <c r="AJ206" s="165">
        <v>0</v>
      </c>
      <c r="AK206" s="165"/>
      <c r="AL206" s="165">
        <v>3169952</v>
      </c>
      <c r="AM206" s="165"/>
      <c r="AN206" s="165"/>
      <c r="AO206" s="165"/>
      <c r="AP206" s="165"/>
      <c r="AQ206" s="165"/>
      <c r="AR206" s="165"/>
      <c r="AS206" s="165"/>
      <c r="AT206" s="165"/>
      <c r="AU206" s="165"/>
      <c r="AV206" s="165"/>
      <c r="AW206" s="165"/>
      <c r="AX206" s="165"/>
      <c r="AY206" s="165"/>
      <c r="AZ206" s="165">
        <f>SUM(V206:AY206)</f>
        <v>3169952</v>
      </c>
      <c r="BA206" s="589">
        <f t="shared" si="171"/>
        <v>3169952</v>
      </c>
    </row>
    <row r="207" spans="1:53" ht="17.399999999999999" x14ac:dyDescent="0.3">
      <c r="A207" s="14" t="s">
        <v>403</v>
      </c>
      <c r="B207" s="15" t="s">
        <v>404</v>
      </c>
      <c r="C207" s="451">
        <f t="shared" ref="C207:AZ207" si="186">SUM(C208:C215)</f>
        <v>0</v>
      </c>
      <c r="D207" s="451">
        <f t="shared" si="186"/>
        <v>0</v>
      </c>
      <c r="E207" s="451">
        <f t="shared" si="186"/>
        <v>0</v>
      </c>
      <c r="F207" s="451">
        <f t="shared" si="186"/>
        <v>0</v>
      </c>
      <c r="G207" s="316">
        <f t="shared" si="186"/>
        <v>0</v>
      </c>
      <c r="H207" s="328">
        <f t="shared" si="186"/>
        <v>0</v>
      </c>
      <c r="I207" s="316">
        <f t="shared" si="186"/>
        <v>0</v>
      </c>
      <c r="J207" s="316">
        <f t="shared" si="186"/>
        <v>0</v>
      </c>
      <c r="K207" s="316">
        <f t="shared" si="186"/>
        <v>0</v>
      </c>
      <c r="L207" s="554">
        <f>SUM(I207:K207)</f>
        <v>0</v>
      </c>
      <c r="M207" s="217">
        <f t="shared" si="186"/>
        <v>0</v>
      </c>
      <c r="N207" s="162">
        <f t="shared" si="186"/>
        <v>0</v>
      </c>
      <c r="O207" s="217">
        <f t="shared" si="186"/>
        <v>0</v>
      </c>
      <c r="P207" s="217">
        <f t="shared" si="186"/>
        <v>0</v>
      </c>
      <c r="Q207" s="359">
        <f t="shared" si="186"/>
        <v>0</v>
      </c>
      <c r="R207" s="217">
        <f t="shared" si="186"/>
        <v>0</v>
      </c>
      <c r="S207" s="385"/>
      <c r="T207" s="352">
        <f t="shared" ref="T207" si="187">SUM(T208:T215)</f>
        <v>0</v>
      </c>
      <c r="U207" s="359">
        <f t="shared" si="174"/>
        <v>0</v>
      </c>
      <c r="V207" s="342">
        <f t="shared" si="186"/>
        <v>0</v>
      </c>
      <c r="W207" s="342">
        <f t="shared" si="186"/>
        <v>0</v>
      </c>
      <c r="X207" s="342">
        <f t="shared" si="186"/>
        <v>0</v>
      </c>
      <c r="Y207" s="162">
        <f t="shared" si="186"/>
        <v>0</v>
      </c>
      <c r="Z207" s="162">
        <f t="shared" si="186"/>
        <v>0</v>
      </c>
      <c r="AA207" s="162">
        <f t="shared" si="186"/>
        <v>0</v>
      </c>
      <c r="AB207" s="162">
        <f t="shared" si="186"/>
        <v>0</v>
      </c>
      <c r="AC207" s="162">
        <f t="shared" si="186"/>
        <v>0</v>
      </c>
      <c r="AD207" s="162">
        <f t="shared" si="186"/>
        <v>0</v>
      </c>
      <c r="AE207" s="162">
        <f t="shared" si="186"/>
        <v>0</v>
      </c>
      <c r="AF207" s="162">
        <f t="shared" si="186"/>
        <v>0</v>
      </c>
      <c r="AG207" s="162">
        <f>SUM(AG208:AG215)</f>
        <v>0</v>
      </c>
      <c r="AH207" s="162">
        <f t="shared" si="186"/>
        <v>0</v>
      </c>
      <c r="AI207" s="162">
        <f t="shared" si="186"/>
        <v>0</v>
      </c>
      <c r="AJ207" s="162">
        <f t="shared" si="186"/>
        <v>0</v>
      </c>
      <c r="AK207" s="162">
        <f t="shared" si="186"/>
        <v>0</v>
      </c>
      <c r="AL207" s="162">
        <f t="shared" si="186"/>
        <v>0</v>
      </c>
      <c r="AM207" s="162">
        <f t="shared" si="186"/>
        <v>0</v>
      </c>
      <c r="AN207" s="162">
        <f t="shared" si="186"/>
        <v>0</v>
      </c>
      <c r="AO207" s="162">
        <f t="shared" si="186"/>
        <v>0</v>
      </c>
      <c r="AP207" s="162">
        <f t="shared" si="186"/>
        <v>0</v>
      </c>
      <c r="AQ207" s="162">
        <f t="shared" si="186"/>
        <v>0</v>
      </c>
      <c r="AR207" s="162">
        <f t="shared" si="186"/>
        <v>0</v>
      </c>
      <c r="AS207" s="162">
        <f t="shared" si="186"/>
        <v>0</v>
      </c>
      <c r="AT207" s="162">
        <f t="shared" si="186"/>
        <v>0</v>
      </c>
      <c r="AU207" s="162">
        <f t="shared" si="186"/>
        <v>0</v>
      </c>
      <c r="AV207" s="162">
        <f t="shared" si="186"/>
        <v>0</v>
      </c>
      <c r="AW207" s="162">
        <f t="shared" si="186"/>
        <v>0</v>
      </c>
      <c r="AX207" s="162">
        <f t="shared" si="186"/>
        <v>0</v>
      </c>
      <c r="AY207" s="162">
        <f t="shared" si="186"/>
        <v>0</v>
      </c>
      <c r="AZ207" s="162">
        <f t="shared" si="186"/>
        <v>0</v>
      </c>
      <c r="BA207" s="589">
        <f t="shared" si="171"/>
        <v>0</v>
      </c>
    </row>
    <row r="208" spans="1:53" ht="30" x14ac:dyDescent="0.3">
      <c r="A208" s="34" t="s">
        <v>405</v>
      </c>
      <c r="B208" s="35" t="s">
        <v>406</v>
      </c>
      <c r="C208" s="452"/>
      <c r="D208" s="452"/>
      <c r="E208" s="452"/>
      <c r="F208" s="452"/>
      <c r="G208" s="340"/>
      <c r="H208" s="349">
        <f t="shared" ref="H208:H215" si="188">SUM(C208:G208)</f>
        <v>0</v>
      </c>
      <c r="I208" s="340"/>
      <c r="J208" s="340"/>
      <c r="K208" s="340"/>
      <c r="L208" s="555">
        <f>SUM(I208:K208)</f>
        <v>0</v>
      </c>
      <c r="M208" s="237"/>
      <c r="N208" s="165"/>
      <c r="O208" s="237"/>
      <c r="P208" s="237"/>
      <c r="Q208" s="361">
        <f t="shared" ref="Q208:Q215" si="189">SUM(M208:P208)</f>
        <v>0</v>
      </c>
      <c r="R208" s="237"/>
      <c r="S208" s="387"/>
      <c r="T208" s="354"/>
      <c r="U208" s="361">
        <f t="shared" si="174"/>
        <v>0</v>
      </c>
      <c r="V208" s="344"/>
      <c r="W208" s="344"/>
      <c r="X208" s="344"/>
      <c r="Y208" s="165"/>
      <c r="Z208" s="165"/>
      <c r="AA208" s="165"/>
      <c r="AB208" s="165"/>
      <c r="AC208" s="165"/>
      <c r="AD208" s="165"/>
      <c r="AE208" s="165"/>
      <c r="AF208" s="165"/>
      <c r="AG208" s="165"/>
      <c r="AH208" s="165"/>
      <c r="AI208" s="165"/>
      <c r="AJ208" s="165"/>
      <c r="AK208" s="165"/>
      <c r="AL208" s="165"/>
      <c r="AM208" s="165"/>
      <c r="AN208" s="165"/>
      <c r="AO208" s="165"/>
      <c r="AP208" s="165"/>
      <c r="AQ208" s="165"/>
      <c r="AR208" s="165"/>
      <c r="AS208" s="165"/>
      <c r="AT208" s="165"/>
      <c r="AU208" s="165"/>
      <c r="AV208" s="165"/>
      <c r="AW208" s="165"/>
      <c r="AX208" s="165"/>
      <c r="AY208" s="165"/>
      <c r="AZ208" s="165">
        <f t="shared" ref="AZ208:AZ215" si="190">SUM(V208:AY208)</f>
        <v>0</v>
      </c>
      <c r="BA208" s="589">
        <f t="shared" si="171"/>
        <v>0</v>
      </c>
    </row>
    <row r="209" spans="1:53" ht="30" x14ac:dyDescent="0.3">
      <c r="A209" s="34" t="s">
        <v>407</v>
      </c>
      <c r="B209" s="35" t="s">
        <v>408</v>
      </c>
      <c r="C209" s="452"/>
      <c r="D209" s="452"/>
      <c r="E209" s="452"/>
      <c r="F209" s="452"/>
      <c r="G209" s="340"/>
      <c r="H209" s="349">
        <f t="shared" si="188"/>
        <v>0</v>
      </c>
      <c r="I209" s="340"/>
      <c r="J209" s="340"/>
      <c r="K209" s="340"/>
      <c r="L209" s="555">
        <f t="shared" ref="L209:L215" si="191">SUM(I209:K209)</f>
        <v>0</v>
      </c>
      <c r="M209" s="237"/>
      <c r="N209" s="165"/>
      <c r="O209" s="237"/>
      <c r="P209" s="237"/>
      <c r="Q209" s="361">
        <f t="shared" si="189"/>
        <v>0</v>
      </c>
      <c r="R209" s="237"/>
      <c r="S209" s="387"/>
      <c r="T209" s="354"/>
      <c r="U209" s="361">
        <f t="shared" si="174"/>
        <v>0</v>
      </c>
      <c r="V209" s="344"/>
      <c r="W209" s="344"/>
      <c r="X209" s="344"/>
      <c r="Y209" s="165"/>
      <c r="Z209" s="165"/>
      <c r="AA209" s="165"/>
      <c r="AB209" s="165"/>
      <c r="AC209" s="165"/>
      <c r="AD209" s="165"/>
      <c r="AE209" s="165"/>
      <c r="AF209" s="165"/>
      <c r="AG209" s="165"/>
      <c r="AH209" s="165"/>
      <c r="AI209" s="165"/>
      <c r="AJ209" s="165"/>
      <c r="AK209" s="165"/>
      <c r="AL209" s="165"/>
      <c r="AM209" s="165"/>
      <c r="AN209" s="165"/>
      <c r="AO209" s="165"/>
      <c r="AP209" s="165"/>
      <c r="AQ209" s="165"/>
      <c r="AR209" s="165"/>
      <c r="AS209" s="165"/>
      <c r="AT209" s="165"/>
      <c r="AU209" s="165"/>
      <c r="AV209" s="165"/>
      <c r="AW209" s="165"/>
      <c r="AX209" s="165"/>
      <c r="AY209" s="165"/>
      <c r="AZ209" s="165">
        <f t="shared" si="190"/>
        <v>0</v>
      </c>
      <c r="BA209" s="589">
        <f t="shared" si="171"/>
        <v>0</v>
      </c>
    </row>
    <row r="210" spans="1:53" ht="30" x14ac:dyDescent="0.3">
      <c r="A210" s="34" t="s">
        <v>409</v>
      </c>
      <c r="B210" s="35" t="s">
        <v>410</v>
      </c>
      <c r="C210" s="452"/>
      <c r="D210" s="452"/>
      <c r="E210" s="452"/>
      <c r="F210" s="452"/>
      <c r="G210" s="340"/>
      <c r="H210" s="349">
        <f t="shared" si="188"/>
        <v>0</v>
      </c>
      <c r="I210" s="340"/>
      <c r="J210" s="340"/>
      <c r="K210" s="340"/>
      <c r="L210" s="555">
        <f t="shared" si="191"/>
        <v>0</v>
      </c>
      <c r="M210" s="237"/>
      <c r="N210" s="165"/>
      <c r="O210" s="237"/>
      <c r="P210" s="237"/>
      <c r="Q210" s="361">
        <f t="shared" si="189"/>
        <v>0</v>
      </c>
      <c r="R210" s="237"/>
      <c r="S210" s="387"/>
      <c r="T210" s="354"/>
      <c r="U210" s="361">
        <f t="shared" si="174"/>
        <v>0</v>
      </c>
      <c r="V210" s="344"/>
      <c r="W210" s="344"/>
      <c r="X210" s="344"/>
      <c r="Y210" s="165"/>
      <c r="Z210" s="165"/>
      <c r="AA210" s="165"/>
      <c r="AB210" s="165"/>
      <c r="AC210" s="165"/>
      <c r="AD210" s="165"/>
      <c r="AE210" s="165"/>
      <c r="AF210" s="165"/>
      <c r="AG210" s="165"/>
      <c r="AH210" s="165"/>
      <c r="AI210" s="165"/>
      <c r="AJ210" s="165"/>
      <c r="AK210" s="165"/>
      <c r="AL210" s="165"/>
      <c r="AM210" s="165"/>
      <c r="AN210" s="165"/>
      <c r="AO210" s="165"/>
      <c r="AP210" s="165"/>
      <c r="AQ210" s="165"/>
      <c r="AR210" s="165"/>
      <c r="AS210" s="165"/>
      <c r="AT210" s="165"/>
      <c r="AU210" s="165"/>
      <c r="AV210" s="165"/>
      <c r="AW210" s="165"/>
      <c r="AX210" s="165"/>
      <c r="AY210" s="165"/>
      <c r="AZ210" s="165">
        <f t="shared" si="190"/>
        <v>0</v>
      </c>
      <c r="BA210" s="589">
        <f t="shared" si="171"/>
        <v>0</v>
      </c>
    </row>
    <row r="211" spans="1:53" ht="30" x14ac:dyDescent="0.3">
      <c r="A211" s="34" t="s">
        <v>411</v>
      </c>
      <c r="B211" s="35" t="s">
        <v>412</v>
      </c>
      <c r="C211" s="452"/>
      <c r="D211" s="452"/>
      <c r="E211" s="452"/>
      <c r="F211" s="452"/>
      <c r="G211" s="340"/>
      <c r="H211" s="349">
        <f t="shared" si="188"/>
        <v>0</v>
      </c>
      <c r="I211" s="340"/>
      <c r="J211" s="340"/>
      <c r="K211" s="340"/>
      <c r="L211" s="555">
        <f t="shared" si="191"/>
        <v>0</v>
      </c>
      <c r="M211" s="237"/>
      <c r="N211" s="165"/>
      <c r="O211" s="237"/>
      <c r="P211" s="237"/>
      <c r="Q211" s="361">
        <f t="shared" si="189"/>
        <v>0</v>
      </c>
      <c r="R211" s="237"/>
      <c r="S211" s="387"/>
      <c r="T211" s="354"/>
      <c r="U211" s="361">
        <f t="shared" si="174"/>
        <v>0</v>
      </c>
      <c r="V211" s="344"/>
      <c r="W211" s="344"/>
      <c r="X211" s="344"/>
      <c r="Y211" s="165"/>
      <c r="Z211" s="165"/>
      <c r="AA211" s="165"/>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c r="AV211" s="165"/>
      <c r="AW211" s="165"/>
      <c r="AX211" s="165"/>
      <c r="AY211" s="165"/>
      <c r="AZ211" s="165">
        <f t="shared" si="190"/>
        <v>0</v>
      </c>
      <c r="BA211" s="589">
        <f t="shared" si="171"/>
        <v>0</v>
      </c>
    </row>
    <row r="212" spans="1:53" ht="30" x14ac:dyDescent="0.3">
      <c r="A212" s="34" t="s">
        <v>413</v>
      </c>
      <c r="B212" s="35" t="s">
        <v>414</v>
      </c>
      <c r="C212" s="452"/>
      <c r="D212" s="452"/>
      <c r="E212" s="452"/>
      <c r="F212" s="452"/>
      <c r="G212" s="340"/>
      <c r="H212" s="349">
        <f t="shared" si="188"/>
        <v>0</v>
      </c>
      <c r="I212" s="340"/>
      <c r="J212" s="340"/>
      <c r="K212" s="340"/>
      <c r="L212" s="555">
        <f t="shared" si="191"/>
        <v>0</v>
      </c>
      <c r="M212" s="237"/>
      <c r="N212" s="165"/>
      <c r="O212" s="237"/>
      <c r="P212" s="237"/>
      <c r="Q212" s="361">
        <f t="shared" si="189"/>
        <v>0</v>
      </c>
      <c r="R212" s="237"/>
      <c r="S212" s="387"/>
      <c r="T212" s="354"/>
      <c r="U212" s="361">
        <f t="shared" si="174"/>
        <v>0</v>
      </c>
      <c r="V212" s="344"/>
      <c r="W212" s="344"/>
      <c r="X212" s="344"/>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f t="shared" si="190"/>
        <v>0</v>
      </c>
      <c r="BA212" s="589">
        <f t="shared" si="171"/>
        <v>0</v>
      </c>
    </row>
    <row r="213" spans="1:53" ht="30" x14ac:dyDescent="0.3">
      <c r="A213" s="34" t="s">
        <v>415</v>
      </c>
      <c r="B213" s="35" t="s">
        <v>416</v>
      </c>
      <c r="C213" s="452"/>
      <c r="D213" s="452"/>
      <c r="E213" s="452"/>
      <c r="F213" s="452"/>
      <c r="G213" s="340"/>
      <c r="H213" s="349">
        <f t="shared" si="188"/>
        <v>0</v>
      </c>
      <c r="I213" s="340"/>
      <c r="J213" s="340"/>
      <c r="K213" s="340"/>
      <c r="L213" s="555">
        <f t="shared" si="191"/>
        <v>0</v>
      </c>
      <c r="M213" s="237"/>
      <c r="N213" s="165"/>
      <c r="O213" s="237"/>
      <c r="P213" s="237"/>
      <c r="Q213" s="361">
        <f t="shared" si="189"/>
        <v>0</v>
      </c>
      <c r="R213" s="237"/>
      <c r="S213" s="387"/>
      <c r="T213" s="354"/>
      <c r="U213" s="361">
        <f t="shared" si="174"/>
        <v>0</v>
      </c>
      <c r="V213" s="344"/>
      <c r="W213" s="344"/>
      <c r="X213" s="344"/>
      <c r="Y213" s="165"/>
      <c r="Z213" s="165"/>
      <c r="AA213" s="165"/>
      <c r="AB213" s="165"/>
      <c r="AC213" s="165"/>
      <c r="AD213" s="165"/>
      <c r="AE213" s="165"/>
      <c r="AF213" s="165"/>
      <c r="AG213" s="165"/>
      <c r="AH213" s="165"/>
      <c r="AI213" s="165"/>
      <c r="AJ213" s="165"/>
      <c r="AK213" s="165"/>
      <c r="AL213" s="165"/>
      <c r="AM213" s="165"/>
      <c r="AN213" s="165"/>
      <c r="AO213" s="165"/>
      <c r="AP213" s="165"/>
      <c r="AQ213" s="165"/>
      <c r="AR213" s="165"/>
      <c r="AS213" s="165"/>
      <c r="AT213" s="165"/>
      <c r="AU213" s="165"/>
      <c r="AV213" s="165"/>
      <c r="AW213" s="165"/>
      <c r="AX213" s="165"/>
      <c r="AY213" s="165"/>
      <c r="AZ213" s="165">
        <f t="shared" si="190"/>
        <v>0</v>
      </c>
      <c r="BA213" s="589">
        <f t="shared" si="171"/>
        <v>0</v>
      </c>
    </row>
    <row r="214" spans="1:53" ht="17.399999999999999" x14ac:dyDescent="0.3">
      <c r="A214" s="34" t="s">
        <v>417</v>
      </c>
      <c r="B214" s="35" t="s">
        <v>418</v>
      </c>
      <c r="C214" s="452"/>
      <c r="D214" s="452"/>
      <c r="E214" s="452"/>
      <c r="F214" s="452"/>
      <c r="G214" s="340"/>
      <c r="H214" s="349">
        <f t="shared" si="188"/>
        <v>0</v>
      </c>
      <c r="I214" s="340"/>
      <c r="J214" s="340"/>
      <c r="K214" s="340"/>
      <c r="L214" s="555">
        <f t="shared" si="191"/>
        <v>0</v>
      </c>
      <c r="M214" s="237"/>
      <c r="N214" s="165"/>
      <c r="O214" s="237"/>
      <c r="P214" s="237"/>
      <c r="Q214" s="361">
        <f t="shared" si="189"/>
        <v>0</v>
      </c>
      <c r="R214" s="237"/>
      <c r="S214" s="387"/>
      <c r="T214" s="354"/>
      <c r="U214" s="361">
        <f t="shared" si="174"/>
        <v>0</v>
      </c>
      <c r="V214" s="344"/>
      <c r="W214" s="344"/>
      <c r="X214" s="344"/>
      <c r="Y214" s="165"/>
      <c r="Z214" s="165"/>
      <c r="AA214" s="165"/>
      <c r="AB214" s="165"/>
      <c r="AC214" s="165"/>
      <c r="AD214" s="165"/>
      <c r="AE214" s="165"/>
      <c r="AF214" s="165"/>
      <c r="AG214" s="165"/>
      <c r="AH214" s="165"/>
      <c r="AI214" s="165"/>
      <c r="AJ214" s="165"/>
      <c r="AK214" s="165"/>
      <c r="AL214" s="165"/>
      <c r="AM214" s="165"/>
      <c r="AN214" s="165"/>
      <c r="AO214" s="165"/>
      <c r="AP214" s="165"/>
      <c r="AQ214" s="165"/>
      <c r="AR214" s="165"/>
      <c r="AS214" s="165"/>
      <c r="AT214" s="165"/>
      <c r="AU214" s="165"/>
      <c r="AV214" s="165"/>
      <c r="AW214" s="165"/>
      <c r="AX214" s="165"/>
      <c r="AY214" s="165"/>
      <c r="AZ214" s="165">
        <f t="shared" si="190"/>
        <v>0</v>
      </c>
      <c r="BA214" s="589">
        <f t="shared" si="171"/>
        <v>0</v>
      </c>
    </row>
    <row r="215" spans="1:53" ht="30" x14ac:dyDescent="0.3">
      <c r="A215" s="34" t="s">
        <v>419</v>
      </c>
      <c r="B215" s="35" t="s">
        <v>420</v>
      </c>
      <c r="C215" s="452"/>
      <c r="D215" s="452"/>
      <c r="E215" s="452"/>
      <c r="F215" s="452"/>
      <c r="G215" s="340"/>
      <c r="H215" s="349">
        <f t="shared" si="188"/>
        <v>0</v>
      </c>
      <c r="I215" s="340"/>
      <c r="J215" s="340"/>
      <c r="K215" s="340"/>
      <c r="L215" s="555">
        <f t="shared" si="191"/>
        <v>0</v>
      </c>
      <c r="M215" s="237"/>
      <c r="N215" s="165"/>
      <c r="O215" s="237"/>
      <c r="P215" s="237"/>
      <c r="Q215" s="361">
        <f t="shared" si="189"/>
        <v>0</v>
      </c>
      <c r="R215" s="237"/>
      <c r="S215" s="387"/>
      <c r="T215" s="354"/>
      <c r="U215" s="361">
        <f t="shared" si="174"/>
        <v>0</v>
      </c>
      <c r="V215" s="344"/>
      <c r="W215" s="344"/>
      <c r="X215" s="344"/>
      <c r="Y215" s="165"/>
      <c r="Z215" s="165"/>
      <c r="AA215" s="165"/>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c r="AV215" s="165"/>
      <c r="AW215" s="165"/>
      <c r="AX215" s="165"/>
      <c r="AY215" s="165"/>
      <c r="AZ215" s="165">
        <f t="shared" si="190"/>
        <v>0</v>
      </c>
      <c r="BA215" s="589">
        <f t="shared" si="171"/>
        <v>0</v>
      </c>
    </row>
    <row r="216" spans="1:53" ht="17.399999999999999" x14ac:dyDescent="0.3">
      <c r="A216" s="14" t="s">
        <v>421</v>
      </c>
      <c r="B216" s="15" t="s">
        <v>422</v>
      </c>
      <c r="C216" s="451">
        <f t="shared" ref="C216:AZ216" si="192">C217+C233+C238</f>
        <v>0</v>
      </c>
      <c r="D216" s="451">
        <f t="shared" si="192"/>
        <v>0</v>
      </c>
      <c r="E216" s="451">
        <f t="shared" si="192"/>
        <v>0</v>
      </c>
      <c r="F216" s="451">
        <f t="shared" si="192"/>
        <v>0</v>
      </c>
      <c r="G216" s="316">
        <f t="shared" si="192"/>
        <v>0</v>
      </c>
      <c r="H216" s="328">
        <f t="shared" si="192"/>
        <v>0</v>
      </c>
      <c r="I216" s="316">
        <f t="shared" si="192"/>
        <v>0</v>
      </c>
      <c r="J216" s="316">
        <f t="shared" si="192"/>
        <v>0</v>
      </c>
      <c r="K216" s="316">
        <f t="shared" si="192"/>
        <v>0</v>
      </c>
      <c r="L216" s="554">
        <f>SUM(I216:K216)</f>
        <v>0</v>
      </c>
      <c r="M216" s="217">
        <f t="shared" si="192"/>
        <v>0</v>
      </c>
      <c r="N216" s="145">
        <f t="shared" si="192"/>
        <v>0</v>
      </c>
      <c r="O216" s="217">
        <f t="shared" si="192"/>
        <v>0</v>
      </c>
      <c r="P216" s="217">
        <f t="shared" si="192"/>
        <v>0</v>
      </c>
      <c r="Q216" s="328">
        <f t="shared" si="192"/>
        <v>0</v>
      </c>
      <c r="R216" s="217">
        <f t="shared" si="192"/>
        <v>0</v>
      </c>
      <c r="S216" s="380"/>
      <c r="T216" s="316">
        <f t="shared" ref="T216" si="193">T217+T233+T238</f>
        <v>0</v>
      </c>
      <c r="U216" s="328">
        <f t="shared" si="174"/>
        <v>0</v>
      </c>
      <c r="V216" s="322">
        <f t="shared" si="192"/>
        <v>0</v>
      </c>
      <c r="W216" s="322">
        <f t="shared" si="192"/>
        <v>0</v>
      </c>
      <c r="X216" s="322">
        <f t="shared" si="192"/>
        <v>0</v>
      </c>
      <c r="Y216" s="145">
        <f t="shared" si="192"/>
        <v>0</v>
      </c>
      <c r="Z216" s="145">
        <f t="shared" si="192"/>
        <v>0</v>
      </c>
      <c r="AA216" s="145">
        <f t="shared" si="192"/>
        <v>0</v>
      </c>
      <c r="AB216" s="145">
        <f t="shared" si="192"/>
        <v>0</v>
      </c>
      <c r="AC216" s="145">
        <f t="shared" si="192"/>
        <v>0</v>
      </c>
      <c r="AD216" s="145">
        <f t="shared" si="192"/>
        <v>0</v>
      </c>
      <c r="AE216" s="145">
        <f t="shared" si="192"/>
        <v>0</v>
      </c>
      <c r="AF216" s="145">
        <f t="shared" si="192"/>
        <v>0</v>
      </c>
      <c r="AG216" s="145">
        <f>AG217+AG233+AG238</f>
        <v>0</v>
      </c>
      <c r="AH216" s="145">
        <f t="shared" si="192"/>
        <v>0</v>
      </c>
      <c r="AI216" s="145">
        <f t="shared" si="192"/>
        <v>0</v>
      </c>
      <c r="AJ216" s="145">
        <f t="shared" si="192"/>
        <v>0</v>
      </c>
      <c r="AK216" s="145">
        <f t="shared" si="192"/>
        <v>0</v>
      </c>
      <c r="AL216" s="145">
        <f t="shared" si="192"/>
        <v>304657996</v>
      </c>
      <c r="AM216" s="145">
        <f t="shared" si="192"/>
        <v>0</v>
      </c>
      <c r="AN216" s="145">
        <f t="shared" si="192"/>
        <v>0</v>
      </c>
      <c r="AO216" s="145">
        <f t="shared" si="192"/>
        <v>0</v>
      </c>
      <c r="AP216" s="145">
        <f t="shared" si="192"/>
        <v>0</v>
      </c>
      <c r="AQ216" s="145">
        <f t="shared" si="192"/>
        <v>0</v>
      </c>
      <c r="AR216" s="145">
        <f t="shared" si="192"/>
        <v>0</v>
      </c>
      <c r="AS216" s="145">
        <f t="shared" si="192"/>
        <v>0</v>
      </c>
      <c r="AT216" s="145">
        <f t="shared" si="192"/>
        <v>0</v>
      </c>
      <c r="AU216" s="145">
        <f t="shared" si="192"/>
        <v>0</v>
      </c>
      <c r="AV216" s="145">
        <f t="shared" si="192"/>
        <v>0</v>
      </c>
      <c r="AW216" s="145">
        <f t="shared" si="192"/>
        <v>0</v>
      </c>
      <c r="AX216" s="145">
        <f t="shared" si="192"/>
        <v>0</v>
      </c>
      <c r="AY216" s="145">
        <f t="shared" si="192"/>
        <v>0</v>
      </c>
      <c r="AZ216" s="145">
        <f t="shared" si="192"/>
        <v>304657996</v>
      </c>
      <c r="BA216" s="589">
        <f t="shared" si="171"/>
        <v>304657996</v>
      </c>
    </row>
    <row r="217" spans="1:53" ht="17.399999999999999" x14ac:dyDescent="0.3">
      <c r="A217" s="16" t="s">
        <v>423</v>
      </c>
      <c r="B217" s="17" t="s">
        <v>424</v>
      </c>
      <c r="C217" s="453">
        <f t="shared" ref="C217:F217" si="194">SUM(C218:C232)</f>
        <v>0</v>
      </c>
      <c r="D217" s="453">
        <f t="shared" si="194"/>
        <v>0</v>
      </c>
      <c r="E217" s="453">
        <f t="shared" ref="E217" si="195">SUM(E218:E232)</f>
        <v>0</v>
      </c>
      <c r="F217" s="453">
        <f t="shared" si="194"/>
        <v>0</v>
      </c>
      <c r="G217" s="317">
        <f t="shared" ref="G217:AZ217" si="196">G218+G222+G227+G228+G229+G230+G231+G232</f>
        <v>0</v>
      </c>
      <c r="H217" s="329">
        <f t="shared" si="196"/>
        <v>0</v>
      </c>
      <c r="I217" s="317">
        <f t="shared" si="196"/>
        <v>0</v>
      </c>
      <c r="J217" s="317">
        <f t="shared" si="196"/>
        <v>0</v>
      </c>
      <c r="K217" s="317">
        <f t="shared" si="196"/>
        <v>0</v>
      </c>
      <c r="L217" s="552">
        <f>SUM(I217:K217)</f>
        <v>0</v>
      </c>
      <c r="M217" s="219">
        <f t="shared" ref="M217" si="197">SUM(M218:M232)</f>
        <v>0</v>
      </c>
      <c r="N217" s="146">
        <f t="shared" ref="N217" si="198">N218+N222+N227+N228+N229+N230+N231+N232</f>
        <v>0</v>
      </c>
      <c r="O217" s="219">
        <f t="shared" ref="O217:P217" si="199">SUM(O218:O232)</f>
        <v>0</v>
      </c>
      <c r="P217" s="219">
        <f t="shared" si="199"/>
        <v>0</v>
      </c>
      <c r="Q217" s="329">
        <f t="shared" si="196"/>
        <v>0</v>
      </c>
      <c r="R217" s="219">
        <f t="shared" ref="R217" si="200">SUM(R218:R232)</f>
        <v>0</v>
      </c>
      <c r="S217" s="381"/>
      <c r="T217" s="317">
        <f t="shared" ref="T217" si="201">T218+T222+T227+T228+T229+T230+T231+T232</f>
        <v>0</v>
      </c>
      <c r="U217" s="329">
        <f t="shared" si="174"/>
        <v>0</v>
      </c>
      <c r="V217" s="323">
        <f t="shared" si="196"/>
        <v>0</v>
      </c>
      <c r="W217" s="323">
        <f t="shared" si="196"/>
        <v>0</v>
      </c>
      <c r="X217" s="323">
        <f t="shared" si="196"/>
        <v>0</v>
      </c>
      <c r="Y217" s="146">
        <f t="shared" si="196"/>
        <v>0</v>
      </c>
      <c r="Z217" s="146">
        <f t="shared" si="196"/>
        <v>0</v>
      </c>
      <c r="AA217" s="146">
        <f t="shared" si="196"/>
        <v>0</v>
      </c>
      <c r="AB217" s="146">
        <f t="shared" si="196"/>
        <v>0</v>
      </c>
      <c r="AC217" s="146">
        <f t="shared" si="196"/>
        <v>0</v>
      </c>
      <c r="AD217" s="146">
        <f t="shared" si="196"/>
        <v>0</v>
      </c>
      <c r="AE217" s="146">
        <f t="shared" si="196"/>
        <v>0</v>
      </c>
      <c r="AF217" s="146">
        <f t="shared" si="196"/>
        <v>0</v>
      </c>
      <c r="AG217" s="146">
        <f>AG218+AG222+AG227+AG228+AG229+AG230+AG231+AG232</f>
        <v>0</v>
      </c>
      <c r="AH217" s="146">
        <f t="shared" si="196"/>
        <v>0</v>
      </c>
      <c r="AI217" s="146">
        <f t="shared" si="196"/>
        <v>0</v>
      </c>
      <c r="AJ217" s="146">
        <f t="shared" si="196"/>
        <v>0</v>
      </c>
      <c r="AK217" s="146">
        <f t="shared" si="196"/>
        <v>0</v>
      </c>
      <c r="AL217" s="146">
        <f t="shared" si="196"/>
        <v>304657996</v>
      </c>
      <c r="AM217" s="146">
        <f t="shared" si="196"/>
        <v>0</v>
      </c>
      <c r="AN217" s="146">
        <f t="shared" si="196"/>
        <v>0</v>
      </c>
      <c r="AO217" s="146">
        <f t="shared" si="196"/>
        <v>0</v>
      </c>
      <c r="AP217" s="146">
        <f t="shared" si="196"/>
        <v>0</v>
      </c>
      <c r="AQ217" s="146">
        <f t="shared" si="196"/>
        <v>0</v>
      </c>
      <c r="AR217" s="146">
        <f t="shared" si="196"/>
        <v>0</v>
      </c>
      <c r="AS217" s="146">
        <f t="shared" si="196"/>
        <v>0</v>
      </c>
      <c r="AT217" s="146">
        <f t="shared" si="196"/>
        <v>0</v>
      </c>
      <c r="AU217" s="146">
        <f t="shared" si="196"/>
        <v>0</v>
      </c>
      <c r="AV217" s="146">
        <f t="shared" si="196"/>
        <v>0</v>
      </c>
      <c r="AW217" s="146">
        <f t="shared" si="196"/>
        <v>0</v>
      </c>
      <c r="AX217" s="146">
        <f t="shared" si="196"/>
        <v>0</v>
      </c>
      <c r="AY217" s="146">
        <f t="shared" si="196"/>
        <v>0</v>
      </c>
      <c r="AZ217" s="146">
        <f t="shared" si="196"/>
        <v>304657996</v>
      </c>
      <c r="BA217" s="589">
        <f t="shared" si="171"/>
        <v>304657996</v>
      </c>
    </row>
    <row r="218" spans="1:53" ht="17.399999999999999" x14ac:dyDescent="0.3">
      <c r="A218" s="18" t="s">
        <v>425</v>
      </c>
      <c r="B218" s="19" t="s">
        <v>426</v>
      </c>
      <c r="C218" s="221"/>
      <c r="D218" s="221"/>
      <c r="E218" s="221"/>
      <c r="F218" s="221"/>
      <c r="G218" s="318">
        <f t="shared" ref="G218:AZ218" si="202">SUM(G219:G221)</f>
        <v>0</v>
      </c>
      <c r="H218" s="330">
        <f t="shared" si="202"/>
        <v>0</v>
      </c>
      <c r="I218" s="318">
        <f t="shared" ref="I218:K218" si="203">SUM(I219:I221)</f>
        <v>0</v>
      </c>
      <c r="J218" s="318">
        <f t="shared" si="203"/>
        <v>0</v>
      </c>
      <c r="K218" s="318">
        <f t="shared" si="203"/>
        <v>0</v>
      </c>
      <c r="L218" s="553">
        <f>SUM(I218:K218)</f>
        <v>0</v>
      </c>
      <c r="M218" s="221"/>
      <c r="N218" s="147">
        <f t="shared" ref="N218" si="204">SUM(N219:N221)</f>
        <v>0</v>
      </c>
      <c r="O218" s="221"/>
      <c r="P218" s="221"/>
      <c r="Q218" s="330">
        <f t="shared" si="202"/>
        <v>0</v>
      </c>
      <c r="R218" s="221"/>
      <c r="S218" s="584"/>
      <c r="T218" s="318">
        <f t="shared" ref="T218" si="205">SUM(T219:T221)</f>
        <v>0</v>
      </c>
      <c r="U218" s="330">
        <f t="shared" si="174"/>
        <v>0</v>
      </c>
      <c r="V218" s="583">
        <f t="shared" si="202"/>
        <v>0</v>
      </c>
      <c r="W218" s="583">
        <f t="shared" ref="W218:X218" si="206">SUM(W219:W221)</f>
        <v>0</v>
      </c>
      <c r="X218" s="583">
        <f t="shared" si="206"/>
        <v>0</v>
      </c>
      <c r="Y218" s="147">
        <f t="shared" si="202"/>
        <v>0</v>
      </c>
      <c r="Z218" s="147">
        <f t="shared" si="202"/>
        <v>0</v>
      </c>
      <c r="AA218" s="147">
        <f t="shared" si="202"/>
        <v>0</v>
      </c>
      <c r="AB218" s="147">
        <f t="shared" si="202"/>
        <v>0</v>
      </c>
      <c r="AC218" s="147">
        <f t="shared" ref="AC218" si="207">SUM(AC219:AC221)</f>
        <v>0</v>
      </c>
      <c r="AD218" s="147">
        <f t="shared" si="202"/>
        <v>0</v>
      </c>
      <c r="AE218" s="147">
        <f t="shared" ref="AE218" si="208">SUM(AE219:AE221)</f>
        <v>0</v>
      </c>
      <c r="AF218" s="147">
        <f t="shared" si="202"/>
        <v>0</v>
      </c>
      <c r="AG218" s="147">
        <f>SUM(AG219:AG221)</f>
        <v>0</v>
      </c>
      <c r="AH218" s="147">
        <f t="shared" si="202"/>
        <v>0</v>
      </c>
      <c r="AI218" s="147">
        <f t="shared" si="202"/>
        <v>0</v>
      </c>
      <c r="AJ218" s="147">
        <f t="shared" ref="AJ218" si="209">SUM(AJ219:AJ221)</f>
        <v>0</v>
      </c>
      <c r="AK218" s="147">
        <f t="shared" si="202"/>
        <v>0</v>
      </c>
      <c r="AL218" s="147">
        <f t="shared" si="202"/>
        <v>0</v>
      </c>
      <c r="AM218" s="147">
        <f t="shared" si="202"/>
        <v>0</v>
      </c>
      <c r="AN218" s="147">
        <f t="shared" ref="AN218" si="210">SUM(AN219:AN221)</f>
        <v>0</v>
      </c>
      <c r="AO218" s="147">
        <f t="shared" si="202"/>
        <v>0</v>
      </c>
      <c r="AP218" s="147">
        <f t="shared" si="202"/>
        <v>0</v>
      </c>
      <c r="AQ218" s="147">
        <f t="shared" ref="AQ218" si="211">SUM(AQ219:AQ221)</f>
        <v>0</v>
      </c>
      <c r="AR218" s="147">
        <f t="shared" si="202"/>
        <v>0</v>
      </c>
      <c r="AS218" s="147">
        <f t="shared" si="202"/>
        <v>0</v>
      </c>
      <c r="AT218" s="147">
        <f t="shared" si="202"/>
        <v>0</v>
      </c>
      <c r="AU218" s="147">
        <f t="shared" ref="AU218:AW218" si="212">SUM(AU219:AU221)</f>
        <v>0</v>
      </c>
      <c r="AV218" s="147">
        <f t="shared" si="212"/>
        <v>0</v>
      </c>
      <c r="AW218" s="147">
        <f t="shared" si="212"/>
        <v>0</v>
      </c>
      <c r="AX218" s="147">
        <f t="shared" si="202"/>
        <v>0</v>
      </c>
      <c r="AY218" s="147">
        <f t="shared" si="202"/>
        <v>0</v>
      </c>
      <c r="AZ218" s="147">
        <f t="shared" si="202"/>
        <v>0</v>
      </c>
      <c r="BA218" s="589">
        <f t="shared" si="171"/>
        <v>0</v>
      </c>
    </row>
    <row r="219" spans="1:53" ht="17.399999999999999" x14ac:dyDescent="0.3">
      <c r="A219" s="22" t="s">
        <v>427</v>
      </c>
      <c r="B219" s="23" t="s">
        <v>428</v>
      </c>
      <c r="C219" s="221"/>
      <c r="D219" s="221"/>
      <c r="E219" s="221"/>
      <c r="F219" s="221"/>
      <c r="G219" s="318"/>
      <c r="H219" s="330">
        <f>SUM(C219:G219)</f>
        <v>0</v>
      </c>
      <c r="I219" s="318"/>
      <c r="J219" s="318"/>
      <c r="K219" s="318"/>
      <c r="L219" s="553">
        <f t="shared" ref="L219:L232" si="213">SUM(I219:K219)</f>
        <v>0</v>
      </c>
      <c r="M219" s="221"/>
      <c r="N219" s="147"/>
      <c r="O219" s="221"/>
      <c r="P219" s="221"/>
      <c r="Q219" s="330">
        <f>SUM(M219:P219)</f>
        <v>0</v>
      </c>
      <c r="R219" s="221"/>
      <c r="S219" s="584"/>
      <c r="T219" s="318"/>
      <c r="U219" s="330">
        <f t="shared" si="174"/>
        <v>0</v>
      </c>
      <c r="V219" s="583"/>
      <c r="W219" s="583"/>
      <c r="X219" s="583"/>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f>SUM(V219:AY219)</f>
        <v>0</v>
      </c>
      <c r="BA219" s="589">
        <f t="shared" si="171"/>
        <v>0</v>
      </c>
    </row>
    <row r="220" spans="1:53" ht="31.2" x14ac:dyDescent="0.3">
      <c r="A220" s="22" t="s">
        <v>429</v>
      </c>
      <c r="B220" s="23" t="s">
        <v>430</v>
      </c>
      <c r="C220" s="221"/>
      <c r="D220" s="221"/>
      <c r="E220" s="221"/>
      <c r="F220" s="221"/>
      <c r="G220" s="318"/>
      <c r="H220" s="330">
        <f>SUM(C220:G220)</f>
        <v>0</v>
      </c>
      <c r="I220" s="318"/>
      <c r="J220" s="318"/>
      <c r="K220" s="318"/>
      <c r="L220" s="553">
        <f t="shared" si="213"/>
        <v>0</v>
      </c>
      <c r="M220" s="221"/>
      <c r="N220" s="147"/>
      <c r="O220" s="221"/>
      <c r="P220" s="221"/>
      <c r="Q220" s="330">
        <f>SUM(M220:P220)</f>
        <v>0</v>
      </c>
      <c r="R220" s="221"/>
      <c r="S220" s="584"/>
      <c r="T220" s="318"/>
      <c r="U220" s="330">
        <f t="shared" si="174"/>
        <v>0</v>
      </c>
      <c r="V220" s="583"/>
      <c r="W220" s="583"/>
      <c r="X220" s="583"/>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f>SUM(V220:AY220)</f>
        <v>0</v>
      </c>
      <c r="BA220" s="589">
        <f t="shared" si="171"/>
        <v>0</v>
      </c>
    </row>
    <row r="221" spans="1:53" ht="17.399999999999999" x14ac:dyDescent="0.3">
      <c r="A221" s="22" t="s">
        <v>431</v>
      </c>
      <c r="B221" s="23" t="s">
        <v>432</v>
      </c>
      <c r="C221" s="221"/>
      <c r="D221" s="221"/>
      <c r="E221" s="221"/>
      <c r="F221" s="221"/>
      <c r="G221" s="318"/>
      <c r="H221" s="330">
        <f>SUM(C221:G221)</f>
        <v>0</v>
      </c>
      <c r="I221" s="318"/>
      <c r="J221" s="318"/>
      <c r="K221" s="318"/>
      <c r="L221" s="553">
        <f t="shared" si="213"/>
        <v>0</v>
      </c>
      <c r="M221" s="221"/>
      <c r="N221" s="147"/>
      <c r="O221" s="221"/>
      <c r="P221" s="221"/>
      <c r="Q221" s="330">
        <f>SUM(M221:P221)</f>
        <v>0</v>
      </c>
      <c r="R221" s="221"/>
      <c r="S221" s="584"/>
      <c r="T221" s="318"/>
      <c r="U221" s="330">
        <f t="shared" si="174"/>
        <v>0</v>
      </c>
      <c r="V221" s="583"/>
      <c r="W221" s="583"/>
      <c r="X221" s="583"/>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f>SUM(V221:AY221)</f>
        <v>0</v>
      </c>
      <c r="BA221" s="589">
        <f t="shared" si="171"/>
        <v>0</v>
      </c>
    </row>
    <row r="222" spans="1:53" ht="17.399999999999999" x14ac:dyDescent="0.3">
      <c r="A222" s="18" t="s">
        <v>433</v>
      </c>
      <c r="B222" s="19" t="s">
        <v>434</v>
      </c>
      <c r="C222" s="221"/>
      <c r="D222" s="221"/>
      <c r="E222" s="221"/>
      <c r="F222" s="221"/>
      <c r="G222" s="318">
        <f t="shared" ref="G222:AZ222" si="214">SUM(G223:G226)</f>
        <v>0</v>
      </c>
      <c r="H222" s="330">
        <f t="shared" si="214"/>
        <v>0</v>
      </c>
      <c r="I222" s="318">
        <f t="shared" si="214"/>
        <v>0</v>
      </c>
      <c r="J222" s="318">
        <f t="shared" si="214"/>
        <v>0</v>
      </c>
      <c r="K222" s="318">
        <f t="shared" si="214"/>
        <v>0</v>
      </c>
      <c r="L222" s="553">
        <f t="shared" si="213"/>
        <v>0</v>
      </c>
      <c r="M222" s="221"/>
      <c r="N222" s="147">
        <f t="shared" ref="N222" si="215">SUM(N223:N226)</f>
        <v>0</v>
      </c>
      <c r="O222" s="221"/>
      <c r="P222" s="221"/>
      <c r="Q222" s="330">
        <f t="shared" si="214"/>
        <v>0</v>
      </c>
      <c r="R222" s="221"/>
      <c r="S222" s="584"/>
      <c r="T222" s="318">
        <f t="shared" ref="T222" si="216">SUM(T223:T226)</f>
        <v>0</v>
      </c>
      <c r="U222" s="330">
        <f t="shared" si="174"/>
        <v>0</v>
      </c>
      <c r="V222" s="583">
        <f t="shared" si="214"/>
        <v>0</v>
      </c>
      <c r="W222" s="583">
        <f t="shared" si="214"/>
        <v>0</v>
      </c>
      <c r="X222" s="583">
        <f t="shared" si="214"/>
        <v>0</v>
      </c>
      <c r="Y222" s="147">
        <f t="shared" si="214"/>
        <v>0</v>
      </c>
      <c r="Z222" s="147">
        <f t="shared" si="214"/>
        <v>0</v>
      </c>
      <c r="AA222" s="147">
        <f t="shared" si="214"/>
        <v>0</v>
      </c>
      <c r="AB222" s="147">
        <f t="shared" si="214"/>
        <v>0</v>
      </c>
      <c r="AC222" s="147">
        <f t="shared" si="214"/>
        <v>0</v>
      </c>
      <c r="AD222" s="147">
        <f t="shared" si="214"/>
        <v>0</v>
      </c>
      <c r="AE222" s="147">
        <f t="shared" si="214"/>
        <v>0</v>
      </c>
      <c r="AF222" s="147">
        <f t="shared" si="214"/>
        <v>0</v>
      </c>
      <c r="AG222" s="147">
        <f>SUM(AG223:AG226)</f>
        <v>0</v>
      </c>
      <c r="AH222" s="147">
        <f t="shared" si="214"/>
        <v>0</v>
      </c>
      <c r="AI222" s="147">
        <f t="shared" si="214"/>
        <v>0</v>
      </c>
      <c r="AJ222" s="147">
        <f t="shared" si="214"/>
        <v>0</v>
      </c>
      <c r="AK222" s="147">
        <f t="shared" si="214"/>
        <v>0</v>
      </c>
      <c r="AL222" s="147">
        <f t="shared" si="214"/>
        <v>0</v>
      </c>
      <c r="AM222" s="147">
        <f t="shared" si="214"/>
        <v>0</v>
      </c>
      <c r="AN222" s="147">
        <f t="shared" si="214"/>
        <v>0</v>
      </c>
      <c r="AO222" s="147">
        <f t="shared" si="214"/>
        <v>0</v>
      </c>
      <c r="AP222" s="147">
        <f t="shared" si="214"/>
        <v>0</v>
      </c>
      <c r="AQ222" s="147">
        <f t="shared" si="214"/>
        <v>0</v>
      </c>
      <c r="AR222" s="147">
        <f t="shared" si="214"/>
        <v>0</v>
      </c>
      <c r="AS222" s="147">
        <f t="shared" si="214"/>
        <v>0</v>
      </c>
      <c r="AT222" s="147">
        <f t="shared" si="214"/>
        <v>0</v>
      </c>
      <c r="AU222" s="147">
        <f t="shared" si="214"/>
        <v>0</v>
      </c>
      <c r="AV222" s="147">
        <f t="shared" si="214"/>
        <v>0</v>
      </c>
      <c r="AW222" s="147">
        <f t="shared" si="214"/>
        <v>0</v>
      </c>
      <c r="AX222" s="147">
        <f t="shared" si="214"/>
        <v>0</v>
      </c>
      <c r="AY222" s="147">
        <f t="shared" si="214"/>
        <v>0</v>
      </c>
      <c r="AZ222" s="147">
        <f t="shared" si="214"/>
        <v>0</v>
      </c>
      <c r="BA222" s="589">
        <f t="shared" si="171"/>
        <v>0</v>
      </c>
    </row>
    <row r="223" spans="1:53" ht="17.399999999999999" x14ac:dyDescent="0.3">
      <c r="A223" s="22" t="s">
        <v>435</v>
      </c>
      <c r="B223" s="23" t="s">
        <v>436</v>
      </c>
      <c r="C223" s="221"/>
      <c r="D223" s="221"/>
      <c r="E223" s="221"/>
      <c r="F223" s="221"/>
      <c r="G223" s="318"/>
      <c r="H223" s="330">
        <f t="shared" ref="H223:H232" si="217">SUM(C223:G223)</f>
        <v>0</v>
      </c>
      <c r="I223" s="318"/>
      <c r="J223" s="318"/>
      <c r="K223" s="318"/>
      <c r="L223" s="553">
        <f t="shared" si="213"/>
        <v>0</v>
      </c>
      <c r="M223" s="221"/>
      <c r="N223" s="147"/>
      <c r="O223" s="221"/>
      <c r="P223" s="221"/>
      <c r="Q223" s="330">
        <f t="shared" ref="Q223:Q232" si="218">SUM(M223:P223)</f>
        <v>0</v>
      </c>
      <c r="R223" s="221"/>
      <c r="S223" s="584"/>
      <c r="T223" s="318"/>
      <c r="U223" s="330">
        <f t="shared" si="174"/>
        <v>0</v>
      </c>
      <c r="V223" s="583"/>
      <c r="W223" s="583"/>
      <c r="X223" s="583"/>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f t="shared" ref="AZ223:AZ232" si="219">SUM(V223:AY223)</f>
        <v>0</v>
      </c>
      <c r="BA223" s="589">
        <f t="shared" si="171"/>
        <v>0</v>
      </c>
    </row>
    <row r="224" spans="1:53" ht="17.399999999999999" x14ac:dyDescent="0.3">
      <c r="A224" s="22" t="s">
        <v>437</v>
      </c>
      <c r="B224" s="23" t="s">
        <v>438</v>
      </c>
      <c r="C224" s="221"/>
      <c r="D224" s="221"/>
      <c r="E224" s="221"/>
      <c r="F224" s="221"/>
      <c r="G224" s="318"/>
      <c r="H224" s="330">
        <f t="shared" si="217"/>
        <v>0</v>
      </c>
      <c r="I224" s="318"/>
      <c r="J224" s="318"/>
      <c r="K224" s="318"/>
      <c r="L224" s="553">
        <f t="shared" si="213"/>
        <v>0</v>
      </c>
      <c r="M224" s="221"/>
      <c r="N224" s="147"/>
      <c r="O224" s="221"/>
      <c r="P224" s="221"/>
      <c r="Q224" s="330">
        <f t="shared" si="218"/>
        <v>0</v>
      </c>
      <c r="R224" s="221"/>
      <c r="S224" s="584"/>
      <c r="T224" s="318"/>
      <c r="U224" s="330">
        <f t="shared" si="174"/>
        <v>0</v>
      </c>
      <c r="V224" s="583"/>
      <c r="W224" s="583"/>
      <c r="X224" s="583"/>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f t="shared" si="219"/>
        <v>0</v>
      </c>
      <c r="BA224" s="589">
        <f t="shared" si="171"/>
        <v>0</v>
      </c>
    </row>
    <row r="225" spans="1:53" ht="17.399999999999999" x14ac:dyDescent="0.3">
      <c r="A225" s="22" t="s">
        <v>439</v>
      </c>
      <c r="B225" s="23" t="s">
        <v>440</v>
      </c>
      <c r="C225" s="221"/>
      <c r="D225" s="221"/>
      <c r="E225" s="221"/>
      <c r="F225" s="221"/>
      <c r="G225" s="318"/>
      <c r="H225" s="330">
        <f t="shared" si="217"/>
        <v>0</v>
      </c>
      <c r="I225" s="318"/>
      <c r="J225" s="318"/>
      <c r="K225" s="318"/>
      <c r="L225" s="553">
        <f t="shared" si="213"/>
        <v>0</v>
      </c>
      <c r="M225" s="221"/>
      <c r="N225" s="147"/>
      <c r="O225" s="221"/>
      <c r="P225" s="221"/>
      <c r="Q225" s="330">
        <f t="shared" si="218"/>
        <v>0</v>
      </c>
      <c r="R225" s="221"/>
      <c r="S225" s="584"/>
      <c r="T225" s="318"/>
      <c r="U225" s="330">
        <f t="shared" si="174"/>
        <v>0</v>
      </c>
      <c r="V225" s="583"/>
      <c r="W225" s="583"/>
      <c r="X225" s="583"/>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f t="shared" si="219"/>
        <v>0</v>
      </c>
      <c r="BA225" s="589">
        <f t="shared" si="171"/>
        <v>0</v>
      </c>
    </row>
    <row r="226" spans="1:53" ht="17.399999999999999" x14ac:dyDescent="0.3">
      <c r="A226" s="22" t="s">
        <v>441</v>
      </c>
      <c r="B226" s="23" t="s">
        <v>442</v>
      </c>
      <c r="C226" s="221"/>
      <c r="D226" s="221"/>
      <c r="E226" s="221"/>
      <c r="F226" s="221"/>
      <c r="G226" s="318"/>
      <c r="H226" s="330">
        <f t="shared" si="217"/>
        <v>0</v>
      </c>
      <c r="I226" s="318"/>
      <c r="J226" s="318"/>
      <c r="K226" s="318"/>
      <c r="L226" s="553">
        <f t="shared" si="213"/>
        <v>0</v>
      </c>
      <c r="M226" s="221"/>
      <c r="N226" s="147"/>
      <c r="O226" s="221"/>
      <c r="P226" s="221"/>
      <c r="Q226" s="330">
        <f t="shared" si="218"/>
        <v>0</v>
      </c>
      <c r="R226" s="221"/>
      <c r="S226" s="584"/>
      <c r="T226" s="318"/>
      <c r="U226" s="330">
        <f t="shared" si="174"/>
        <v>0</v>
      </c>
      <c r="V226" s="583"/>
      <c r="W226" s="583"/>
      <c r="X226" s="583"/>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f t="shared" si="219"/>
        <v>0</v>
      </c>
      <c r="BA226" s="589">
        <f t="shared" si="171"/>
        <v>0</v>
      </c>
    </row>
    <row r="227" spans="1:53" ht="17.399999999999999" x14ac:dyDescent="0.3">
      <c r="A227" s="18" t="s">
        <v>443</v>
      </c>
      <c r="B227" s="19" t="s">
        <v>444</v>
      </c>
      <c r="C227" s="221"/>
      <c r="D227" s="221"/>
      <c r="E227" s="221"/>
      <c r="F227" s="221"/>
      <c r="G227" s="318"/>
      <c r="H227" s="330">
        <f t="shared" si="217"/>
        <v>0</v>
      </c>
      <c r="I227" s="318"/>
      <c r="J227" s="318"/>
      <c r="K227" s="318"/>
      <c r="L227" s="553">
        <f t="shared" si="213"/>
        <v>0</v>
      </c>
      <c r="M227" s="221"/>
      <c r="N227" s="147"/>
      <c r="O227" s="221"/>
      <c r="P227" s="221"/>
      <c r="Q227" s="330">
        <f t="shared" si="218"/>
        <v>0</v>
      </c>
      <c r="R227" s="221"/>
      <c r="S227" s="584"/>
      <c r="T227" s="318"/>
      <c r="U227" s="330">
        <f t="shared" si="174"/>
        <v>0</v>
      </c>
      <c r="V227" s="583"/>
      <c r="W227" s="583"/>
      <c r="X227" s="583"/>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f t="shared" si="219"/>
        <v>0</v>
      </c>
      <c r="BA227" s="589">
        <f t="shared" si="171"/>
        <v>0</v>
      </c>
    </row>
    <row r="228" spans="1:53" ht="17.399999999999999" x14ac:dyDescent="0.3">
      <c r="A228" s="18" t="s">
        <v>445</v>
      </c>
      <c r="B228" s="19" t="s">
        <v>446</v>
      </c>
      <c r="C228" s="221"/>
      <c r="D228" s="221"/>
      <c r="E228" s="221"/>
      <c r="F228" s="221"/>
      <c r="G228" s="318"/>
      <c r="H228" s="330">
        <f t="shared" si="217"/>
        <v>0</v>
      </c>
      <c r="I228" s="318"/>
      <c r="J228" s="318"/>
      <c r="K228" s="318"/>
      <c r="L228" s="553">
        <f t="shared" si="213"/>
        <v>0</v>
      </c>
      <c r="M228" s="221"/>
      <c r="N228" s="147"/>
      <c r="O228" s="221"/>
      <c r="P228" s="221"/>
      <c r="Q228" s="330">
        <f t="shared" si="218"/>
        <v>0</v>
      </c>
      <c r="R228" s="221"/>
      <c r="S228" s="584"/>
      <c r="T228" s="318"/>
      <c r="U228" s="330">
        <f t="shared" si="174"/>
        <v>0</v>
      </c>
      <c r="V228" s="583"/>
      <c r="W228" s="583"/>
      <c r="X228" s="583"/>
      <c r="Y228" s="147"/>
      <c r="Z228" s="147"/>
      <c r="AA228" s="147"/>
      <c r="AB228" s="147">
        <v>0</v>
      </c>
      <c r="AC228" s="147"/>
      <c r="AD228" s="147">
        <v>0</v>
      </c>
      <c r="AE228" s="147"/>
      <c r="AF228" s="147"/>
      <c r="AG228" s="147"/>
      <c r="AH228" s="147"/>
      <c r="AI228" s="147"/>
      <c r="AJ228" s="147"/>
      <c r="AK228" s="147"/>
      <c r="AL228" s="147">
        <v>13858564</v>
      </c>
      <c r="AM228" s="147"/>
      <c r="AN228" s="147"/>
      <c r="AO228" s="147"/>
      <c r="AP228" s="147"/>
      <c r="AQ228" s="147"/>
      <c r="AR228" s="147"/>
      <c r="AS228" s="147"/>
      <c r="AT228" s="147"/>
      <c r="AU228" s="147"/>
      <c r="AV228" s="147"/>
      <c r="AW228" s="147"/>
      <c r="AX228" s="147"/>
      <c r="AY228" s="147"/>
      <c r="AZ228" s="147">
        <f t="shared" si="219"/>
        <v>13858564</v>
      </c>
      <c r="BA228" s="589">
        <f t="shared" si="171"/>
        <v>13858564</v>
      </c>
    </row>
    <row r="229" spans="1:53" ht="17.399999999999999" x14ac:dyDescent="0.3">
      <c r="A229" s="18" t="s">
        <v>447</v>
      </c>
      <c r="B229" s="19" t="s">
        <v>448</v>
      </c>
      <c r="C229" s="221"/>
      <c r="D229" s="221"/>
      <c r="E229" s="221"/>
      <c r="F229" s="221"/>
      <c r="G229" s="318"/>
      <c r="H229" s="330">
        <f t="shared" si="217"/>
        <v>0</v>
      </c>
      <c r="I229" s="318"/>
      <c r="J229" s="318"/>
      <c r="K229" s="318"/>
      <c r="L229" s="553">
        <f t="shared" si="213"/>
        <v>0</v>
      </c>
      <c r="M229" s="221"/>
      <c r="N229" s="147"/>
      <c r="O229" s="221"/>
      <c r="P229" s="221"/>
      <c r="Q229" s="330">
        <f t="shared" si="218"/>
        <v>0</v>
      </c>
      <c r="R229" s="221"/>
      <c r="S229" s="584"/>
      <c r="T229" s="318"/>
      <c r="U229" s="330">
        <f t="shared" si="174"/>
        <v>0</v>
      </c>
      <c r="V229" s="583"/>
      <c r="W229" s="583"/>
      <c r="X229" s="583"/>
      <c r="Y229" s="147">
        <v>0</v>
      </c>
      <c r="Z229" s="147"/>
      <c r="AA229" s="147"/>
      <c r="AB229" s="147"/>
      <c r="AC229" s="147"/>
      <c r="AD229" s="147">
        <v>0</v>
      </c>
      <c r="AE229" s="147">
        <v>0</v>
      </c>
      <c r="AF229" s="147"/>
      <c r="AG229" s="147"/>
      <c r="AH229" s="147"/>
      <c r="AI229" s="147"/>
      <c r="AJ229" s="147"/>
      <c r="AK229" s="147"/>
      <c r="AL229" s="147">
        <v>290799432</v>
      </c>
      <c r="AM229" s="147"/>
      <c r="AN229" s="147"/>
      <c r="AO229" s="147"/>
      <c r="AP229" s="147"/>
      <c r="AQ229" s="147"/>
      <c r="AR229" s="147"/>
      <c r="AS229" s="147"/>
      <c r="AT229" s="147"/>
      <c r="AU229" s="147"/>
      <c r="AV229" s="147"/>
      <c r="AW229" s="147"/>
      <c r="AX229" s="147"/>
      <c r="AY229" s="147"/>
      <c r="AZ229" s="147">
        <f t="shared" si="219"/>
        <v>290799432</v>
      </c>
      <c r="BA229" s="589">
        <f t="shared" si="171"/>
        <v>290799432</v>
      </c>
    </row>
    <row r="230" spans="1:53" ht="17.399999999999999" x14ac:dyDescent="0.3">
      <c r="A230" s="18" t="s">
        <v>449</v>
      </c>
      <c r="B230" s="19" t="s">
        <v>450</v>
      </c>
      <c r="C230" s="221"/>
      <c r="D230" s="221"/>
      <c r="E230" s="221"/>
      <c r="F230" s="221"/>
      <c r="G230" s="318"/>
      <c r="H230" s="330">
        <f t="shared" si="217"/>
        <v>0</v>
      </c>
      <c r="I230" s="318"/>
      <c r="J230" s="318"/>
      <c r="K230" s="318"/>
      <c r="L230" s="553">
        <f t="shared" si="213"/>
        <v>0</v>
      </c>
      <c r="M230" s="221"/>
      <c r="N230" s="147"/>
      <c r="O230" s="221"/>
      <c r="P230" s="221"/>
      <c r="Q230" s="330">
        <f t="shared" si="218"/>
        <v>0</v>
      </c>
      <c r="R230" s="221"/>
      <c r="S230" s="584"/>
      <c r="T230" s="318"/>
      <c r="U230" s="330">
        <f t="shared" si="174"/>
        <v>0</v>
      </c>
      <c r="V230" s="583"/>
      <c r="W230" s="583"/>
      <c r="X230" s="583"/>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f t="shared" si="219"/>
        <v>0</v>
      </c>
      <c r="BA230" s="589">
        <f t="shared" si="171"/>
        <v>0</v>
      </c>
    </row>
    <row r="231" spans="1:53" ht="17.399999999999999" x14ac:dyDescent="0.3">
      <c r="A231" s="18" t="s">
        <v>451</v>
      </c>
      <c r="B231" s="19" t="s">
        <v>452</v>
      </c>
      <c r="C231" s="221"/>
      <c r="D231" s="221"/>
      <c r="E231" s="221"/>
      <c r="F231" s="221"/>
      <c r="G231" s="318"/>
      <c r="H231" s="330">
        <f t="shared" si="217"/>
        <v>0</v>
      </c>
      <c r="I231" s="318"/>
      <c r="J231" s="318"/>
      <c r="K231" s="318"/>
      <c r="L231" s="553">
        <f t="shared" si="213"/>
        <v>0</v>
      </c>
      <c r="M231" s="221"/>
      <c r="N231" s="147"/>
      <c r="O231" s="221"/>
      <c r="P231" s="221"/>
      <c r="Q231" s="330">
        <f t="shared" si="218"/>
        <v>0</v>
      </c>
      <c r="R231" s="221"/>
      <c r="S231" s="584"/>
      <c r="T231" s="318"/>
      <c r="U231" s="330">
        <f t="shared" si="174"/>
        <v>0</v>
      </c>
      <c r="V231" s="583"/>
      <c r="W231" s="583"/>
      <c r="X231" s="583"/>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f t="shared" si="219"/>
        <v>0</v>
      </c>
      <c r="BA231" s="589">
        <f t="shared" si="171"/>
        <v>0</v>
      </c>
    </row>
    <row r="232" spans="1:53" ht="17.399999999999999" x14ac:dyDescent="0.3">
      <c r="A232" s="18" t="s">
        <v>453</v>
      </c>
      <c r="B232" s="19" t="s">
        <v>454</v>
      </c>
      <c r="C232" s="221"/>
      <c r="D232" s="221"/>
      <c r="E232" s="221"/>
      <c r="F232" s="221"/>
      <c r="G232" s="318"/>
      <c r="H232" s="330">
        <f t="shared" si="217"/>
        <v>0</v>
      </c>
      <c r="I232" s="318"/>
      <c r="J232" s="318"/>
      <c r="K232" s="318"/>
      <c r="L232" s="553">
        <f t="shared" si="213"/>
        <v>0</v>
      </c>
      <c r="M232" s="221"/>
      <c r="N232" s="147"/>
      <c r="O232" s="221"/>
      <c r="P232" s="221"/>
      <c r="Q232" s="330">
        <f t="shared" si="218"/>
        <v>0</v>
      </c>
      <c r="R232" s="221"/>
      <c r="S232" s="584"/>
      <c r="T232" s="318"/>
      <c r="U232" s="330">
        <f t="shared" si="174"/>
        <v>0</v>
      </c>
      <c r="V232" s="583"/>
      <c r="W232" s="583"/>
      <c r="X232" s="583"/>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f t="shared" si="219"/>
        <v>0</v>
      </c>
      <c r="BA232" s="589">
        <f t="shared" si="171"/>
        <v>0</v>
      </c>
    </row>
    <row r="233" spans="1:53" ht="17.399999999999999" x14ac:dyDescent="0.3">
      <c r="A233" s="16" t="s">
        <v>455</v>
      </c>
      <c r="B233" s="17" t="s">
        <v>456</v>
      </c>
      <c r="C233" s="219">
        <f t="shared" ref="C233:AZ233" si="220">SUM(C234:C237)</f>
        <v>0</v>
      </c>
      <c r="D233" s="219">
        <f t="shared" si="220"/>
        <v>0</v>
      </c>
      <c r="E233" s="219">
        <f t="shared" si="220"/>
        <v>0</v>
      </c>
      <c r="F233" s="219">
        <f t="shared" si="220"/>
        <v>0</v>
      </c>
      <c r="G233" s="317">
        <f t="shared" si="220"/>
        <v>0</v>
      </c>
      <c r="H233" s="329">
        <f t="shared" si="220"/>
        <v>0</v>
      </c>
      <c r="I233" s="317">
        <f t="shared" si="220"/>
        <v>0</v>
      </c>
      <c r="J233" s="317">
        <f t="shared" si="220"/>
        <v>0</v>
      </c>
      <c r="K233" s="317">
        <f t="shared" si="220"/>
        <v>0</v>
      </c>
      <c r="L233" s="552">
        <f>SUM(I233:K233)</f>
        <v>0</v>
      </c>
      <c r="M233" s="219">
        <f t="shared" si="220"/>
        <v>0</v>
      </c>
      <c r="N233" s="163">
        <f t="shared" si="220"/>
        <v>0</v>
      </c>
      <c r="O233" s="219">
        <f t="shared" si="220"/>
        <v>0</v>
      </c>
      <c r="P233" s="219">
        <f t="shared" si="220"/>
        <v>0</v>
      </c>
      <c r="Q233" s="360">
        <f t="shared" si="220"/>
        <v>0</v>
      </c>
      <c r="R233" s="219">
        <f t="shared" si="220"/>
        <v>0</v>
      </c>
      <c r="S233" s="386"/>
      <c r="T233" s="353">
        <f t="shared" ref="T233" si="221">SUM(T234:T237)</f>
        <v>0</v>
      </c>
      <c r="U233" s="360">
        <f t="shared" si="174"/>
        <v>0</v>
      </c>
      <c r="V233" s="343">
        <f t="shared" si="220"/>
        <v>0</v>
      </c>
      <c r="W233" s="343">
        <f t="shared" si="220"/>
        <v>0</v>
      </c>
      <c r="X233" s="343">
        <f t="shared" si="220"/>
        <v>0</v>
      </c>
      <c r="Y233" s="163">
        <f t="shared" si="220"/>
        <v>0</v>
      </c>
      <c r="Z233" s="163">
        <f t="shared" si="220"/>
        <v>0</v>
      </c>
      <c r="AA233" s="163">
        <f t="shared" si="220"/>
        <v>0</v>
      </c>
      <c r="AB233" s="163">
        <f t="shared" si="220"/>
        <v>0</v>
      </c>
      <c r="AC233" s="163">
        <f t="shared" si="220"/>
        <v>0</v>
      </c>
      <c r="AD233" s="163">
        <f t="shared" si="220"/>
        <v>0</v>
      </c>
      <c r="AE233" s="163">
        <f t="shared" si="220"/>
        <v>0</v>
      </c>
      <c r="AF233" s="163">
        <f t="shared" si="220"/>
        <v>0</v>
      </c>
      <c r="AG233" s="163">
        <f>SUM(AG234:AG237)</f>
        <v>0</v>
      </c>
      <c r="AH233" s="163">
        <f t="shared" si="220"/>
        <v>0</v>
      </c>
      <c r="AI233" s="163">
        <f t="shared" si="220"/>
        <v>0</v>
      </c>
      <c r="AJ233" s="163">
        <f t="shared" si="220"/>
        <v>0</v>
      </c>
      <c r="AK233" s="163">
        <f t="shared" si="220"/>
        <v>0</v>
      </c>
      <c r="AL233" s="163">
        <f t="shared" si="220"/>
        <v>0</v>
      </c>
      <c r="AM233" s="163">
        <f t="shared" si="220"/>
        <v>0</v>
      </c>
      <c r="AN233" s="163">
        <f t="shared" si="220"/>
        <v>0</v>
      </c>
      <c r="AO233" s="163">
        <f t="shared" si="220"/>
        <v>0</v>
      </c>
      <c r="AP233" s="163">
        <f t="shared" si="220"/>
        <v>0</v>
      </c>
      <c r="AQ233" s="163">
        <f t="shared" si="220"/>
        <v>0</v>
      </c>
      <c r="AR233" s="163">
        <f t="shared" si="220"/>
        <v>0</v>
      </c>
      <c r="AS233" s="163">
        <f t="shared" si="220"/>
        <v>0</v>
      </c>
      <c r="AT233" s="163">
        <f t="shared" si="220"/>
        <v>0</v>
      </c>
      <c r="AU233" s="163">
        <f t="shared" si="220"/>
        <v>0</v>
      </c>
      <c r="AV233" s="163">
        <f t="shared" si="220"/>
        <v>0</v>
      </c>
      <c r="AW233" s="163">
        <f t="shared" si="220"/>
        <v>0</v>
      </c>
      <c r="AX233" s="163">
        <f t="shared" si="220"/>
        <v>0</v>
      </c>
      <c r="AY233" s="163">
        <f t="shared" si="220"/>
        <v>0</v>
      </c>
      <c r="AZ233" s="163">
        <f t="shared" si="220"/>
        <v>0</v>
      </c>
      <c r="BA233" s="589">
        <f t="shared" si="171"/>
        <v>0</v>
      </c>
    </row>
    <row r="234" spans="1:53" ht="17.399999999999999" x14ac:dyDescent="0.3">
      <c r="A234" s="18" t="s">
        <v>457</v>
      </c>
      <c r="B234" s="19" t="s">
        <v>458</v>
      </c>
      <c r="C234" s="221"/>
      <c r="D234" s="221"/>
      <c r="E234" s="221"/>
      <c r="F234" s="221"/>
      <c r="G234" s="318"/>
      <c r="H234" s="330">
        <f>SUM(C234:G234)</f>
        <v>0</v>
      </c>
      <c r="I234" s="318"/>
      <c r="J234" s="318"/>
      <c r="K234" s="318"/>
      <c r="L234" s="553">
        <f>SUM(I234:K234)</f>
        <v>0</v>
      </c>
      <c r="M234" s="221"/>
      <c r="N234" s="147"/>
      <c r="O234" s="221"/>
      <c r="P234" s="221"/>
      <c r="Q234" s="330">
        <f>SUM(M234:P234)</f>
        <v>0</v>
      </c>
      <c r="R234" s="221"/>
      <c r="S234" s="584"/>
      <c r="T234" s="318"/>
      <c r="U234" s="330">
        <f t="shared" si="174"/>
        <v>0</v>
      </c>
      <c r="V234" s="583"/>
      <c r="W234" s="583"/>
      <c r="X234" s="583"/>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f>SUM(V234:AY234)</f>
        <v>0</v>
      </c>
      <c r="BA234" s="589">
        <f t="shared" si="171"/>
        <v>0</v>
      </c>
    </row>
    <row r="235" spans="1:53" ht="17.399999999999999" x14ac:dyDescent="0.3">
      <c r="A235" s="18" t="s">
        <v>459</v>
      </c>
      <c r="B235" s="19" t="s">
        <v>460</v>
      </c>
      <c r="C235" s="221"/>
      <c r="D235" s="221"/>
      <c r="E235" s="221"/>
      <c r="F235" s="221"/>
      <c r="G235" s="318"/>
      <c r="H235" s="330">
        <f>SUM(C235:G235)</f>
        <v>0</v>
      </c>
      <c r="I235" s="318"/>
      <c r="J235" s="318"/>
      <c r="K235" s="318"/>
      <c r="L235" s="553">
        <f t="shared" ref="L235:L237" si="222">SUM(I235:K235)</f>
        <v>0</v>
      </c>
      <c r="M235" s="221"/>
      <c r="N235" s="147"/>
      <c r="O235" s="221"/>
      <c r="P235" s="221"/>
      <c r="Q235" s="330">
        <f>SUM(M235:P235)</f>
        <v>0</v>
      </c>
      <c r="R235" s="221"/>
      <c r="S235" s="584"/>
      <c r="T235" s="318"/>
      <c r="U235" s="330">
        <f t="shared" si="174"/>
        <v>0</v>
      </c>
      <c r="V235" s="583"/>
      <c r="W235" s="583"/>
      <c r="X235" s="583"/>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147">
        <f>SUM(V235:AY235)</f>
        <v>0</v>
      </c>
      <c r="BA235" s="589">
        <f t="shared" si="171"/>
        <v>0</v>
      </c>
    </row>
    <row r="236" spans="1:53" ht="17.399999999999999" x14ac:dyDescent="0.3">
      <c r="A236" s="18" t="s">
        <v>461</v>
      </c>
      <c r="B236" s="19" t="s">
        <v>462</v>
      </c>
      <c r="C236" s="221"/>
      <c r="D236" s="221"/>
      <c r="E236" s="221"/>
      <c r="F236" s="221"/>
      <c r="G236" s="318"/>
      <c r="H236" s="330">
        <f>SUM(C236:G236)</f>
        <v>0</v>
      </c>
      <c r="I236" s="318"/>
      <c r="J236" s="318"/>
      <c r="K236" s="318"/>
      <c r="L236" s="553">
        <f t="shared" si="222"/>
        <v>0</v>
      </c>
      <c r="M236" s="221"/>
      <c r="N236" s="147"/>
      <c r="O236" s="221"/>
      <c r="P236" s="221"/>
      <c r="Q236" s="330">
        <f>SUM(M236:P236)</f>
        <v>0</v>
      </c>
      <c r="R236" s="221"/>
      <c r="S236" s="584"/>
      <c r="T236" s="318"/>
      <c r="U236" s="330">
        <f t="shared" si="174"/>
        <v>0</v>
      </c>
      <c r="V236" s="583"/>
      <c r="W236" s="583"/>
      <c r="X236" s="583"/>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f>SUM(V236:AY236)</f>
        <v>0</v>
      </c>
      <c r="BA236" s="589">
        <f t="shared" si="171"/>
        <v>0</v>
      </c>
    </row>
    <row r="237" spans="1:53" ht="17.399999999999999" x14ac:dyDescent="0.3">
      <c r="A237" s="18" t="s">
        <v>463</v>
      </c>
      <c r="B237" s="19" t="s">
        <v>464</v>
      </c>
      <c r="C237" s="221"/>
      <c r="D237" s="221"/>
      <c r="E237" s="221"/>
      <c r="F237" s="221"/>
      <c r="G237" s="318"/>
      <c r="H237" s="330">
        <f>SUM(C237:G237)</f>
        <v>0</v>
      </c>
      <c r="I237" s="318"/>
      <c r="J237" s="318"/>
      <c r="K237" s="318"/>
      <c r="L237" s="553">
        <f t="shared" si="222"/>
        <v>0</v>
      </c>
      <c r="M237" s="221"/>
      <c r="N237" s="147"/>
      <c r="O237" s="221"/>
      <c r="P237" s="221"/>
      <c r="Q237" s="330">
        <f>SUM(M237:P237)</f>
        <v>0</v>
      </c>
      <c r="R237" s="221"/>
      <c r="S237" s="584"/>
      <c r="T237" s="318"/>
      <c r="U237" s="330">
        <f t="shared" si="174"/>
        <v>0</v>
      </c>
      <c r="V237" s="583"/>
      <c r="W237" s="583"/>
      <c r="X237" s="583"/>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f>SUM(V237:AY237)</f>
        <v>0</v>
      </c>
      <c r="BA237" s="589">
        <f t="shared" si="171"/>
        <v>0</v>
      </c>
    </row>
    <row r="238" spans="1:53" ht="31.8" thickBot="1" x14ac:dyDescent="0.35">
      <c r="A238" s="16" t="s">
        <v>465</v>
      </c>
      <c r="B238" s="17" t="s">
        <v>466</v>
      </c>
      <c r="C238" s="454"/>
      <c r="D238" s="454"/>
      <c r="E238" s="454"/>
      <c r="F238" s="454"/>
      <c r="G238" s="317"/>
      <c r="H238" s="329">
        <f>SUM(C238:G238)</f>
        <v>0</v>
      </c>
      <c r="I238" s="317"/>
      <c r="J238" s="317"/>
      <c r="K238" s="317"/>
      <c r="L238" s="556">
        <f>SUM(I238:K238)</f>
        <v>0</v>
      </c>
      <c r="M238" s="454"/>
      <c r="N238" s="163"/>
      <c r="O238" s="454"/>
      <c r="P238" s="454"/>
      <c r="Q238" s="360">
        <f>SUM(M238:P238)</f>
        <v>0</v>
      </c>
      <c r="R238" s="454"/>
      <c r="S238" s="386"/>
      <c r="T238" s="353"/>
      <c r="U238" s="360">
        <f t="shared" si="174"/>
        <v>0</v>
      </c>
      <c r="V238" s="343"/>
      <c r="W238" s="343"/>
      <c r="X238" s="34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f>SUM(V238:AY238)</f>
        <v>0</v>
      </c>
      <c r="BA238" s="589">
        <f t="shared" si="171"/>
        <v>0</v>
      </c>
    </row>
    <row r="239" spans="1:53" x14ac:dyDescent="0.3">
      <c r="C239" s="148"/>
      <c r="D239" s="148"/>
      <c r="E239" s="148"/>
      <c r="F239" s="148"/>
      <c r="G239" s="148"/>
      <c r="H239" s="331"/>
      <c r="I239" s="148"/>
      <c r="J239" s="148"/>
      <c r="K239" s="148"/>
      <c r="L239" s="148"/>
      <c r="M239" s="148"/>
      <c r="N239" s="148"/>
      <c r="O239" s="148"/>
      <c r="P239" s="148"/>
      <c r="Q239" s="331"/>
      <c r="R239" s="148"/>
      <c r="S239" s="148"/>
      <c r="T239" s="148"/>
      <c r="U239" s="331"/>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590"/>
    </row>
    <row r="240" spans="1:53" ht="17.399999999999999" x14ac:dyDescent="0.3">
      <c r="B240" s="25" t="s">
        <v>467</v>
      </c>
      <c r="C240" s="149">
        <f t="shared" ref="C240:G240" si="223">C124+C143+C144+C169+C178</f>
        <v>0</v>
      </c>
      <c r="D240" s="149">
        <f t="shared" si="223"/>
        <v>0</v>
      </c>
      <c r="E240" s="149">
        <f t="shared" si="223"/>
        <v>26159370</v>
      </c>
      <c r="F240" s="149">
        <f t="shared" si="223"/>
        <v>0</v>
      </c>
      <c r="G240" s="149">
        <f t="shared" si="223"/>
        <v>0</v>
      </c>
      <c r="H240" s="332">
        <f>H124+H143+H144+H169+H178</f>
        <v>26159370</v>
      </c>
      <c r="I240" s="149">
        <f t="shared" ref="I240:K240" si="224">I124+I143+I144+I169+I178</f>
        <v>72129895</v>
      </c>
      <c r="J240" s="149">
        <f t="shared" si="224"/>
        <v>0</v>
      </c>
      <c r="K240" s="149">
        <f t="shared" si="224"/>
        <v>0</v>
      </c>
      <c r="L240" s="149">
        <f>SUM(I240:K240)</f>
        <v>72129895</v>
      </c>
      <c r="M240" s="149">
        <f t="shared" ref="M240:BA240" si="225">M124+M143+M144+M169+M178</f>
        <v>125257357</v>
      </c>
      <c r="N240" s="149">
        <f t="shared" si="225"/>
        <v>0</v>
      </c>
      <c r="O240" s="149">
        <f t="shared" si="225"/>
        <v>0</v>
      </c>
      <c r="P240" s="149">
        <f t="shared" si="225"/>
        <v>0</v>
      </c>
      <c r="Q240" s="332">
        <f t="shared" si="225"/>
        <v>125257357</v>
      </c>
      <c r="R240" s="149">
        <f>R124+R143+R144+R169+R178</f>
        <v>79194898</v>
      </c>
      <c r="S240" s="149"/>
      <c r="T240" s="149">
        <f t="shared" ref="T240" si="226">T124+T143+T144+T169+T178</f>
        <v>0</v>
      </c>
      <c r="U240" s="332">
        <f t="shared" si="225"/>
        <v>79194898</v>
      </c>
      <c r="V240" s="149">
        <f t="shared" si="225"/>
        <v>0</v>
      </c>
      <c r="W240" s="149">
        <f t="shared" si="225"/>
        <v>0</v>
      </c>
      <c r="X240" s="149">
        <f t="shared" si="225"/>
        <v>0</v>
      </c>
      <c r="Y240" s="149">
        <f t="shared" si="225"/>
        <v>0</v>
      </c>
      <c r="Z240" s="149">
        <f t="shared" si="225"/>
        <v>0</v>
      </c>
      <c r="AA240" s="149">
        <f>AA124+AA143+AA144+AA169+AA178</f>
        <v>0</v>
      </c>
      <c r="AB240" s="149">
        <f t="shared" si="225"/>
        <v>0</v>
      </c>
      <c r="AC240" s="149">
        <f t="shared" si="225"/>
        <v>0</v>
      </c>
      <c r="AD240" s="149">
        <f t="shared" si="225"/>
        <v>0</v>
      </c>
      <c r="AE240" s="149">
        <f t="shared" si="225"/>
        <v>0</v>
      </c>
      <c r="AF240" s="149">
        <f t="shared" si="225"/>
        <v>0</v>
      </c>
      <c r="AG240" s="149">
        <f>AG124+AG143+AG144+AG169+AG178</f>
        <v>0</v>
      </c>
      <c r="AH240" s="149">
        <f t="shared" si="225"/>
        <v>0</v>
      </c>
      <c r="AI240" s="149">
        <f t="shared" si="225"/>
        <v>0</v>
      </c>
      <c r="AJ240" s="149">
        <f t="shared" si="225"/>
        <v>0</v>
      </c>
      <c r="AK240" s="149">
        <f t="shared" si="225"/>
        <v>0</v>
      </c>
      <c r="AL240" s="149">
        <f t="shared" si="225"/>
        <v>285148675</v>
      </c>
      <c r="AM240" s="149">
        <f t="shared" si="225"/>
        <v>0</v>
      </c>
      <c r="AN240" s="149">
        <f t="shared" si="225"/>
        <v>0</v>
      </c>
      <c r="AO240" s="149">
        <f t="shared" si="225"/>
        <v>0</v>
      </c>
      <c r="AP240" s="149">
        <f t="shared" si="225"/>
        <v>0</v>
      </c>
      <c r="AQ240" s="149">
        <f t="shared" si="225"/>
        <v>0</v>
      </c>
      <c r="AR240" s="149">
        <f t="shared" si="225"/>
        <v>0</v>
      </c>
      <c r="AS240" s="149">
        <f t="shared" si="225"/>
        <v>0</v>
      </c>
      <c r="AT240" s="149">
        <f t="shared" si="225"/>
        <v>0</v>
      </c>
      <c r="AU240" s="149">
        <f t="shared" si="225"/>
        <v>0</v>
      </c>
      <c r="AV240" s="149">
        <f t="shared" si="225"/>
        <v>0</v>
      </c>
      <c r="AW240" s="149">
        <f t="shared" si="225"/>
        <v>0</v>
      </c>
      <c r="AX240" s="149">
        <f t="shared" si="225"/>
        <v>0</v>
      </c>
      <c r="AY240" s="149">
        <f t="shared" si="225"/>
        <v>0</v>
      </c>
      <c r="AZ240" s="149">
        <f t="shared" si="225"/>
        <v>285148675</v>
      </c>
      <c r="BA240" s="593">
        <f t="shared" si="225"/>
        <v>587890195</v>
      </c>
    </row>
    <row r="241" spans="1:53" x14ac:dyDescent="0.3">
      <c r="C241" s="148"/>
      <c r="D241" s="148"/>
      <c r="E241" s="148"/>
      <c r="F241" s="148"/>
      <c r="G241" s="148"/>
      <c r="H241" s="331"/>
      <c r="I241" s="148"/>
      <c r="J241" s="148"/>
      <c r="K241" s="148"/>
      <c r="L241" s="148"/>
      <c r="M241" s="148"/>
      <c r="N241" s="148"/>
      <c r="O241" s="148"/>
      <c r="P241" s="148"/>
      <c r="Q241" s="331"/>
      <c r="R241" s="148"/>
      <c r="S241" s="148"/>
      <c r="T241" s="148"/>
      <c r="U241" s="331"/>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594"/>
    </row>
    <row r="242" spans="1:53" ht="17.399999999999999" x14ac:dyDescent="0.3">
      <c r="B242" s="25" t="s">
        <v>468</v>
      </c>
      <c r="C242" s="149">
        <f t="shared" ref="C242:AZ242" si="227">C194+C202+C207</f>
        <v>0</v>
      </c>
      <c r="D242" s="149">
        <f t="shared" si="227"/>
        <v>0</v>
      </c>
      <c r="E242" s="149">
        <f t="shared" si="227"/>
        <v>0</v>
      </c>
      <c r="F242" s="149">
        <f t="shared" si="227"/>
        <v>0</v>
      </c>
      <c r="G242" s="149">
        <f t="shared" si="227"/>
        <v>0</v>
      </c>
      <c r="H242" s="332">
        <f t="shared" si="227"/>
        <v>0</v>
      </c>
      <c r="I242" s="149">
        <f t="shared" si="227"/>
        <v>853700</v>
      </c>
      <c r="J242" s="149">
        <f t="shared" si="227"/>
        <v>0</v>
      </c>
      <c r="K242" s="149">
        <f t="shared" si="227"/>
        <v>0</v>
      </c>
      <c r="L242" s="149">
        <f>SUM(I242:K242)</f>
        <v>853700</v>
      </c>
      <c r="M242" s="166">
        <f t="shared" si="227"/>
        <v>0</v>
      </c>
      <c r="N242" s="166">
        <f t="shared" si="227"/>
        <v>0</v>
      </c>
      <c r="O242" s="166">
        <f t="shared" si="227"/>
        <v>0</v>
      </c>
      <c r="P242" s="166">
        <f t="shared" si="227"/>
        <v>0</v>
      </c>
      <c r="Q242" s="362">
        <f t="shared" si="227"/>
        <v>0</v>
      </c>
      <c r="R242" s="166">
        <f t="shared" si="227"/>
        <v>0</v>
      </c>
      <c r="S242" s="166"/>
      <c r="T242" s="166">
        <f t="shared" ref="T242" si="228">T194+T202+T207</f>
        <v>0</v>
      </c>
      <c r="U242" s="362">
        <f>U194+U202+U207</f>
        <v>0</v>
      </c>
      <c r="V242" s="166">
        <f t="shared" si="227"/>
        <v>0</v>
      </c>
      <c r="W242" s="166">
        <f t="shared" si="227"/>
        <v>0</v>
      </c>
      <c r="X242" s="166">
        <f t="shared" si="227"/>
        <v>0</v>
      </c>
      <c r="Y242" s="166">
        <f t="shared" si="227"/>
        <v>0</v>
      </c>
      <c r="Z242" s="166">
        <f t="shared" si="227"/>
        <v>0</v>
      </c>
      <c r="AA242" s="166">
        <f t="shared" si="227"/>
        <v>0</v>
      </c>
      <c r="AB242" s="166">
        <f t="shared" si="227"/>
        <v>0</v>
      </c>
      <c r="AC242" s="166">
        <f t="shared" si="227"/>
        <v>0</v>
      </c>
      <c r="AD242" s="166">
        <f t="shared" si="227"/>
        <v>0</v>
      </c>
      <c r="AE242" s="166">
        <f t="shared" si="227"/>
        <v>0</v>
      </c>
      <c r="AF242" s="166">
        <f t="shared" si="227"/>
        <v>0</v>
      </c>
      <c r="AG242" s="166">
        <f>AG194+AG202+AG207</f>
        <v>0</v>
      </c>
      <c r="AH242" s="166">
        <f t="shared" si="227"/>
        <v>0</v>
      </c>
      <c r="AI242" s="166">
        <f t="shared" si="227"/>
        <v>0</v>
      </c>
      <c r="AJ242" s="166">
        <f t="shared" si="227"/>
        <v>0</v>
      </c>
      <c r="AK242" s="166">
        <f t="shared" si="227"/>
        <v>0</v>
      </c>
      <c r="AL242" s="166">
        <f t="shared" si="227"/>
        <v>388686145</v>
      </c>
      <c r="AM242" s="166">
        <f t="shared" si="227"/>
        <v>0</v>
      </c>
      <c r="AN242" s="166">
        <f t="shared" si="227"/>
        <v>0</v>
      </c>
      <c r="AO242" s="166">
        <f t="shared" si="227"/>
        <v>0</v>
      </c>
      <c r="AP242" s="166">
        <f t="shared" si="227"/>
        <v>0</v>
      </c>
      <c r="AQ242" s="166">
        <f t="shared" si="227"/>
        <v>0</v>
      </c>
      <c r="AR242" s="166">
        <f t="shared" si="227"/>
        <v>0</v>
      </c>
      <c r="AS242" s="166">
        <f t="shared" si="227"/>
        <v>0</v>
      </c>
      <c r="AT242" s="166">
        <f t="shared" si="227"/>
        <v>0</v>
      </c>
      <c r="AU242" s="166">
        <f t="shared" si="227"/>
        <v>0</v>
      </c>
      <c r="AV242" s="166">
        <f t="shared" si="227"/>
        <v>0</v>
      </c>
      <c r="AW242" s="166">
        <f t="shared" si="227"/>
        <v>0</v>
      </c>
      <c r="AX242" s="166">
        <f t="shared" si="227"/>
        <v>0</v>
      </c>
      <c r="AY242" s="166">
        <f t="shared" si="227"/>
        <v>0</v>
      </c>
      <c r="AZ242" s="166">
        <f t="shared" si="227"/>
        <v>388686145</v>
      </c>
      <c r="BA242" s="593">
        <f>AZ242+U242+Q242+H242</f>
        <v>388686145</v>
      </c>
    </row>
    <row r="243" spans="1:53" x14ac:dyDescent="0.3">
      <c r="C243" s="148"/>
      <c r="D243" s="148"/>
      <c r="E243" s="148"/>
      <c r="F243" s="148"/>
      <c r="G243" s="148"/>
      <c r="H243" s="331"/>
      <c r="I243" s="148"/>
      <c r="J243" s="148"/>
      <c r="K243" s="148"/>
      <c r="L243" s="148"/>
      <c r="M243" s="148"/>
      <c r="N243" s="148"/>
      <c r="O243" s="148"/>
      <c r="P243" s="148"/>
      <c r="Q243" s="331"/>
      <c r="R243" s="148"/>
      <c r="S243" s="148"/>
      <c r="T243" s="148"/>
      <c r="U243" s="331"/>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594"/>
    </row>
    <row r="244" spans="1:53" ht="17.399999999999999" x14ac:dyDescent="0.3">
      <c r="B244" s="25" t="s">
        <v>469</v>
      </c>
      <c r="C244" s="149">
        <f t="shared" ref="C244:AZ244" si="229">C216</f>
        <v>0</v>
      </c>
      <c r="D244" s="149">
        <f t="shared" si="229"/>
        <v>0</v>
      </c>
      <c r="E244" s="149">
        <f t="shared" si="229"/>
        <v>0</v>
      </c>
      <c r="F244" s="149">
        <f t="shared" si="229"/>
        <v>0</v>
      </c>
      <c r="G244" s="149">
        <f t="shared" si="229"/>
        <v>0</v>
      </c>
      <c r="H244" s="332">
        <f t="shared" si="229"/>
        <v>0</v>
      </c>
      <c r="I244" s="149">
        <f t="shared" si="229"/>
        <v>0</v>
      </c>
      <c r="J244" s="149">
        <f t="shared" si="229"/>
        <v>0</v>
      </c>
      <c r="K244" s="149">
        <f t="shared" si="229"/>
        <v>0</v>
      </c>
      <c r="L244" s="149">
        <f>SUM(I244:K244)</f>
        <v>0</v>
      </c>
      <c r="M244" s="166">
        <f t="shared" si="229"/>
        <v>0</v>
      </c>
      <c r="N244" s="166">
        <f t="shared" si="229"/>
        <v>0</v>
      </c>
      <c r="O244" s="166">
        <f t="shared" si="229"/>
        <v>0</v>
      </c>
      <c r="P244" s="166">
        <f t="shared" si="229"/>
        <v>0</v>
      </c>
      <c r="Q244" s="362">
        <f t="shared" si="229"/>
        <v>0</v>
      </c>
      <c r="R244" s="166">
        <f t="shared" si="229"/>
        <v>0</v>
      </c>
      <c r="S244" s="166"/>
      <c r="T244" s="166">
        <f t="shared" ref="T244" si="230">T216</f>
        <v>0</v>
      </c>
      <c r="U244" s="362">
        <f>U216</f>
        <v>0</v>
      </c>
      <c r="V244" s="166">
        <f t="shared" si="229"/>
        <v>0</v>
      </c>
      <c r="W244" s="166">
        <f t="shared" si="229"/>
        <v>0</v>
      </c>
      <c r="X244" s="166">
        <f t="shared" si="229"/>
        <v>0</v>
      </c>
      <c r="Y244" s="166">
        <f t="shared" si="229"/>
        <v>0</v>
      </c>
      <c r="Z244" s="166">
        <f t="shared" si="229"/>
        <v>0</v>
      </c>
      <c r="AA244" s="166">
        <f t="shared" si="229"/>
        <v>0</v>
      </c>
      <c r="AB244" s="166">
        <f t="shared" si="229"/>
        <v>0</v>
      </c>
      <c r="AC244" s="166">
        <f t="shared" si="229"/>
        <v>0</v>
      </c>
      <c r="AD244" s="166">
        <f t="shared" si="229"/>
        <v>0</v>
      </c>
      <c r="AE244" s="166">
        <f t="shared" si="229"/>
        <v>0</v>
      </c>
      <c r="AF244" s="166">
        <f t="shared" si="229"/>
        <v>0</v>
      </c>
      <c r="AG244" s="166">
        <f>AG216</f>
        <v>0</v>
      </c>
      <c r="AH244" s="166">
        <f t="shared" si="229"/>
        <v>0</v>
      </c>
      <c r="AI244" s="166">
        <f t="shared" si="229"/>
        <v>0</v>
      </c>
      <c r="AJ244" s="166">
        <f t="shared" si="229"/>
        <v>0</v>
      </c>
      <c r="AK244" s="166">
        <f t="shared" si="229"/>
        <v>0</v>
      </c>
      <c r="AL244" s="166">
        <f t="shared" si="229"/>
        <v>304657996</v>
      </c>
      <c r="AM244" s="166">
        <f t="shared" si="229"/>
        <v>0</v>
      </c>
      <c r="AN244" s="166">
        <f t="shared" si="229"/>
        <v>0</v>
      </c>
      <c r="AO244" s="166">
        <f t="shared" si="229"/>
        <v>0</v>
      </c>
      <c r="AP244" s="166">
        <f t="shared" si="229"/>
        <v>0</v>
      </c>
      <c r="AQ244" s="166">
        <f t="shared" si="229"/>
        <v>0</v>
      </c>
      <c r="AR244" s="166">
        <f t="shared" si="229"/>
        <v>0</v>
      </c>
      <c r="AS244" s="166">
        <f t="shared" si="229"/>
        <v>0</v>
      </c>
      <c r="AT244" s="166">
        <f t="shared" si="229"/>
        <v>0</v>
      </c>
      <c r="AU244" s="166">
        <f t="shared" si="229"/>
        <v>0</v>
      </c>
      <c r="AV244" s="166">
        <f t="shared" si="229"/>
        <v>0</v>
      </c>
      <c r="AW244" s="166">
        <f t="shared" si="229"/>
        <v>0</v>
      </c>
      <c r="AX244" s="166">
        <f t="shared" si="229"/>
        <v>0</v>
      </c>
      <c r="AY244" s="166">
        <f t="shared" si="229"/>
        <v>0</v>
      </c>
      <c r="AZ244" s="166">
        <f t="shared" si="229"/>
        <v>304657996</v>
      </c>
      <c r="BA244" s="593">
        <f>AZ244+U244+Q244+H244</f>
        <v>304657996</v>
      </c>
    </row>
    <row r="245" spans="1:53" x14ac:dyDescent="0.3">
      <c r="C245" s="148"/>
      <c r="D245" s="148"/>
      <c r="E245" s="148"/>
      <c r="F245" s="148"/>
      <c r="G245" s="148"/>
      <c r="H245" s="331"/>
      <c r="I245" s="148"/>
      <c r="J245" s="148"/>
      <c r="K245" s="148"/>
      <c r="L245" s="148"/>
      <c r="M245" s="148"/>
      <c r="N245" s="148"/>
      <c r="O245" s="148"/>
      <c r="P245" s="148"/>
      <c r="Q245" s="331"/>
      <c r="R245" s="148"/>
      <c r="S245" s="148"/>
      <c r="T245" s="148"/>
      <c r="U245" s="331"/>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594"/>
    </row>
    <row r="246" spans="1:53" ht="17.399999999999999" x14ac:dyDescent="0.3">
      <c r="A246" s="36" t="s">
        <v>470</v>
      </c>
      <c r="B246" s="37" t="s">
        <v>471</v>
      </c>
      <c r="C246" s="167">
        <f t="shared" ref="C246:AZ246" si="231">C124+C143+C144+C169+C178+C194+C202+C207+C216</f>
        <v>0</v>
      </c>
      <c r="D246" s="167">
        <f t="shared" si="231"/>
        <v>0</v>
      </c>
      <c r="E246" s="167">
        <f t="shared" si="231"/>
        <v>26159370</v>
      </c>
      <c r="F246" s="167">
        <f t="shared" si="231"/>
        <v>0</v>
      </c>
      <c r="G246" s="341">
        <f t="shared" si="231"/>
        <v>0</v>
      </c>
      <c r="H246" s="350">
        <f t="shared" si="231"/>
        <v>26159370</v>
      </c>
      <c r="I246" s="167">
        <f t="shared" si="231"/>
        <v>72983595</v>
      </c>
      <c r="J246" s="167">
        <f t="shared" si="231"/>
        <v>0</v>
      </c>
      <c r="K246" s="167">
        <f t="shared" si="231"/>
        <v>0</v>
      </c>
      <c r="L246" s="167">
        <f>SUM(I246:K246)</f>
        <v>72983595</v>
      </c>
      <c r="M246" s="345">
        <f t="shared" si="231"/>
        <v>125257357</v>
      </c>
      <c r="N246" s="168">
        <f t="shared" si="231"/>
        <v>0</v>
      </c>
      <c r="O246" s="168">
        <f t="shared" si="231"/>
        <v>0</v>
      </c>
      <c r="P246" s="355">
        <f t="shared" si="231"/>
        <v>0</v>
      </c>
      <c r="Q246" s="363">
        <f t="shared" si="231"/>
        <v>125257357</v>
      </c>
      <c r="R246" s="345">
        <f>R124+R143+R144+R169+R178+R194+R202+R207+R216</f>
        <v>79194898</v>
      </c>
      <c r="S246" s="388"/>
      <c r="T246" s="355">
        <f t="shared" ref="T246" si="232">T124+T143+T144+T169+T178+T194+T202+T207+T216</f>
        <v>0</v>
      </c>
      <c r="U246" s="363">
        <f>U124+U143+U144+U169+U178+U194+U202+U207+U216</f>
        <v>79194898</v>
      </c>
      <c r="V246" s="345">
        <f t="shared" si="231"/>
        <v>0</v>
      </c>
      <c r="W246" s="345">
        <f t="shared" si="231"/>
        <v>0</v>
      </c>
      <c r="X246" s="345">
        <f t="shared" si="231"/>
        <v>0</v>
      </c>
      <c r="Y246" s="168">
        <f t="shared" si="231"/>
        <v>0</v>
      </c>
      <c r="Z246" s="168">
        <f t="shared" si="231"/>
        <v>0</v>
      </c>
      <c r="AA246" s="168">
        <f>AA124+AA143+AA144+AA169+AA178+AA194+AA202+AA207+AA216</f>
        <v>0</v>
      </c>
      <c r="AB246" s="168">
        <f t="shared" si="231"/>
        <v>0</v>
      </c>
      <c r="AC246" s="168">
        <f t="shared" si="231"/>
        <v>0</v>
      </c>
      <c r="AD246" s="168">
        <f t="shared" si="231"/>
        <v>0</v>
      </c>
      <c r="AE246" s="168">
        <f t="shared" si="231"/>
        <v>0</v>
      </c>
      <c r="AF246" s="168">
        <f t="shared" si="231"/>
        <v>0</v>
      </c>
      <c r="AG246" s="168">
        <f>AG124+AG143+AG144+AG169+AG178+AG194+AG202+AG207+AG216</f>
        <v>0</v>
      </c>
      <c r="AH246" s="168">
        <f t="shared" si="231"/>
        <v>0</v>
      </c>
      <c r="AI246" s="168">
        <f t="shared" si="231"/>
        <v>0</v>
      </c>
      <c r="AJ246" s="168">
        <f t="shared" si="231"/>
        <v>0</v>
      </c>
      <c r="AK246" s="168">
        <f t="shared" si="231"/>
        <v>0</v>
      </c>
      <c r="AL246" s="168">
        <f t="shared" si="231"/>
        <v>978492816</v>
      </c>
      <c r="AM246" s="168">
        <f t="shared" si="231"/>
        <v>0</v>
      </c>
      <c r="AN246" s="168">
        <f t="shared" si="231"/>
        <v>0</v>
      </c>
      <c r="AO246" s="168">
        <f t="shared" si="231"/>
        <v>0</v>
      </c>
      <c r="AP246" s="168">
        <f t="shared" si="231"/>
        <v>0</v>
      </c>
      <c r="AQ246" s="168">
        <f t="shared" si="231"/>
        <v>0</v>
      </c>
      <c r="AR246" s="168">
        <f t="shared" si="231"/>
        <v>0</v>
      </c>
      <c r="AS246" s="168">
        <f t="shared" si="231"/>
        <v>0</v>
      </c>
      <c r="AT246" s="168">
        <f t="shared" si="231"/>
        <v>0</v>
      </c>
      <c r="AU246" s="168">
        <f t="shared" si="231"/>
        <v>0</v>
      </c>
      <c r="AV246" s="168">
        <f t="shared" si="231"/>
        <v>0</v>
      </c>
      <c r="AW246" s="168">
        <f t="shared" si="231"/>
        <v>0</v>
      </c>
      <c r="AX246" s="168">
        <f t="shared" si="231"/>
        <v>0</v>
      </c>
      <c r="AY246" s="168">
        <f t="shared" si="231"/>
        <v>0</v>
      </c>
      <c r="AZ246" s="168">
        <f t="shared" si="231"/>
        <v>978492816</v>
      </c>
      <c r="BA246" s="593">
        <f>AZ246+U246+Q246+H246</f>
        <v>1209104441</v>
      </c>
    </row>
    <row r="247" spans="1:53" ht="17.399999999999999" x14ac:dyDescent="0.3">
      <c r="A247" s="28"/>
      <c r="B247" s="29"/>
      <c r="C247" s="148"/>
      <c r="D247" s="148"/>
      <c r="E247" s="148"/>
      <c r="F247" s="148"/>
      <c r="G247" s="148"/>
      <c r="H247" s="331"/>
      <c r="I247" s="148"/>
      <c r="J247" s="148"/>
      <c r="K247" s="148"/>
      <c r="L247" s="148"/>
      <c r="M247" s="148"/>
      <c r="N247" s="148"/>
      <c r="O247" s="148"/>
      <c r="P247" s="148"/>
      <c r="Q247" s="331"/>
      <c r="R247" s="148"/>
      <c r="S247" s="148"/>
      <c r="T247" s="148"/>
      <c r="U247" s="331"/>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594"/>
    </row>
    <row r="248" spans="1:53" ht="30.6" x14ac:dyDescent="0.3">
      <c r="A248" s="30"/>
      <c r="B248" s="31" t="s">
        <v>472</v>
      </c>
      <c r="C248" s="151">
        <f t="shared" ref="C248:AZ248" si="233">C246-C229</f>
        <v>0</v>
      </c>
      <c r="D248" s="151">
        <f t="shared" si="233"/>
        <v>0</v>
      </c>
      <c r="E248" s="151">
        <f t="shared" si="233"/>
        <v>26159370</v>
      </c>
      <c r="F248" s="151">
        <f t="shared" si="233"/>
        <v>0</v>
      </c>
      <c r="G248" s="320">
        <f t="shared" si="233"/>
        <v>0</v>
      </c>
      <c r="H248" s="334">
        <f t="shared" si="233"/>
        <v>26159370</v>
      </c>
      <c r="I248" s="151">
        <f t="shared" si="233"/>
        <v>72983595</v>
      </c>
      <c r="J248" s="151">
        <f t="shared" si="233"/>
        <v>0</v>
      </c>
      <c r="K248" s="151">
        <f t="shared" si="233"/>
        <v>0</v>
      </c>
      <c r="L248" s="151">
        <f>SUM(I248:K248)</f>
        <v>72983595</v>
      </c>
      <c r="M248" s="346">
        <f t="shared" si="233"/>
        <v>125257357</v>
      </c>
      <c r="N248" s="169">
        <f t="shared" si="233"/>
        <v>0</v>
      </c>
      <c r="O248" s="169">
        <f t="shared" si="233"/>
        <v>0</v>
      </c>
      <c r="P248" s="356">
        <f t="shared" si="233"/>
        <v>0</v>
      </c>
      <c r="Q248" s="364">
        <f t="shared" si="233"/>
        <v>125257357</v>
      </c>
      <c r="R248" s="346">
        <f t="shared" si="233"/>
        <v>79194898</v>
      </c>
      <c r="S248" s="389"/>
      <c r="T248" s="356">
        <f t="shared" ref="T248" si="234">T246-T229</f>
        <v>0</v>
      </c>
      <c r="U248" s="364">
        <f>U246-U229</f>
        <v>79194898</v>
      </c>
      <c r="V248" s="346">
        <f t="shared" si="233"/>
        <v>0</v>
      </c>
      <c r="W248" s="346">
        <f t="shared" si="233"/>
        <v>0</v>
      </c>
      <c r="X248" s="346">
        <f t="shared" si="233"/>
        <v>0</v>
      </c>
      <c r="Y248" s="169">
        <f t="shared" si="233"/>
        <v>0</v>
      </c>
      <c r="Z248" s="169">
        <f t="shared" si="233"/>
        <v>0</v>
      </c>
      <c r="AA248" s="169">
        <f t="shared" si="233"/>
        <v>0</v>
      </c>
      <c r="AB248" s="169">
        <f t="shared" si="233"/>
        <v>0</v>
      </c>
      <c r="AC248" s="169">
        <f t="shared" si="233"/>
        <v>0</v>
      </c>
      <c r="AD248" s="169">
        <f t="shared" si="233"/>
        <v>0</v>
      </c>
      <c r="AE248" s="169">
        <f t="shared" si="233"/>
        <v>0</v>
      </c>
      <c r="AF248" s="169">
        <f t="shared" si="233"/>
        <v>0</v>
      </c>
      <c r="AG248" s="169">
        <f>AG246-AG229</f>
        <v>0</v>
      </c>
      <c r="AH248" s="169">
        <f t="shared" si="233"/>
        <v>0</v>
      </c>
      <c r="AI248" s="169">
        <f t="shared" si="233"/>
        <v>0</v>
      </c>
      <c r="AJ248" s="169">
        <f t="shared" si="233"/>
        <v>0</v>
      </c>
      <c r="AK248" s="169">
        <f t="shared" si="233"/>
        <v>0</v>
      </c>
      <c r="AL248" s="169">
        <f t="shared" si="233"/>
        <v>687693384</v>
      </c>
      <c r="AM248" s="169">
        <f t="shared" si="233"/>
        <v>0</v>
      </c>
      <c r="AN248" s="169">
        <f t="shared" si="233"/>
        <v>0</v>
      </c>
      <c r="AO248" s="169">
        <f t="shared" si="233"/>
        <v>0</v>
      </c>
      <c r="AP248" s="169">
        <f t="shared" si="233"/>
        <v>0</v>
      </c>
      <c r="AQ248" s="169">
        <f t="shared" si="233"/>
        <v>0</v>
      </c>
      <c r="AR248" s="169">
        <f t="shared" si="233"/>
        <v>0</v>
      </c>
      <c r="AS248" s="169">
        <f t="shared" si="233"/>
        <v>0</v>
      </c>
      <c r="AT248" s="169">
        <f t="shared" si="233"/>
        <v>0</v>
      </c>
      <c r="AU248" s="169">
        <f t="shared" si="233"/>
        <v>0</v>
      </c>
      <c r="AV248" s="169">
        <f t="shared" si="233"/>
        <v>0</v>
      </c>
      <c r="AW248" s="169">
        <f t="shared" si="233"/>
        <v>0</v>
      </c>
      <c r="AX248" s="169">
        <f t="shared" si="233"/>
        <v>0</v>
      </c>
      <c r="AY248" s="169">
        <f t="shared" si="233"/>
        <v>0</v>
      </c>
      <c r="AZ248" s="169">
        <f t="shared" si="233"/>
        <v>687693384</v>
      </c>
      <c r="BA248" s="593">
        <f>AZ248+U248+Q248+H248</f>
        <v>918305009</v>
      </c>
    </row>
    <row r="249" spans="1:53" x14ac:dyDescent="0.3">
      <c r="C249" s="148"/>
      <c r="D249" s="148"/>
      <c r="E249" s="148"/>
      <c r="F249" s="148"/>
      <c r="G249" s="148"/>
      <c r="H249" s="331"/>
      <c r="I249" s="148"/>
      <c r="J249" s="148"/>
      <c r="K249" s="148"/>
      <c r="L249" s="148"/>
      <c r="M249" s="148"/>
      <c r="N249" s="148"/>
      <c r="O249" s="148"/>
      <c r="P249" s="148"/>
      <c r="Q249" s="331"/>
      <c r="R249" s="148"/>
      <c r="S249" s="148"/>
      <c r="T249" s="148"/>
      <c r="U249" s="331"/>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594"/>
    </row>
    <row r="250" spans="1:53" ht="35.4" thickBot="1" x14ac:dyDescent="0.35">
      <c r="A250" s="32"/>
      <c r="B250" s="33" t="s">
        <v>473</v>
      </c>
      <c r="C250" s="152">
        <f t="shared" ref="C250:AZ250" si="235">C246-C216</f>
        <v>0</v>
      </c>
      <c r="D250" s="152">
        <f t="shared" si="235"/>
        <v>0</v>
      </c>
      <c r="E250" s="152">
        <f t="shared" si="235"/>
        <v>26159370</v>
      </c>
      <c r="F250" s="152">
        <f t="shared" si="235"/>
        <v>0</v>
      </c>
      <c r="G250" s="321">
        <f t="shared" si="235"/>
        <v>0</v>
      </c>
      <c r="H250" s="335">
        <f t="shared" si="235"/>
        <v>26159370</v>
      </c>
      <c r="I250" s="152">
        <f t="shared" si="235"/>
        <v>72983595</v>
      </c>
      <c r="J250" s="152">
        <f t="shared" si="235"/>
        <v>0</v>
      </c>
      <c r="K250" s="152">
        <f t="shared" si="235"/>
        <v>0</v>
      </c>
      <c r="L250" s="152">
        <f>SUM(I250:K250)</f>
        <v>72983595</v>
      </c>
      <c r="M250" s="347">
        <f t="shared" si="235"/>
        <v>125257357</v>
      </c>
      <c r="N250" s="170">
        <f t="shared" si="235"/>
        <v>0</v>
      </c>
      <c r="O250" s="170">
        <f t="shared" si="235"/>
        <v>0</v>
      </c>
      <c r="P250" s="357">
        <f t="shared" si="235"/>
        <v>0</v>
      </c>
      <c r="Q250" s="365">
        <f t="shared" si="235"/>
        <v>125257357</v>
      </c>
      <c r="R250" s="347">
        <f t="shared" si="235"/>
        <v>79194898</v>
      </c>
      <c r="S250" s="390"/>
      <c r="T250" s="357">
        <f t="shared" ref="T250" si="236">T246-T216</f>
        <v>0</v>
      </c>
      <c r="U250" s="365">
        <f>U246-U216</f>
        <v>79194898</v>
      </c>
      <c r="V250" s="347">
        <f t="shared" si="235"/>
        <v>0</v>
      </c>
      <c r="W250" s="347">
        <f t="shared" si="235"/>
        <v>0</v>
      </c>
      <c r="X250" s="347">
        <f t="shared" si="235"/>
        <v>0</v>
      </c>
      <c r="Y250" s="170">
        <f t="shared" si="235"/>
        <v>0</v>
      </c>
      <c r="Z250" s="170">
        <f t="shared" si="235"/>
        <v>0</v>
      </c>
      <c r="AA250" s="170">
        <f t="shared" si="235"/>
        <v>0</v>
      </c>
      <c r="AB250" s="170">
        <f t="shared" si="235"/>
        <v>0</v>
      </c>
      <c r="AC250" s="170">
        <f t="shared" si="235"/>
        <v>0</v>
      </c>
      <c r="AD250" s="170">
        <f t="shared" si="235"/>
        <v>0</v>
      </c>
      <c r="AE250" s="170">
        <f t="shared" si="235"/>
        <v>0</v>
      </c>
      <c r="AF250" s="170">
        <f t="shared" si="235"/>
        <v>0</v>
      </c>
      <c r="AG250" s="170">
        <f>AG246-AG216</f>
        <v>0</v>
      </c>
      <c r="AH250" s="170">
        <f t="shared" si="235"/>
        <v>0</v>
      </c>
      <c r="AI250" s="170">
        <f t="shared" si="235"/>
        <v>0</v>
      </c>
      <c r="AJ250" s="170">
        <f t="shared" si="235"/>
        <v>0</v>
      </c>
      <c r="AK250" s="170">
        <f t="shared" si="235"/>
        <v>0</v>
      </c>
      <c r="AL250" s="170">
        <f t="shared" si="235"/>
        <v>673834820</v>
      </c>
      <c r="AM250" s="170">
        <f t="shared" si="235"/>
        <v>0</v>
      </c>
      <c r="AN250" s="170">
        <f t="shared" si="235"/>
        <v>0</v>
      </c>
      <c r="AO250" s="170">
        <f t="shared" si="235"/>
        <v>0</v>
      </c>
      <c r="AP250" s="170">
        <f t="shared" si="235"/>
        <v>0</v>
      </c>
      <c r="AQ250" s="170">
        <f t="shared" si="235"/>
        <v>0</v>
      </c>
      <c r="AR250" s="170">
        <f t="shared" si="235"/>
        <v>0</v>
      </c>
      <c r="AS250" s="170">
        <f t="shared" si="235"/>
        <v>0</v>
      </c>
      <c r="AT250" s="170">
        <f t="shared" si="235"/>
        <v>0</v>
      </c>
      <c r="AU250" s="170">
        <f t="shared" si="235"/>
        <v>0</v>
      </c>
      <c r="AV250" s="170">
        <f t="shared" si="235"/>
        <v>0</v>
      </c>
      <c r="AW250" s="170">
        <f t="shared" si="235"/>
        <v>0</v>
      </c>
      <c r="AX250" s="170">
        <f t="shared" si="235"/>
        <v>0</v>
      </c>
      <c r="AY250" s="170">
        <f t="shared" si="235"/>
        <v>0</v>
      </c>
      <c r="AZ250" s="170">
        <f t="shared" si="235"/>
        <v>673834820</v>
      </c>
      <c r="BA250" s="593">
        <f>AZ250+U250+Q250+H250</f>
        <v>904446445</v>
      </c>
    </row>
    <row r="251" spans="1:53" ht="17.399999999999999" x14ac:dyDescent="0.3">
      <c r="A251" s="28"/>
      <c r="B251" s="29"/>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588"/>
    </row>
  </sheetData>
  <mergeCells count="4">
    <mergeCell ref="C2:H2"/>
    <mergeCell ref="M2:Q2"/>
    <mergeCell ref="M121:Q121"/>
    <mergeCell ref="C121:G121"/>
  </mergeCells>
  <phoneticPr fontId="76" type="noConversion"/>
  <pageMargins left="0.70866141732283472" right="0.70866141732283472" top="0.74803149606299213" bottom="0.74803149606299213" header="0.31496062992125984" footer="0.31496062992125984"/>
  <pageSetup paperSize="8" scale="50" orientation="landscape"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0"/>
  <sheetViews>
    <sheetView zoomScaleNormal="100" workbookViewId="0">
      <selection activeCell="C7" sqref="C7"/>
    </sheetView>
  </sheetViews>
  <sheetFormatPr defaultRowHeight="15.6" x14ac:dyDescent="0.3"/>
  <cols>
    <col min="1" max="1" width="8.5546875" style="136" customWidth="1"/>
    <col min="2" max="2" width="60.5546875" style="136" customWidth="1"/>
    <col min="3" max="3" width="18" style="136" customWidth="1"/>
    <col min="4" max="4" width="21.109375" style="136" hidden="1" customWidth="1"/>
    <col min="5" max="5" width="14.6640625" style="136" hidden="1" customWidth="1"/>
    <col min="6" max="6" width="21.109375" style="136" hidden="1" customWidth="1"/>
    <col min="7" max="7" width="15.109375" style="136" customWidth="1"/>
    <col min="8" max="8" width="14.44140625" style="137" bestFit="1" customWidth="1"/>
    <col min="9" max="10" width="9.5546875" style="121" bestFit="1" customWidth="1"/>
    <col min="11" max="257" width="9.109375" style="121"/>
    <col min="258" max="258" width="71.88671875" style="121" customWidth="1"/>
    <col min="259" max="259" width="18" style="121" customWidth="1"/>
    <col min="260" max="261" width="0" style="121" hidden="1" customWidth="1"/>
    <col min="262" max="262" width="21.109375" style="121" bestFit="1" customWidth="1"/>
    <col min="263" max="263" width="15.109375" style="121" customWidth="1"/>
    <col min="264" max="264" width="14.44140625" style="121" bestFit="1" customWidth="1"/>
    <col min="265" max="513" width="9.109375" style="121"/>
    <col min="514" max="514" width="71.88671875" style="121" customWidth="1"/>
    <col min="515" max="515" width="18" style="121" customWidth="1"/>
    <col min="516" max="517" width="0" style="121" hidden="1" customWidth="1"/>
    <col min="518" max="518" width="21.109375" style="121" bestFit="1" customWidth="1"/>
    <col min="519" max="519" width="15.109375" style="121" customWidth="1"/>
    <col min="520" max="520" width="14.44140625" style="121" bestFit="1" customWidth="1"/>
    <col min="521" max="769" width="9.109375" style="121"/>
    <col min="770" max="770" width="71.88671875" style="121" customWidth="1"/>
    <col min="771" max="771" width="18" style="121" customWidth="1"/>
    <col min="772" max="773" width="0" style="121" hidden="1" customWidth="1"/>
    <col min="774" max="774" width="21.109375" style="121" bestFit="1" customWidth="1"/>
    <col min="775" max="775" width="15.109375" style="121" customWidth="1"/>
    <col min="776" max="776" width="14.44140625" style="121" bestFit="1" customWidth="1"/>
    <col min="777" max="1025" width="9.109375" style="121"/>
    <col min="1026" max="1026" width="71.88671875" style="121" customWidth="1"/>
    <col min="1027" max="1027" width="18" style="121" customWidth="1"/>
    <col min="1028" max="1029" width="0" style="121" hidden="1" customWidth="1"/>
    <col min="1030" max="1030" width="21.109375" style="121" bestFit="1" customWidth="1"/>
    <col min="1031" max="1031" width="15.109375" style="121" customWidth="1"/>
    <col min="1032" max="1032" width="14.44140625" style="121" bestFit="1" customWidth="1"/>
    <col min="1033" max="1281" width="9.109375" style="121"/>
    <col min="1282" max="1282" width="71.88671875" style="121" customWidth="1"/>
    <col min="1283" max="1283" width="18" style="121" customWidth="1"/>
    <col min="1284" max="1285" width="0" style="121" hidden="1" customWidth="1"/>
    <col min="1286" max="1286" width="21.109375" style="121" bestFit="1" customWidth="1"/>
    <col min="1287" max="1287" width="15.109375" style="121" customWidth="1"/>
    <col min="1288" max="1288" width="14.44140625" style="121" bestFit="1" customWidth="1"/>
    <col min="1289" max="1537" width="9.109375" style="121"/>
    <col min="1538" max="1538" width="71.88671875" style="121" customWidth="1"/>
    <col min="1539" max="1539" width="18" style="121" customWidth="1"/>
    <col min="1540" max="1541" width="0" style="121" hidden="1" customWidth="1"/>
    <col min="1542" max="1542" width="21.109375" style="121" bestFit="1" customWidth="1"/>
    <col min="1543" max="1543" width="15.109375" style="121" customWidth="1"/>
    <col min="1544" max="1544" width="14.44140625" style="121" bestFit="1" customWidth="1"/>
    <col min="1545" max="1793" width="9.109375" style="121"/>
    <col min="1794" max="1794" width="71.88671875" style="121" customWidth="1"/>
    <col min="1795" max="1795" width="18" style="121" customWidth="1"/>
    <col min="1796" max="1797" width="0" style="121" hidden="1" customWidth="1"/>
    <col min="1798" max="1798" width="21.109375" style="121" bestFit="1" customWidth="1"/>
    <col min="1799" max="1799" width="15.109375" style="121" customWidth="1"/>
    <col min="1800" max="1800" width="14.44140625" style="121" bestFit="1" customWidth="1"/>
    <col min="1801" max="2049" width="9.109375" style="121"/>
    <col min="2050" max="2050" width="71.88671875" style="121" customWidth="1"/>
    <col min="2051" max="2051" width="18" style="121" customWidth="1"/>
    <col min="2052" max="2053" width="0" style="121" hidden="1" customWidth="1"/>
    <col min="2054" max="2054" width="21.109375" style="121" bestFit="1" customWidth="1"/>
    <col min="2055" max="2055" width="15.109375" style="121" customWidth="1"/>
    <col min="2056" max="2056" width="14.44140625" style="121" bestFit="1" customWidth="1"/>
    <col min="2057" max="2305" width="9.109375" style="121"/>
    <col min="2306" max="2306" width="71.88671875" style="121" customWidth="1"/>
    <col min="2307" max="2307" width="18" style="121" customWidth="1"/>
    <col min="2308" max="2309" width="0" style="121" hidden="1" customWidth="1"/>
    <col min="2310" max="2310" width="21.109375" style="121" bestFit="1" customWidth="1"/>
    <col min="2311" max="2311" width="15.109375" style="121" customWidth="1"/>
    <col min="2312" max="2312" width="14.44140625" style="121" bestFit="1" customWidth="1"/>
    <col min="2313" max="2561" width="9.109375" style="121"/>
    <col min="2562" max="2562" width="71.88671875" style="121" customWidth="1"/>
    <col min="2563" max="2563" width="18" style="121" customWidth="1"/>
    <col min="2564" max="2565" width="0" style="121" hidden="1" customWidth="1"/>
    <col min="2566" max="2566" width="21.109375" style="121" bestFit="1" customWidth="1"/>
    <col min="2567" max="2567" width="15.109375" style="121" customWidth="1"/>
    <col min="2568" max="2568" width="14.44140625" style="121" bestFit="1" customWidth="1"/>
    <col min="2569" max="2817" width="9.109375" style="121"/>
    <col min="2818" max="2818" width="71.88671875" style="121" customWidth="1"/>
    <col min="2819" max="2819" width="18" style="121" customWidth="1"/>
    <col min="2820" max="2821" width="0" style="121" hidden="1" customWidth="1"/>
    <col min="2822" max="2822" width="21.109375" style="121" bestFit="1" customWidth="1"/>
    <col min="2823" max="2823" width="15.109375" style="121" customWidth="1"/>
    <col min="2824" max="2824" width="14.44140625" style="121" bestFit="1" customWidth="1"/>
    <col min="2825" max="3073" width="9.109375" style="121"/>
    <col min="3074" max="3074" width="71.88671875" style="121" customWidth="1"/>
    <col min="3075" max="3075" width="18" style="121" customWidth="1"/>
    <col min="3076" max="3077" width="0" style="121" hidden="1" customWidth="1"/>
    <col min="3078" max="3078" width="21.109375" style="121" bestFit="1" customWidth="1"/>
    <col min="3079" max="3079" width="15.109375" style="121" customWidth="1"/>
    <col min="3080" max="3080" width="14.44140625" style="121" bestFit="1" customWidth="1"/>
    <col min="3081" max="3329" width="9.109375" style="121"/>
    <col min="3330" max="3330" width="71.88671875" style="121" customWidth="1"/>
    <col min="3331" max="3331" width="18" style="121" customWidth="1"/>
    <col min="3332" max="3333" width="0" style="121" hidden="1" customWidth="1"/>
    <col min="3334" max="3334" width="21.109375" style="121" bestFit="1" customWidth="1"/>
    <col min="3335" max="3335" width="15.109375" style="121" customWidth="1"/>
    <col min="3336" max="3336" width="14.44140625" style="121" bestFit="1" customWidth="1"/>
    <col min="3337" max="3585" width="9.109375" style="121"/>
    <col min="3586" max="3586" width="71.88671875" style="121" customWidth="1"/>
    <col min="3587" max="3587" width="18" style="121" customWidth="1"/>
    <col min="3588" max="3589" width="0" style="121" hidden="1" customWidth="1"/>
    <col min="3590" max="3590" width="21.109375" style="121" bestFit="1" customWidth="1"/>
    <col min="3591" max="3591" width="15.109375" style="121" customWidth="1"/>
    <col min="3592" max="3592" width="14.44140625" style="121" bestFit="1" customWidth="1"/>
    <col min="3593" max="3841" width="9.109375" style="121"/>
    <col min="3842" max="3842" width="71.88671875" style="121" customWidth="1"/>
    <col min="3843" max="3843" width="18" style="121" customWidth="1"/>
    <col min="3844" max="3845" width="0" style="121" hidden="1" customWidth="1"/>
    <col min="3846" max="3846" width="21.109375" style="121" bestFit="1" customWidth="1"/>
    <col min="3847" max="3847" width="15.109375" style="121" customWidth="1"/>
    <col min="3848" max="3848" width="14.44140625" style="121" bestFit="1" customWidth="1"/>
    <col min="3849" max="4097" width="9.109375" style="121"/>
    <col min="4098" max="4098" width="71.88671875" style="121" customWidth="1"/>
    <col min="4099" max="4099" width="18" style="121" customWidth="1"/>
    <col min="4100" max="4101" width="0" style="121" hidden="1" customWidth="1"/>
    <col min="4102" max="4102" width="21.109375" style="121" bestFit="1" customWidth="1"/>
    <col min="4103" max="4103" width="15.109375" style="121" customWidth="1"/>
    <col min="4104" max="4104" width="14.44140625" style="121" bestFit="1" customWidth="1"/>
    <col min="4105" max="4353" width="9.109375" style="121"/>
    <col min="4354" max="4354" width="71.88671875" style="121" customWidth="1"/>
    <col min="4355" max="4355" width="18" style="121" customWidth="1"/>
    <col min="4356" max="4357" width="0" style="121" hidden="1" customWidth="1"/>
    <col min="4358" max="4358" width="21.109375" style="121" bestFit="1" customWidth="1"/>
    <col min="4359" max="4359" width="15.109375" style="121" customWidth="1"/>
    <col min="4360" max="4360" width="14.44140625" style="121" bestFit="1" customWidth="1"/>
    <col min="4361" max="4609" width="9.109375" style="121"/>
    <col min="4610" max="4610" width="71.88671875" style="121" customWidth="1"/>
    <col min="4611" max="4611" width="18" style="121" customWidth="1"/>
    <col min="4612" max="4613" width="0" style="121" hidden="1" customWidth="1"/>
    <col min="4614" max="4614" width="21.109375" style="121" bestFit="1" customWidth="1"/>
    <col min="4615" max="4615" width="15.109375" style="121" customWidth="1"/>
    <col min="4616" max="4616" width="14.44140625" style="121" bestFit="1" customWidth="1"/>
    <col min="4617" max="4865" width="9.109375" style="121"/>
    <col min="4866" max="4866" width="71.88671875" style="121" customWidth="1"/>
    <col min="4867" max="4867" width="18" style="121" customWidth="1"/>
    <col min="4868" max="4869" width="0" style="121" hidden="1" customWidth="1"/>
    <col min="4870" max="4870" width="21.109375" style="121" bestFit="1" customWidth="1"/>
    <col min="4871" max="4871" width="15.109375" style="121" customWidth="1"/>
    <col min="4872" max="4872" width="14.44140625" style="121" bestFit="1" customWidth="1"/>
    <col min="4873" max="5121" width="9.109375" style="121"/>
    <col min="5122" max="5122" width="71.88671875" style="121" customWidth="1"/>
    <col min="5123" max="5123" width="18" style="121" customWidth="1"/>
    <col min="5124" max="5125" width="0" style="121" hidden="1" customWidth="1"/>
    <col min="5126" max="5126" width="21.109375" style="121" bestFit="1" customWidth="1"/>
    <col min="5127" max="5127" width="15.109375" style="121" customWidth="1"/>
    <col min="5128" max="5128" width="14.44140625" style="121" bestFit="1" customWidth="1"/>
    <col min="5129" max="5377" width="9.109375" style="121"/>
    <col min="5378" max="5378" width="71.88671875" style="121" customWidth="1"/>
    <col min="5379" max="5379" width="18" style="121" customWidth="1"/>
    <col min="5380" max="5381" width="0" style="121" hidden="1" customWidth="1"/>
    <col min="5382" max="5382" width="21.109375" style="121" bestFit="1" customWidth="1"/>
    <col min="5383" max="5383" width="15.109375" style="121" customWidth="1"/>
    <col min="5384" max="5384" width="14.44140625" style="121" bestFit="1" customWidth="1"/>
    <col min="5385" max="5633" width="9.109375" style="121"/>
    <col min="5634" max="5634" width="71.88671875" style="121" customWidth="1"/>
    <col min="5635" max="5635" width="18" style="121" customWidth="1"/>
    <col min="5636" max="5637" width="0" style="121" hidden="1" customWidth="1"/>
    <col min="5638" max="5638" width="21.109375" style="121" bestFit="1" customWidth="1"/>
    <col min="5639" max="5639" width="15.109375" style="121" customWidth="1"/>
    <col min="5640" max="5640" width="14.44140625" style="121" bestFit="1" customWidth="1"/>
    <col min="5641" max="5889" width="9.109375" style="121"/>
    <col min="5890" max="5890" width="71.88671875" style="121" customWidth="1"/>
    <col min="5891" max="5891" width="18" style="121" customWidth="1"/>
    <col min="5892" max="5893" width="0" style="121" hidden="1" customWidth="1"/>
    <col min="5894" max="5894" width="21.109375" style="121" bestFit="1" customWidth="1"/>
    <col min="5895" max="5895" width="15.109375" style="121" customWidth="1"/>
    <col min="5896" max="5896" width="14.44140625" style="121" bestFit="1" customWidth="1"/>
    <col min="5897" max="6145" width="9.109375" style="121"/>
    <col min="6146" max="6146" width="71.88671875" style="121" customWidth="1"/>
    <col min="6147" max="6147" width="18" style="121" customWidth="1"/>
    <col min="6148" max="6149" width="0" style="121" hidden="1" customWidth="1"/>
    <col min="6150" max="6150" width="21.109375" style="121" bestFit="1" customWidth="1"/>
    <col min="6151" max="6151" width="15.109375" style="121" customWidth="1"/>
    <col min="6152" max="6152" width="14.44140625" style="121" bestFit="1" customWidth="1"/>
    <col min="6153" max="6401" width="9.109375" style="121"/>
    <col min="6402" max="6402" width="71.88671875" style="121" customWidth="1"/>
    <col min="6403" max="6403" width="18" style="121" customWidth="1"/>
    <col min="6404" max="6405" width="0" style="121" hidden="1" customWidth="1"/>
    <col min="6406" max="6406" width="21.109375" style="121" bestFit="1" customWidth="1"/>
    <col min="6407" max="6407" width="15.109375" style="121" customWidth="1"/>
    <col min="6408" max="6408" width="14.44140625" style="121" bestFit="1" customWidth="1"/>
    <col min="6409" max="6657" width="9.109375" style="121"/>
    <col min="6658" max="6658" width="71.88671875" style="121" customWidth="1"/>
    <col min="6659" max="6659" width="18" style="121" customWidth="1"/>
    <col min="6660" max="6661" width="0" style="121" hidden="1" customWidth="1"/>
    <col min="6662" max="6662" width="21.109375" style="121" bestFit="1" customWidth="1"/>
    <col min="6663" max="6663" width="15.109375" style="121" customWidth="1"/>
    <col min="6664" max="6664" width="14.44140625" style="121" bestFit="1" customWidth="1"/>
    <col min="6665" max="6913" width="9.109375" style="121"/>
    <col min="6914" max="6914" width="71.88671875" style="121" customWidth="1"/>
    <col min="6915" max="6915" width="18" style="121" customWidth="1"/>
    <col min="6916" max="6917" width="0" style="121" hidden="1" customWidth="1"/>
    <col min="6918" max="6918" width="21.109375" style="121" bestFit="1" customWidth="1"/>
    <col min="6919" max="6919" width="15.109375" style="121" customWidth="1"/>
    <col min="6920" max="6920" width="14.44140625" style="121" bestFit="1" customWidth="1"/>
    <col min="6921" max="7169" width="9.109375" style="121"/>
    <col min="7170" max="7170" width="71.88671875" style="121" customWidth="1"/>
    <col min="7171" max="7171" width="18" style="121" customWidth="1"/>
    <col min="7172" max="7173" width="0" style="121" hidden="1" customWidth="1"/>
    <col min="7174" max="7174" width="21.109375" style="121" bestFit="1" customWidth="1"/>
    <col min="7175" max="7175" width="15.109375" style="121" customWidth="1"/>
    <col min="7176" max="7176" width="14.44140625" style="121" bestFit="1" customWidth="1"/>
    <col min="7177" max="7425" width="9.109375" style="121"/>
    <col min="7426" max="7426" width="71.88671875" style="121" customWidth="1"/>
    <col min="7427" max="7427" width="18" style="121" customWidth="1"/>
    <col min="7428" max="7429" width="0" style="121" hidden="1" customWidth="1"/>
    <col min="7430" max="7430" width="21.109375" style="121" bestFit="1" customWidth="1"/>
    <col min="7431" max="7431" width="15.109375" style="121" customWidth="1"/>
    <col min="7432" max="7432" width="14.44140625" style="121" bestFit="1" customWidth="1"/>
    <col min="7433" max="7681" width="9.109375" style="121"/>
    <col min="7682" max="7682" width="71.88671875" style="121" customWidth="1"/>
    <col min="7683" max="7683" width="18" style="121" customWidth="1"/>
    <col min="7684" max="7685" width="0" style="121" hidden="1" customWidth="1"/>
    <col min="7686" max="7686" width="21.109375" style="121" bestFit="1" customWidth="1"/>
    <col min="7687" max="7687" width="15.109375" style="121" customWidth="1"/>
    <col min="7688" max="7688" width="14.44140625" style="121" bestFit="1" customWidth="1"/>
    <col min="7689" max="7937" width="9.109375" style="121"/>
    <col min="7938" max="7938" width="71.88671875" style="121" customWidth="1"/>
    <col min="7939" max="7939" width="18" style="121" customWidth="1"/>
    <col min="7940" max="7941" width="0" style="121" hidden="1" customWidth="1"/>
    <col min="7942" max="7942" width="21.109375" style="121" bestFit="1" customWidth="1"/>
    <col min="7943" max="7943" width="15.109375" style="121" customWidth="1"/>
    <col min="7944" max="7944" width="14.44140625" style="121" bestFit="1" customWidth="1"/>
    <col min="7945" max="8193" width="9.109375" style="121"/>
    <col min="8194" max="8194" width="71.88671875" style="121" customWidth="1"/>
    <col min="8195" max="8195" width="18" style="121" customWidth="1"/>
    <col min="8196" max="8197" width="0" style="121" hidden="1" customWidth="1"/>
    <col min="8198" max="8198" width="21.109375" style="121" bestFit="1" customWidth="1"/>
    <col min="8199" max="8199" width="15.109375" style="121" customWidth="1"/>
    <col min="8200" max="8200" width="14.44140625" style="121" bestFit="1" customWidth="1"/>
    <col min="8201" max="8449" width="9.109375" style="121"/>
    <col min="8450" max="8450" width="71.88671875" style="121" customWidth="1"/>
    <col min="8451" max="8451" width="18" style="121" customWidth="1"/>
    <col min="8452" max="8453" width="0" style="121" hidden="1" customWidth="1"/>
    <col min="8454" max="8454" width="21.109375" style="121" bestFit="1" customWidth="1"/>
    <col min="8455" max="8455" width="15.109375" style="121" customWidth="1"/>
    <col min="8456" max="8456" width="14.44140625" style="121" bestFit="1" customWidth="1"/>
    <col min="8457" max="8705" width="9.109375" style="121"/>
    <col min="8706" max="8706" width="71.88671875" style="121" customWidth="1"/>
    <col min="8707" max="8707" width="18" style="121" customWidth="1"/>
    <col min="8708" max="8709" width="0" style="121" hidden="1" customWidth="1"/>
    <col min="8710" max="8710" width="21.109375" style="121" bestFit="1" customWidth="1"/>
    <col min="8711" max="8711" width="15.109375" style="121" customWidth="1"/>
    <col min="8712" max="8712" width="14.44140625" style="121" bestFit="1" customWidth="1"/>
    <col min="8713" max="8961" width="9.109375" style="121"/>
    <col min="8962" max="8962" width="71.88671875" style="121" customWidth="1"/>
    <col min="8963" max="8963" width="18" style="121" customWidth="1"/>
    <col min="8964" max="8965" width="0" style="121" hidden="1" customWidth="1"/>
    <col min="8966" max="8966" width="21.109375" style="121" bestFit="1" customWidth="1"/>
    <col min="8967" max="8967" width="15.109375" style="121" customWidth="1"/>
    <col min="8968" max="8968" width="14.44140625" style="121" bestFit="1" customWidth="1"/>
    <col min="8969" max="9217" width="9.109375" style="121"/>
    <col min="9218" max="9218" width="71.88671875" style="121" customWidth="1"/>
    <col min="9219" max="9219" width="18" style="121" customWidth="1"/>
    <col min="9220" max="9221" width="0" style="121" hidden="1" customWidth="1"/>
    <col min="9222" max="9222" width="21.109375" style="121" bestFit="1" customWidth="1"/>
    <col min="9223" max="9223" width="15.109375" style="121" customWidth="1"/>
    <col min="9224" max="9224" width="14.44140625" style="121" bestFit="1" customWidth="1"/>
    <col min="9225" max="9473" width="9.109375" style="121"/>
    <col min="9474" max="9474" width="71.88671875" style="121" customWidth="1"/>
    <col min="9475" max="9475" width="18" style="121" customWidth="1"/>
    <col min="9476" max="9477" width="0" style="121" hidden="1" customWidth="1"/>
    <col min="9478" max="9478" width="21.109375" style="121" bestFit="1" customWidth="1"/>
    <col min="9479" max="9479" width="15.109375" style="121" customWidth="1"/>
    <col min="9480" max="9480" width="14.44140625" style="121" bestFit="1" customWidth="1"/>
    <col min="9481" max="9729" width="9.109375" style="121"/>
    <col min="9730" max="9730" width="71.88671875" style="121" customWidth="1"/>
    <col min="9731" max="9731" width="18" style="121" customWidth="1"/>
    <col min="9732" max="9733" width="0" style="121" hidden="1" customWidth="1"/>
    <col min="9734" max="9734" width="21.109375" style="121" bestFit="1" customWidth="1"/>
    <col min="9735" max="9735" width="15.109375" style="121" customWidth="1"/>
    <col min="9736" max="9736" width="14.44140625" style="121" bestFit="1" customWidth="1"/>
    <col min="9737" max="9985" width="9.109375" style="121"/>
    <col min="9986" max="9986" width="71.88671875" style="121" customWidth="1"/>
    <col min="9987" max="9987" width="18" style="121" customWidth="1"/>
    <col min="9988" max="9989" width="0" style="121" hidden="1" customWidth="1"/>
    <col min="9990" max="9990" width="21.109375" style="121" bestFit="1" customWidth="1"/>
    <col min="9991" max="9991" width="15.109375" style="121" customWidth="1"/>
    <col min="9992" max="9992" width="14.44140625" style="121" bestFit="1" customWidth="1"/>
    <col min="9993" max="10241" width="9.109375" style="121"/>
    <col min="10242" max="10242" width="71.88671875" style="121" customWidth="1"/>
    <col min="10243" max="10243" width="18" style="121" customWidth="1"/>
    <col min="10244" max="10245" width="0" style="121" hidden="1" customWidth="1"/>
    <col min="10246" max="10246" width="21.109375" style="121" bestFit="1" customWidth="1"/>
    <col min="10247" max="10247" width="15.109375" style="121" customWidth="1"/>
    <col min="10248" max="10248" width="14.44140625" style="121" bestFit="1" customWidth="1"/>
    <col min="10249" max="10497" width="9.109375" style="121"/>
    <col min="10498" max="10498" width="71.88671875" style="121" customWidth="1"/>
    <col min="10499" max="10499" width="18" style="121" customWidth="1"/>
    <col min="10500" max="10501" width="0" style="121" hidden="1" customWidth="1"/>
    <col min="10502" max="10502" width="21.109375" style="121" bestFit="1" customWidth="1"/>
    <col min="10503" max="10503" width="15.109375" style="121" customWidth="1"/>
    <col min="10504" max="10504" width="14.44140625" style="121" bestFit="1" customWidth="1"/>
    <col min="10505" max="10753" width="9.109375" style="121"/>
    <col min="10754" max="10754" width="71.88671875" style="121" customWidth="1"/>
    <col min="10755" max="10755" width="18" style="121" customWidth="1"/>
    <col min="10756" max="10757" width="0" style="121" hidden="1" customWidth="1"/>
    <col min="10758" max="10758" width="21.109375" style="121" bestFit="1" customWidth="1"/>
    <col min="10759" max="10759" width="15.109375" style="121" customWidth="1"/>
    <col min="10760" max="10760" width="14.44140625" style="121" bestFit="1" customWidth="1"/>
    <col min="10761" max="11009" width="9.109375" style="121"/>
    <col min="11010" max="11010" width="71.88671875" style="121" customWidth="1"/>
    <col min="11011" max="11011" width="18" style="121" customWidth="1"/>
    <col min="11012" max="11013" width="0" style="121" hidden="1" customWidth="1"/>
    <col min="11014" max="11014" width="21.109375" style="121" bestFit="1" customWidth="1"/>
    <col min="11015" max="11015" width="15.109375" style="121" customWidth="1"/>
    <col min="11016" max="11016" width="14.44140625" style="121" bestFit="1" customWidth="1"/>
    <col min="11017" max="11265" width="9.109375" style="121"/>
    <col min="11266" max="11266" width="71.88671875" style="121" customWidth="1"/>
    <col min="11267" max="11267" width="18" style="121" customWidth="1"/>
    <col min="11268" max="11269" width="0" style="121" hidden="1" customWidth="1"/>
    <col min="11270" max="11270" width="21.109375" style="121" bestFit="1" customWidth="1"/>
    <col min="11271" max="11271" width="15.109375" style="121" customWidth="1"/>
    <col min="11272" max="11272" width="14.44140625" style="121" bestFit="1" customWidth="1"/>
    <col min="11273" max="11521" width="9.109375" style="121"/>
    <col min="11522" max="11522" width="71.88671875" style="121" customWidth="1"/>
    <col min="11523" max="11523" width="18" style="121" customWidth="1"/>
    <col min="11524" max="11525" width="0" style="121" hidden="1" customWidth="1"/>
    <col min="11526" max="11526" width="21.109375" style="121" bestFit="1" customWidth="1"/>
    <col min="11527" max="11527" width="15.109375" style="121" customWidth="1"/>
    <col min="11528" max="11528" width="14.44140625" style="121" bestFit="1" customWidth="1"/>
    <col min="11529" max="11777" width="9.109375" style="121"/>
    <col min="11778" max="11778" width="71.88671875" style="121" customWidth="1"/>
    <col min="11779" max="11779" width="18" style="121" customWidth="1"/>
    <col min="11780" max="11781" width="0" style="121" hidden="1" customWidth="1"/>
    <col min="11782" max="11782" width="21.109375" style="121" bestFit="1" customWidth="1"/>
    <col min="11783" max="11783" width="15.109375" style="121" customWidth="1"/>
    <col min="11784" max="11784" width="14.44140625" style="121" bestFit="1" customWidth="1"/>
    <col min="11785" max="12033" width="9.109375" style="121"/>
    <col min="12034" max="12034" width="71.88671875" style="121" customWidth="1"/>
    <col min="12035" max="12035" width="18" style="121" customWidth="1"/>
    <col min="12036" max="12037" width="0" style="121" hidden="1" customWidth="1"/>
    <col min="12038" max="12038" width="21.109375" style="121" bestFit="1" customWidth="1"/>
    <col min="12039" max="12039" width="15.109375" style="121" customWidth="1"/>
    <col min="12040" max="12040" width="14.44140625" style="121" bestFit="1" customWidth="1"/>
    <col min="12041" max="12289" width="9.109375" style="121"/>
    <col min="12290" max="12290" width="71.88671875" style="121" customWidth="1"/>
    <col min="12291" max="12291" width="18" style="121" customWidth="1"/>
    <col min="12292" max="12293" width="0" style="121" hidden="1" customWidth="1"/>
    <col min="12294" max="12294" width="21.109375" style="121" bestFit="1" customWidth="1"/>
    <col min="12295" max="12295" width="15.109375" style="121" customWidth="1"/>
    <col min="12296" max="12296" width="14.44140625" style="121" bestFit="1" customWidth="1"/>
    <col min="12297" max="12545" width="9.109375" style="121"/>
    <col min="12546" max="12546" width="71.88671875" style="121" customWidth="1"/>
    <col min="12547" max="12547" width="18" style="121" customWidth="1"/>
    <col min="12548" max="12549" width="0" style="121" hidden="1" customWidth="1"/>
    <col min="12550" max="12550" width="21.109375" style="121" bestFit="1" customWidth="1"/>
    <col min="12551" max="12551" width="15.109375" style="121" customWidth="1"/>
    <col min="12552" max="12552" width="14.44140625" style="121" bestFit="1" customWidth="1"/>
    <col min="12553" max="12801" width="9.109375" style="121"/>
    <col min="12802" max="12802" width="71.88671875" style="121" customWidth="1"/>
    <col min="12803" max="12803" width="18" style="121" customWidth="1"/>
    <col min="12804" max="12805" width="0" style="121" hidden="1" customWidth="1"/>
    <col min="12806" max="12806" width="21.109375" style="121" bestFit="1" customWidth="1"/>
    <col min="12807" max="12807" width="15.109375" style="121" customWidth="1"/>
    <col min="12808" max="12808" width="14.44140625" style="121" bestFit="1" customWidth="1"/>
    <col min="12809" max="13057" width="9.109375" style="121"/>
    <col min="13058" max="13058" width="71.88671875" style="121" customWidth="1"/>
    <col min="13059" max="13059" width="18" style="121" customWidth="1"/>
    <col min="13060" max="13061" width="0" style="121" hidden="1" customWidth="1"/>
    <col min="13062" max="13062" width="21.109375" style="121" bestFit="1" customWidth="1"/>
    <col min="13063" max="13063" width="15.109375" style="121" customWidth="1"/>
    <col min="13064" max="13064" width="14.44140625" style="121" bestFit="1" customWidth="1"/>
    <col min="13065" max="13313" width="9.109375" style="121"/>
    <col min="13314" max="13314" width="71.88671875" style="121" customWidth="1"/>
    <col min="13315" max="13315" width="18" style="121" customWidth="1"/>
    <col min="13316" max="13317" width="0" style="121" hidden="1" customWidth="1"/>
    <col min="13318" max="13318" width="21.109375" style="121" bestFit="1" customWidth="1"/>
    <col min="13319" max="13319" width="15.109375" style="121" customWidth="1"/>
    <col min="13320" max="13320" width="14.44140625" style="121" bestFit="1" customWidth="1"/>
    <col min="13321" max="13569" width="9.109375" style="121"/>
    <col min="13570" max="13570" width="71.88671875" style="121" customWidth="1"/>
    <col min="13571" max="13571" width="18" style="121" customWidth="1"/>
    <col min="13572" max="13573" width="0" style="121" hidden="1" customWidth="1"/>
    <col min="13574" max="13574" width="21.109375" style="121" bestFit="1" customWidth="1"/>
    <col min="13575" max="13575" width="15.109375" style="121" customWidth="1"/>
    <col min="13576" max="13576" width="14.44140625" style="121" bestFit="1" customWidth="1"/>
    <col min="13577" max="13825" width="9.109375" style="121"/>
    <col min="13826" max="13826" width="71.88671875" style="121" customWidth="1"/>
    <col min="13827" max="13827" width="18" style="121" customWidth="1"/>
    <col min="13828" max="13829" width="0" style="121" hidden="1" customWidth="1"/>
    <col min="13830" max="13830" width="21.109375" style="121" bestFit="1" customWidth="1"/>
    <col min="13831" max="13831" width="15.109375" style="121" customWidth="1"/>
    <col min="13832" max="13832" width="14.44140625" style="121" bestFit="1" customWidth="1"/>
    <col min="13833" max="14081" width="9.109375" style="121"/>
    <col min="14082" max="14082" width="71.88671875" style="121" customWidth="1"/>
    <col min="14083" max="14083" width="18" style="121" customWidth="1"/>
    <col min="14084" max="14085" width="0" style="121" hidden="1" customWidth="1"/>
    <col min="14086" max="14086" width="21.109375" style="121" bestFit="1" customWidth="1"/>
    <col min="14087" max="14087" width="15.109375" style="121" customWidth="1"/>
    <col min="14088" max="14088" width="14.44140625" style="121" bestFit="1" customWidth="1"/>
    <col min="14089" max="14337" width="9.109375" style="121"/>
    <col min="14338" max="14338" width="71.88671875" style="121" customWidth="1"/>
    <col min="14339" max="14339" width="18" style="121" customWidth="1"/>
    <col min="14340" max="14341" width="0" style="121" hidden="1" customWidth="1"/>
    <col min="14342" max="14342" width="21.109375" style="121" bestFit="1" customWidth="1"/>
    <col min="14343" max="14343" width="15.109375" style="121" customWidth="1"/>
    <col min="14344" max="14344" width="14.44140625" style="121" bestFit="1" customWidth="1"/>
    <col min="14345" max="14593" width="9.109375" style="121"/>
    <col min="14594" max="14594" width="71.88671875" style="121" customWidth="1"/>
    <col min="14595" max="14595" width="18" style="121" customWidth="1"/>
    <col min="14596" max="14597" width="0" style="121" hidden="1" customWidth="1"/>
    <col min="14598" max="14598" width="21.109375" style="121" bestFit="1" customWidth="1"/>
    <col min="14599" max="14599" width="15.109375" style="121" customWidth="1"/>
    <col min="14600" max="14600" width="14.44140625" style="121" bestFit="1" customWidth="1"/>
    <col min="14601" max="14849" width="9.109375" style="121"/>
    <col min="14850" max="14850" width="71.88671875" style="121" customWidth="1"/>
    <col min="14851" max="14851" width="18" style="121" customWidth="1"/>
    <col min="14852" max="14853" width="0" style="121" hidden="1" customWidth="1"/>
    <col min="14854" max="14854" width="21.109375" style="121" bestFit="1" customWidth="1"/>
    <col min="14855" max="14855" width="15.109375" style="121" customWidth="1"/>
    <col min="14856" max="14856" width="14.44140625" style="121" bestFit="1" customWidth="1"/>
    <col min="14857" max="15105" width="9.109375" style="121"/>
    <col min="15106" max="15106" width="71.88671875" style="121" customWidth="1"/>
    <col min="15107" max="15107" width="18" style="121" customWidth="1"/>
    <col min="15108" max="15109" width="0" style="121" hidden="1" customWidth="1"/>
    <col min="15110" max="15110" width="21.109375" style="121" bestFit="1" customWidth="1"/>
    <col min="15111" max="15111" width="15.109375" style="121" customWidth="1"/>
    <col min="15112" max="15112" width="14.44140625" style="121" bestFit="1" customWidth="1"/>
    <col min="15113" max="15361" width="9.109375" style="121"/>
    <col min="15362" max="15362" width="71.88671875" style="121" customWidth="1"/>
    <col min="15363" max="15363" width="18" style="121" customWidth="1"/>
    <col min="15364" max="15365" width="0" style="121" hidden="1" customWidth="1"/>
    <col min="15366" max="15366" width="21.109375" style="121" bestFit="1" customWidth="1"/>
    <col min="15367" max="15367" width="15.109375" style="121" customWidth="1"/>
    <col min="15368" max="15368" width="14.44140625" style="121" bestFit="1" customWidth="1"/>
    <col min="15369" max="15617" width="9.109375" style="121"/>
    <col min="15618" max="15618" width="71.88671875" style="121" customWidth="1"/>
    <col min="15619" max="15619" width="18" style="121" customWidth="1"/>
    <col min="15620" max="15621" width="0" style="121" hidden="1" customWidth="1"/>
    <col min="15622" max="15622" width="21.109375" style="121" bestFit="1" customWidth="1"/>
    <col min="15623" max="15623" width="15.109375" style="121" customWidth="1"/>
    <col min="15624" max="15624" width="14.44140625" style="121" bestFit="1" customWidth="1"/>
    <col min="15625" max="15873" width="9.109375" style="121"/>
    <col min="15874" max="15874" width="71.88671875" style="121" customWidth="1"/>
    <col min="15875" max="15875" width="18" style="121" customWidth="1"/>
    <col min="15876" max="15877" width="0" style="121" hidden="1" customWidth="1"/>
    <col min="15878" max="15878" width="21.109375" style="121" bestFit="1" customWidth="1"/>
    <col min="15879" max="15879" width="15.109375" style="121" customWidth="1"/>
    <col min="15880" max="15880" width="14.44140625" style="121" bestFit="1" customWidth="1"/>
    <col min="15881" max="16129" width="9.109375" style="121"/>
    <col min="16130" max="16130" width="71.88671875" style="121" customWidth="1"/>
    <col min="16131" max="16131" width="18" style="121" customWidth="1"/>
    <col min="16132" max="16133" width="0" style="121" hidden="1" customWidth="1"/>
    <col min="16134" max="16134" width="21.109375" style="121" bestFit="1" customWidth="1"/>
    <col min="16135" max="16135" width="15.109375" style="121" customWidth="1"/>
    <col min="16136" max="16136" width="14.44140625" style="121" bestFit="1" customWidth="1"/>
    <col min="16137" max="16384" width="9.109375" style="121"/>
  </cols>
  <sheetData>
    <row r="1" spans="1:41" ht="15.75" customHeight="1" x14ac:dyDescent="0.3">
      <c r="A1" s="887" t="s">
        <v>1516</v>
      </c>
      <c r="B1" s="887"/>
      <c r="C1" s="887"/>
      <c r="D1" s="887"/>
      <c r="E1" s="887"/>
      <c r="F1" s="887"/>
      <c r="G1" s="887"/>
      <c r="H1" s="887"/>
    </row>
    <row r="2" spans="1:41" ht="36.6" customHeight="1" x14ac:dyDescent="0.3">
      <c r="A2" s="887"/>
      <c r="B2" s="887"/>
      <c r="C2" s="887"/>
      <c r="D2" s="887"/>
      <c r="E2" s="887"/>
      <c r="F2" s="887"/>
      <c r="G2" s="887"/>
      <c r="H2" s="887"/>
    </row>
    <row r="3" spans="1:41" x14ac:dyDescent="0.3">
      <c r="A3" s="121"/>
      <c r="B3" s="122"/>
      <c r="C3" s="123"/>
      <c r="D3" s="123"/>
      <c r="E3" s="123"/>
      <c r="F3" s="123"/>
      <c r="G3" s="123"/>
      <c r="H3" s="124" t="s">
        <v>601</v>
      </c>
      <c r="I3" s="125"/>
      <c r="J3" s="125"/>
      <c r="K3" s="125"/>
      <c r="L3" s="125"/>
      <c r="M3" s="125"/>
      <c r="N3" s="125"/>
    </row>
    <row r="4" spans="1:41" ht="15" customHeight="1" x14ac:dyDescent="0.3">
      <c r="A4" s="888"/>
      <c r="B4" s="888" t="s">
        <v>512</v>
      </c>
      <c r="C4" s="890" t="s">
        <v>504</v>
      </c>
      <c r="D4" s="890" t="s">
        <v>610</v>
      </c>
      <c r="E4" s="890" t="s">
        <v>692</v>
      </c>
      <c r="F4" s="890" t="s">
        <v>505</v>
      </c>
      <c r="G4" s="890" t="s">
        <v>506</v>
      </c>
      <c r="H4" s="892" t="s">
        <v>595</v>
      </c>
    </row>
    <row r="5" spans="1:41" ht="38.25" customHeight="1" x14ac:dyDescent="0.3">
      <c r="A5" s="889"/>
      <c r="B5" s="889"/>
      <c r="C5" s="891"/>
      <c r="D5" s="891"/>
      <c r="E5" s="891"/>
      <c r="F5" s="891"/>
      <c r="G5" s="891"/>
      <c r="H5" s="893"/>
    </row>
    <row r="6" spans="1:41" ht="33.6" hidden="1" x14ac:dyDescent="0.65">
      <c r="A6" s="126" t="s">
        <v>609</v>
      </c>
      <c r="B6" s="126"/>
      <c r="C6" s="126"/>
      <c r="D6" s="126"/>
      <c r="E6" s="126"/>
      <c r="F6" s="126"/>
      <c r="G6" s="126"/>
      <c r="H6" s="127"/>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row>
    <row r="7" spans="1:41" ht="33" customHeight="1" x14ac:dyDescent="0.3">
      <c r="A7" s="129" t="s">
        <v>373</v>
      </c>
      <c r="B7" s="130" t="s">
        <v>372</v>
      </c>
      <c r="C7" s="131">
        <v>0</v>
      </c>
      <c r="D7" s="131"/>
      <c r="E7" s="131"/>
      <c r="F7" s="131">
        <f>SUM(F9:F19)</f>
        <v>5020000</v>
      </c>
      <c r="G7" s="131">
        <f>SUM(G8:G19)</f>
        <v>0</v>
      </c>
      <c r="H7" s="132">
        <f>G7/F7</f>
        <v>0</v>
      </c>
    </row>
    <row r="8" spans="1:41" ht="15" customHeight="1" x14ac:dyDescent="0.3">
      <c r="A8" s="133"/>
      <c r="B8" s="371" t="s">
        <v>1508</v>
      </c>
      <c r="C8" s="134"/>
      <c r="D8" s="134"/>
      <c r="E8" s="134"/>
      <c r="F8" s="134"/>
      <c r="G8" s="435"/>
      <c r="H8" s="372">
        <v>1</v>
      </c>
    </row>
    <row r="9" spans="1:41" x14ac:dyDescent="0.3">
      <c r="A9" s="371"/>
      <c r="B9" s="371" t="s">
        <v>810</v>
      </c>
      <c r="C9" s="373"/>
      <c r="D9" s="373"/>
      <c r="E9" s="373"/>
      <c r="F9" s="373">
        <v>400000</v>
      </c>
      <c r="G9" s="435"/>
      <c r="H9" s="372">
        <f>G9/F9</f>
        <v>0</v>
      </c>
    </row>
    <row r="10" spans="1:41" x14ac:dyDescent="0.3">
      <c r="A10" s="371"/>
      <c r="B10" s="371" t="s">
        <v>817</v>
      </c>
      <c r="C10" s="373"/>
      <c r="D10" s="373"/>
      <c r="E10" s="373"/>
      <c r="F10" s="373">
        <v>1500000</v>
      </c>
      <c r="G10" s="435"/>
      <c r="H10" s="372">
        <f>G10/F10</f>
        <v>0</v>
      </c>
    </row>
    <row r="11" spans="1:41" x14ac:dyDescent="0.3">
      <c r="A11" s="371"/>
      <c r="B11" s="371" t="s">
        <v>809</v>
      </c>
      <c r="C11" s="373"/>
      <c r="D11" s="373"/>
      <c r="E11" s="373"/>
      <c r="F11" s="373">
        <v>500000</v>
      </c>
      <c r="G11" s="435"/>
      <c r="H11" s="372">
        <f>G11/F11</f>
        <v>0</v>
      </c>
    </row>
    <row r="12" spans="1:41" x14ac:dyDescent="0.3">
      <c r="A12" s="371"/>
      <c r="B12" s="371" t="s">
        <v>596</v>
      </c>
      <c r="C12" s="373"/>
      <c r="D12" s="373"/>
      <c r="E12" s="373"/>
      <c r="F12" s="373">
        <v>1550000</v>
      </c>
      <c r="G12" s="435"/>
      <c r="H12" s="372">
        <f>G12/F12</f>
        <v>0</v>
      </c>
    </row>
    <row r="13" spans="1:41" x14ac:dyDescent="0.3">
      <c r="A13" s="371"/>
      <c r="B13" s="371" t="s">
        <v>811</v>
      </c>
      <c r="C13" s="373"/>
      <c r="D13" s="373"/>
      <c r="E13" s="373"/>
      <c r="F13" s="373">
        <v>200000</v>
      </c>
      <c r="G13" s="435"/>
      <c r="H13" s="372">
        <f>G13/F13</f>
        <v>0</v>
      </c>
    </row>
    <row r="14" spans="1:41" x14ac:dyDescent="0.3">
      <c r="A14" s="371"/>
      <c r="B14" s="371" t="s">
        <v>812</v>
      </c>
      <c r="C14" s="373"/>
      <c r="D14" s="373"/>
      <c r="E14" s="373"/>
      <c r="F14" s="373">
        <v>100000</v>
      </c>
      <c r="G14" s="435"/>
      <c r="H14" s="372">
        <f t="shared" ref="H14:H19" si="0">G14/F14</f>
        <v>0</v>
      </c>
    </row>
    <row r="15" spans="1:41" x14ac:dyDescent="0.3">
      <c r="A15" s="371"/>
      <c r="B15" s="371" t="s">
        <v>818</v>
      </c>
      <c r="C15" s="373"/>
      <c r="D15" s="373"/>
      <c r="E15" s="373"/>
      <c r="F15" s="373">
        <v>20000</v>
      </c>
      <c r="G15" s="435"/>
      <c r="H15" s="372">
        <f t="shared" si="0"/>
        <v>0</v>
      </c>
    </row>
    <row r="16" spans="1:41" x14ac:dyDescent="0.3">
      <c r="A16" s="371"/>
      <c r="B16" s="371" t="s">
        <v>813</v>
      </c>
      <c r="C16" s="373"/>
      <c r="D16" s="373"/>
      <c r="E16" s="373"/>
      <c r="F16" s="373">
        <v>200000</v>
      </c>
      <c r="G16" s="435"/>
      <c r="H16" s="372">
        <f t="shared" si="0"/>
        <v>0</v>
      </c>
    </row>
    <row r="17" spans="1:8" x14ac:dyDescent="0.3">
      <c r="A17" s="371"/>
      <c r="B17" s="371" t="s">
        <v>816</v>
      </c>
      <c r="C17" s="373"/>
      <c r="D17" s="373"/>
      <c r="E17" s="373"/>
      <c r="F17" s="373">
        <v>50000</v>
      </c>
      <c r="G17" s="435"/>
      <c r="H17" s="372">
        <f t="shared" si="0"/>
        <v>0</v>
      </c>
    </row>
    <row r="18" spans="1:8" x14ac:dyDescent="0.3">
      <c r="A18" s="371"/>
      <c r="B18" s="371" t="s">
        <v>814</v>
      </c>
      <c r="C18" s="373"/>
      <c r="D18" s="373"/>
      <c r="E18" s="373"/>
      <c r="F18" s="373">
        <v>200000</v>
      </c>
      <c r="G18" s="435"/>
      <c r="H18" s="372">
        <f t="shared" si="0"/>
        <v>0</v>
      </c>
    </row>
    <row r="19" spans="1:8" x14ac:dyDescent="0.3">
      <c r="A19" s="371"/>
      <c r="B19" s="371" t="s">
        <v>815</v>
      </c>
      <c r="C19" s="373"/>
      <c r="D19" s="373"/>
      <c r="E19" s="373"/>
      <c r="F19" s="373">
        <v>300000</v>
      </c>
      <c r="G19" s="435"/>
      <c r="H19" s="372">
        <f t="shared" si="0"/>
        <v>0</v>
      </c>
    </row>
    <row r="20" spans="1:8" x14ac:dyDescent="0.3">
      <c r="C20" s="135"/>
    </row>
  </sheetData>
  <sortState ref="A8:H19">
    <sortCondition ref="B8:B19"/>
  </sortState>
  <mergeCells count="9">
    <mergeCell ref="A1:H2"/>
    <mergeCell ref="A4:A5"/>
    <mergeCell ref="B4:B5"/>
    <mergeCell ref="C4:C5"/>
    <mergeCell ref="D4:D5"/>
    <mergeCell ref="E4:E5"/>
    <mergeCell ref="F4:F5"/>
    <mergeCell ref="G4:G5"/>
    <mergeCell ref="H4:H5"/>
  </mergeCells>
  <printOptions horizontalCentered="1"/>
  <pageMargins left="0.70866141732283472" right="0.70866141732283472" top="0.74803149606299213" bottom="0.74803149606299213" header="0.31496062992125984" footer="0.31496062992125984"/>
  <pageSetup paperSize="9" scale="90" orientation="landscape" r:id="rId1"/>
  <headerFooter>
    <oddHeader>&amp;RD függelék</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46"/>
  <sheetViews>
    <sheetView topLeftCell="C28" zoomScaleNormal="100" workbookViewId="0">
      <selection activeCell="N36" sqref="N36"/>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2.5" customHeight="1" thickBot="1" x14ac:dyDescent="0.3">
      <c r="A1" s="863" t="s">
        <v>1554</v>
      </c>
      <c r="B1" s="864"/>
      <c r="C1" s="864"/>
      <c r="D1" s="864"/>
      <c r="E1" s="865"/>
    </row>
    <row r="2" spans="1:5" ht="15.6" thickBot="1" x14ac:dyDescent="0.3">
      <c r="A2" s="635"/>
      <c r="B2" s="636" t="s">
        <v>512</v>
      </c>
      <c r="C2" s="636" t="s">
        <v>693</v>
      </c>
      <c r="D2" s="636" t="s">
        <v>650</v>
      </c>
      <c r="E2" s="637" t="s">
        <v>694</v>
      </c>
    </row>
    <row r="3" spans="1:5" ht="13.2" x14ac:dyDescent="0.25">
      <c r="A3" s="638" t="s">
        <v>721</v>
      </c>
      <c r="B3" s="639" t="s">
        <v>722</v>
      </c>
      <c r="C3" s="640">
        <f>'Eredménykimutatás MH12a'!C3+'Eredménykimutatás Ovi 12b'!C3+'Eredménykimutatás PH 12c'!C3+'Eredménykimutatás Önk 12e'!C3+'Eredménykimutatás Bölcsi 12d'!C3</f>
        <v>83327445</v>
      </c>
      <c r="D3" s="640">
        <f>'Eredménykimutatás MH12a'!D3+'Eredménykimutatás Ovi 12b'!D3+'Eredménykimutatás PH 12c'!D3+'Eredménykimutatás Önk 12e'!D3</f>
        <v>0</v>
      </c>
      <c r="E3" s="640">
        <f>'Eredménykimutatás MH12a'!E3+'Eredménykimutatás Ovi 12b'!E3+'Eredménykimutatás PH 12c'!E3+'Eredménykimutatás Önk 12e'!E3+'Eredménykimutatás Bölcsi 12d'!E3</f>
        <v>94125928</v>
      </c>
    </row>
    <row r="4" spans="1:5" ht="13.2" x14ac:dyDescent="0.25">
      <c r="A4" s="641" t="s">
        <v>695</v>
      </c>
      <c r="B4" s="403" t="s">
        <v>696</v>
      </c>
      <c r="C4" s="640">
        <f>'Eredménykimutatás MH12a'!C4+'Eredménykimutatás Ovi 12b'!C4+'Eredménykimutatás PH 12c'!C4+'Eredménykimutatás Önk 12e'!C4+'Eredménykimutatás Bölcsi 12d'!C4</f>
        <v>22567958</v>
      </c>
      <c r="D4" s="640">
        <f>'Eredménykimutatás MH12a'!D4+'Eredménykimutatás Ovi 12b'!D4+'Eredménykimutatás PH 12c'!D4+'Eredménykimutatás Önk 12e'!D4</f>
        <v>0</v>
      </c>
      <c r="E4" s="640">
        <f>'Eredménykimutatás MH12a'!E4+'Eredménykimutatás Ovi 12b'!E4+'Eredménykimutatás PH 12c'!E4+'Eredménykimutatás Önk 12e'!E4+'Eredménykimutatás Bölcsi 12d'!E4</f>
        <v>24381886</v>
      </c>
    </row>
    <row r="5" spans="1:5" ht="13.2" x14ac:dyDescent="0.25">
      <c r="A5" s="641" t="s">
        <v>723</v>
      </c>
      <c r="B5" s="403" t="s">
        <v>724</v>
      </c>
      <c r="C5" s="640">
        <f>'Eredménykimutatás MH12a'!C5+'Eredménykimutatás Ovi 12b'!C5+'Eredménykimutatás PH 12c'!C5+'Eredménykimutatás Önk 12e'!C5+'Eredménykimutatás Bölcsi 12d'!C5</f>
        <v>3202644</v>
      </c>
      <c r="D5" s="640">
        <f>'Eredménykimutatás MH12a'!D5+'Eredménykimutatás Ovi 12b'!D5+'Eredménykimutatás PH 12c'!D5+'Eredménykimutatás Önk 12e'!D5</f>
        <v>0</v>
      </c>
      <c r="E5" s="640">
        <f>'Eredménykimutatás MH12a'!E5+'Eredménykimutatás Ovi 12b'!E5+'Eredménykimutatás PH 12c'!E5+'Eredménykimutatás Önk 12e'!E5+'Eredménykimutatás Bölcsi 12d'!E5</f>
        <v>4257079</v>
      </c>
    </row>
    <row r="6" spans="1:5" ht="13.2" x14ac:dyDescent="0.25">
      <c r="A6" s="642" t="s">
        <v>697</v>
      </c>
      <c r="B6" s="409" t="s">
        <v>871</v>
      </c>
      <c r="C6" s="650">
        <f>'Eredménykimutatás MH12a'!C6+'Eredménykimutatás Ovi 12b'!C6+'Eredménykimutatás PH 12c'!C6+'Eredménykimutatás Önk 12e'!C6+'Eredménykimutatás Bölcsi 12d'!C6</f>
        <v>109098047</v>
      </c>
      <c r="D6" s="747">
        <f>'Eredménykimutatás MH12a'!D6+'Eredménykimutatás Ovi 12b'!D6+'Eredménykimutatás PH 12c'!D6+'Eredménykimutatás Önk 12e'!D6</f>
        <v>0</v>
      </c>
      <c r="E6" s="650">
        <f>'Eredménykimutatás MH12a'!E6+'Eredménykimutatás Ovi 12b'!E6+'Eredménykimutatás PH 12c'!E6+'Eredménykimutatás Önk 12e'!E6+'Eredménykimutatás Bölcsi 12d'!E6</f>
        <v>122764893</v>
      </c>
    </row>
    <row r="7" spans="1:5" ht="13.2" x14ac:dyDescent="0.25">
      <c r="A7" s="641" t="s">
        <v>725</v>
      </c>
      <c r="B7" s="403" t="s">
        <v>726</v>
      </c>
      <c r="C7" s="640">
        <f>'Eredménykimutatás MH12a'!C7+'Eredménykimutatás Ovi 12b'!C7+'Eredménykimutatás PH 12c'!C7+'Eredménykimutatás Önk 12e'!C7+'Eredménykimutatás Bölcsi 12d'!C7</f>
        <v>0</v>
      </c>
      <c r="D7" s="414">
        <f>'Eredménykimutatás MH12a'!D7+'Eredménykimutatás Ovi 12b'!D7+'Eredménykimutatás PH 12c'!D7+'Eredménykimutatás Önk 12e'!D7</f>
        <v>0</v>
      </c>
      <c r="E7" s="640">
        <f>'Eredménykimutatás MH12a'!E7+'Eredménykimutatás Ovi 12b'!E7+'Eredménykimutatás PH 12c'!E7+'Eredménykimutatás Önk 12e'!E7+'Eredménykimutatás Bölcsi 12d'!E7</f>
        <v>0</v>
      </c>
    </row>
    <row r="8" spans="1:5" ht="13.2" x14ac:dyDescent="0.25">
      <c r="A8" s="641" t="s">
        <v>727</v>
      </c>
      <c r="B8" s="403" t="s">
        <v>728</v>
      </c>
      <c r="C8" s="640">
        <f>'Eredménykimutatás MH12a'!C8+'Eredménykimutatás Ovi 12b'!C8+'Eredménykimutatás PH 12c'!C8+'Eredménykimutatás Önk 12e'!C8+'Eredménykimutatás Bölcsi 12d'!C8</f>
        <v>0</v>
      </c>
      <c r="D8" s="414">
        <f>'Eredménykimutatás MH12a'!D8+'Eredménykimutatás Ovi 12b'!D8+'Eredménykimutatás PH 12c'!D8+'Eredménykimutatás Önk 12e'!D8</f>
        <v>0</v>
      </c>
      <c r="E8" s="640">
        <f>'Eredménykimutatás MH12a'!E8+'Eredménykimutatás Ovi 12b'!E8+'Eredménykimutatás PH 12c'!E8+'Eredménykimutatás Önk 12e'!E8+'Eredménykimutatás Bölcsi 12d'!E8</f>
        <v>0</v>
      </c>
    </row>
    <row r="9" spans="1:5" ht="13.2" x14ac:dyDescent="0.25">
      <c r="A9" s="642" t="s">
        <v>729</v>
      </c>
      <c r="B9" s="409" t="s">
        <v>872</v>
      </c>
      <c r="C9" s="650">
        <f>'Eredménykimutatás MH12a'!C9+'Eredménykimutatás Ovi 12b'!C9+'Eredménykimutatás PH 12c'!C9+'Eredménykimutatás Önk 12e'!C9+'Eredménykimutatás Bölcsi 12d'!C9</f>
        <v>0</v>
      </c>
      <c r="D9" s="747">
        <f>'Eredménykimutatás MH12a'!D9+'Eredménykimutatás Ovi 12b'!D9+'Eredménykimutatás PH 12c'!D9+'Eredménykimutatás Önk 12e'!D9</f>
        <v>0</v>
      </c>
      <c r="E9" s="650">
        <f>'Eredménykimutatás MH12a'!E9+'Eredménykimutatás Ovi 12b'!E9+'Eredménykimutatás PH 12c'!E9+'Eredménykimutatás Önk 12e'!E9+'Eredménykimutatás Bölcsi 12d'!E9</f>
        <v>0</v>
      </c>
    </row>
    <row r="10" spans="1:5" ht="13.2" x14ac:dyDescent="0.25">
      <c r="A10" s="641" t="s">
        <v>698</v>
      </c>
      <c r="B10" s="403" t="s">
        <v>699</v>
      </c>
      <c r="C10" s="640">
        <f>'Eredménykimutatás MH12a'!C10+'Eredménykimutatás Ovi 12b'!C10+'Eredménykimutatás PH 12c'!C10+'Eredménykimutatás Önk 12e'!C10+'Eredménykimutatás Bölcsi 12d'!C10</f>
        <v>632745894</v>
      </c>
      <c r="D10" s="414">
        <f>'Eredménykimutatás MH12a'!D10+'Eredménykimutatás Ovi 12b'!D10+'Eredménykimutatás PH 12c'!D10+'Eredménykimutatás Önk 12e'!D10</f>
        <v>0</v>
      </c>
      <c r="E10" s="640">
        <f>'Eredménykimutatás MH12a'!E10+'Eredménykimutatás Ovi 12b'!E10+'Eredménykimutatás PH 12c'!E10+'Eredménykimutatás Önk 12e'!E10+'Eredménykimutatás Bölcsi 12d'!E10</f>
        <v>738942886</v>
      </c>
    </row>
    <row r="11" spans="1:5" ht="13.2" x14ac:dyDescent="0.25">
      <c r="A11" s="641" t="s">
        <v>700</v>
      </c>
      <c r="B11" s="403" t="s">
        <v>701</v>
      </c>
      <c r="C11" s="640">
        <f>'Eredménykimutatás MH12a'!C11+'Eredménykimutatás Ovi 12b'!C11+'Eredménykimutatás PH 12c'!C11+'Eredménykimutatás Önk 12e'!C11+'Eredménykimutatás Bölcsi 12d'!C11</f>
        <v>58842714</v>
      </c>
      <c r="D11" s="414">
        <f>'Eredménykimutatás MH12a'!D11+'Eredménykimutatás Ovi 12b'!D11+'Eredménykimutatás PH 12c'!D11+'Eredménykimutatás Önk 12e'!D11</f>
        <v>0</v>
      </c>
      <c r="E11" s="640">
        <f>'Eredménykimutatás MH12a'!E11+'Eredménykimutatás Ovi 12b'!E11+'Eredménykimutatás PH 12c'!E11+'Eredménykimutatás Önk 12e'!E11+'Eredménykimutatás Bölcsi 12d'!E11</f>
        <v>44592283</v>
      </c>
    </row>
    <row r="12" spans="1:5" ht="13.2" x14ac:dyDescent="0.25">
      <c r="A12" s="641" t="s">
        <v>730</v>
      </c>
      <c r="B12" s="403" t="s">
        <v>844</v>
      </c>
      <c r="C12" s="640">
        <f>'Eredménykimutatás MH12a'!C12+'Eredménykimutatás Ovi 12b'!C12+'Eredménykimutatás PH 12c'!C12+'Eredménykimutatás Önk 12e'!C12+'Eredménykimutatás Bölcsi 12d'!C12</f>
        <v>9052764</v>
      </c>
      <c r="D12" s="414">
        <f>'Eredménykimutatás MH12a'!D12+'Eredménykimutatás Ovi 12b'!D12+'Eredménykimutatás PH 12c'!D12+'Eredménykimutatás Önk 12e'!D12</f>
        <v>0</v>
      </c>
      <c r="E12" s="640">
        <f>'Eredménykimutatás MH12a'!E12+'Eredménykimutatás Ovi 12b'!E12+'Eredménykimutatás PH 12c'!E12+'Eredménykimutatás Önk 12e'!E12+'Eredménykimutatás Bölcsi 12d'!E12</f>
        <v>0</v>
      </c>
    </row>
    <row r="13" spans="1:5" ht="13.2" x14ac:dyDescent="0.25">
      <c r="A13" s="641" t="s">
        <v>702</v>
      </c>
      <c r="B13" s="403" t="s">
        <v>845</v>
      </c>
      <c r="C13" s="640">
        <f>'Eredménykimutatás MH12a'!C13+'Eredménykimutatás Ovi 12b'!C13+'Eredménykimutatás PH 12c'!C13+'Eredménykimutatás Önk 12e'!C13+'Eredménykimutatás Bölcsi 12d'!C13</f>
        <v>53437054</v>
      </c>
      <c r="D13" s="414">
        <f>'Eredménykimutatás MH12a'!D13+'Eredménykimutatás Ovi 12b'!D13+'Eredménykimutatás PH 12c'!D13+'Eredménykimutatás Önk 12e'!D13</f>
        <v>0</v>
      </c>
      <c r="E13" s="640">
        <f>'Eredménykimutatás MH12a'!E13+'Eredménykimutatás Ovi 12b'!E13+'Eredménykimutatás PH 12c'!E13+'Eredménykimutatás Önk 12e'!E13+'Eredménykimutatás Bölcsi 12d'!E13</f>
        <v>64764314</v>
      </c>
    </row>
    <row r="14" spans="1:5" ht="13.2" x14ac:dyDescent="0.25">
      <c r="A14" s="643" t="s">
        <v>703</v>
      </c>
      <c r="B14" s="409" t="s">
        <v>873</v>
      </c>
      <c r="C14" s="650">
        <f>'Eredménykimutatás MH12a'!C14+'Eredménykimutatás Ovi 12b'!C14+'Eredménykimutatás PH 12c'!C14+'Eredménykimutatás Önk 12e'!C14+'Eredménykimutatás Bölcsi 12d'!C14</f>
        <v>754078426</v>
      </c>
      <c r="D14" s="747">
        <f>'Eredménykimutatás MH12a'!D14+'Eredménykimutatás Ovi 12b'!D14+'Eredménykimutatás PH 12c'!D14+'Eredménykimutatás Önk 12e'!D14</f>
        <v>0</v>
      </c>
      <c r="E14" s="650">
        <f>'Eredménykimutatás MH12a'!E14+'Eredménykimutatás Ovi 12b'!E14+'Eredménykimutatás PH 12c'!E14+'Eredménykimutatás Önk 12e'!E14+'Eredménykimutatás Bölcsi 12d'!E14</f>
        <v>848299483</v>
      </c>
    </row>
    <row r="15" spans="1:5" ht="13.2" x14ac:dyDescent="0.25">
      <c r="A15" s="405" t="s">
        <v>704</v>
      </c>
      <c r="B15" s="403" t="s">
        <v>846</v>
      </c>
      <c r="C15" s="640">
        <f>'Eredménykimutatás MH12a'!C15+'Eredménykimutatás Ovi 12b'!C15+'Eredménykimutatás PH 12c'!C15+'Eredménykimutatás Önk 12e'!C15+'Eredménykimutatás Bölcsi 12d'!C15</f>
        <v>18324515</v>
      </c>
      <c r="D15" s="414">
        <f>'Eredménykimutatás MH12a'!D15+'Eredménykimutatás Ovi 12b'!D15+'Eredménykimutatás PH 12c'!D15+'Eredménykimutatás Önk 12e'!D15</f>
        <v>0</v>
      </c>
      <c r="E15" s="640">
        <f>'Eredménykimutatás MH12a'!E15+'Eredménykimutatás Ovi 12b'!E15+'Eredménykimutatás PH 12c'!E15+'Eredménykimutatás Önk 12e'!E15+'Eredménykimutatás Bölcsi 12d'!E15</f>
        <v>22373182</v>
      </c>
    </row>
    <row r="16" spans="1:5" ht="13.2" x14ac:dyDescent="0.25">
      <c r="A16" s="405" t="s">
        <v>731</v>
      </c>
      <c r="B16" s="403" t="s">
        <v>847</v>
      </c>
      <c r="C16" s="640">
        <f>'Eredménykimutatás MH12a'!C16+'Eredménykimutatás Ovi 12b'!C16+'Eredménykimutatás PH 12c'!C16+'Eredménykimutatás Önk 12e'!C16+'Eredménykimutatás Bölcsi 12d'!C16</f>
        <v>133191723</v>
      </c>
      <c r="D16" s="414">
        <f>'Eredménykimutatás MH12a'!D16+'Eredménykimutatás Ovi 12b'!D16+'Eredménykimutatás PH 12c'!D16+'Eredménykimutatás Önk 12e'!D16</f>
        <v>0</v>
      </c>
      <c r="E16" s="640">
        <f>'Eredménykimutatás MH12a'!E16+'Eredménykimutatás Ovi 12b'!E16+'Eredménykimutatás PH 12c'!E16+'Eredménykimutatás Önk 12e'!E16+'Eredménykimutatás Bölcsi 12d'!E16</f>
        <v>133514781</v>
      </c>
    </row>
    <row r="17" spans="1:5" ht="13.2" x14ac:dyDescent="0.25">
      <c r="A17" s="405" t="s">
        <v>732</v>
      </c>
      <c r="B17" s="403" t="s">
        <v>848</v>
      </c>
      <c r="C17" s="640">
        <f>'Eredménykimutatás MH12a'!C17+'Eredménykimutatás Ovi 12b'!C17+'Eredménykimutatás PH 12c'!C17+'Eredménykimutatás Önk 12e'!C17+'Eredménykimutatás Bölcsi 12d'!C17</f>
        <v>0</v>
      </c>
      <c r="D17" s="414">
        <f>'Eredménykimutatás MH12a'!D17+'Eredménykimutatás Ovi 12b'!D17+'Eredménykimutatás PH 12c'!D17+'Eredménykimutatás Önk 12e'!D17</f>
        <v>0</v>
      </c>
      <c r="E17" s="640">
        <f>'Eredménykimutatás MH12a'!E17+'Eredménykimutatás Ovi 12b'!E17+'Eredménykimutatás PH 12c'!E17+'Eredménykimutatás Önk 12e'!E17+'Eredménykimutatás Bölcsi 12d'!E17</f>
        <v>0</v>
      </c>
    </row>
    <row r="18" spans="1:5" ht="13.2" x14ac:dyDescent="0.25">
      <c r="A18" s="405" t="s">
        <v>705</v>
      </c>
      <c r="B18" s="403" t="s">
        <v>849</v>
      </c>
      <c r="C18" s="640">
        <f>'Eredménykimutatás MH12a'!C18+'Eredménykimutatás Ovi 12b'!C18+'Eredménykimutatás PH 12c'!C18+'Eredménykimutatás Önk 12e'!C18+'Eredménykimutatás Bölcsi 12d'!C18</f>
        <v>832631</v>
      </c>
      <c r="D18" s="414">
        <f>'Eredménykimutatás MH12a'!D18+'Eredménykimutatás Ovi 12b'!D18+'Eredménykimutatás PH 12c'!D18+'Eredménykimutatás Önk 12e'!D18</f>
        <v>0</v>
      </c>
      <c r="E18" s="640">
        <f>'Eredménykimutatás MH12a'!E18+'Eredménykimutatás Ovi 12b'!E18+'Eredménykimutatás PH 12c'!E18+'Eredménykimutatás Önk 12e'!E18+'Eredménykimutatás Bölcsi 12d'!E18</f>
        <v>1280071</v>
      </c>
    </row>
    <row r="19" spans="1:5" ht="13.2" x14ac:dyDescent="0.25">
      <c r="A19" s="643" t="s">
        <v>706</v>
      </c>
      <c r="B19" s="409" t="s">
        <v>874</v>
      </c>
      <c r="C19" s="650">
        <f>'Eredménykimutatás MH12a'!C19+'Eredménykimutatás Ovi 12b'!C19+'Eredménykimutatás PH 12c'!C19+'Eredménykimutatás Önk 12e'!C19+'Eredménykimutatás Bölcsi 12d'!C19</f>
        <v>152348869</v>
      </c>
      <c r="D19" s="747">
        <f>'Eredménykimutatás MH12a'!D19+'Eredménykimutatás Ovi 12b'!D19+'Eredménykimutatás PH 12c'!D19+'Eredménykimutatás Önk 12e'!D19</f>
        <v>0</v>
      </c>
      <c r="E19" s="650">
        <f>'Eredménykimutatás MH12a'!E19+'Eredménykimutatás Ovi 12b'!E19+'Eredménykimutatás PH 12c'!E19+'Eredménykimutatás Önk 12e'!E19+'Eredménykimutatás Bölcsi 12d'!E19</f>
        <v>157168034</v>
      </c>
    </row>
    <row r="20" spans="1:5" ht="13.2" x14ac:dyDescent="0.25">
      <c r="A20" s="405" t="s">
        <v>707</v>
      </c>
      <c r="B20" s="403" t="s">
        <v>850</v>
      </c>
      <c r="C20" s="640">
        <f>'Eredménykimutatás MH12a'!C20+'Eredménykimutatás Ovi 12b'!C20+'Eredménykimutatás PH 12c'!C20+'Eredménykimutatás Önk 12e'!C20+'Eredménykimutatás Bölcsi 12d'!C20</f>
        <v>250593545</v>
      </c>
      <c r="D20" s="414">
        <f>'Eredménykimutatás MH12a'!D20+'Eredménykimutatás Ovi 12b'!D20+'Eredménykimutatás PH 12c'!D20+'Eredménykimutatás Önk 12e'!D20</f>
        <v>0</v>
      </c>
      <c r="E20" s="640">
        <f>'Eredménykimutatás MH12a'!E20+'Eredménykimutatás Ovi 12b'!E20+'Eredménykimutatás PH 12c'!E20+'Eredménykimutatás Önk 12e'!E20+'Eredménykimutatás Bölcsi 12d'!E20</f>
        <v>299139067</v>
      </c>
    </row>
    <row r="21" spans="1:5" ht="13.2" x14ac:dyDescent="0.25">
      <c r="A21" s="405" t="s">
        <v>708</v>
      </c>
      <c r="B21" s="403" t="s">
        <v>851</v>
      </c>
      <c r="C21" s="640">
        <f>'Eredménykimutatás MH12a'!C21+'Eredménykimutatás Ovi 12b'!C21+'Eredménykimutatás PH 12c'!C21+'Eredménykimutatás Önk 12e'!C21+'Eredménykimutatás Bölcsi 12d'!C21</f>
        <v>44075751</v>
      </c>
      <c r="D21" s="414">
        <f>'Eredménykimutatás MH12a'!D21+'Eredménykimutatás Ovi 12b'!D21+'Eredménykimutatás PH 12c'!D21+'Eredménykimutatás Önk 12e'!D21</f>
        <v>0</v>
      </c>
      <c r="E21" s="640">
        <f>'Eredménykimutatás MH12a'!E21+'Eredménykimutatás Ovi 12b'!E21+'Eredménykimutatás PH 12c'!E21+'Eredménykimutatás Önk 12e'!E21+'Eredménykimutatás Bölcsi 12d'!E21</f>
        <v>44577200</v>
      </c>
    </row>
    <row r="22" spans="1:5" ht="13.2" x14ac:dyDescent="0.25">
      <c r="A22" s="405" t="s">
        <v>709</v>
      </c>
      <c r="B22" s="403" t="s">
        <v>852</v>
      </c>
      <c r="C22" s="640">
        <f>'Eredménykimutatás MH12a'!C22+'Eredménykimutatás Ovi 12b'!C22+'Eredménykimutatás PH 12c'!C22+'Eredménykimutatás Önk 12e'!C22+'Eredménykimutatás Bölcsi 12d'!C22</f>
        <v>36418406</v>
      </c>
      <c r="D22" s="414">
        <f>'Eredménykimutatás MH12a'!D22+'Eredménykimutatás Ovi 12b'!D22+'Eredménykimutatás PH 12c'!D22+'Eredménykimutatás Önk 12e'!D22</f>
        <v>0</v>
      </c>
      <c r="E22" s="640">
        <f>'Eredménykimutatás MH12a'!E22+'Eredménykimutatás Ovi 12b'!E22+'Eredménykimutatás PH 12c'!E22+'Eredménykimutatás Önk 12e'!E22+'Eredménykimutatás Bölcsi 12d'!E22</f>
        <v>41319154</v>
      </c>
    </row>
    <row r="23" spans="1:5" ht="13.2" x14ac:dyDescent="0.25">
      <c r="A23" s="643" t="s">
        <v>710</v>
      </c>
      <c r="B23" s="409" t="s">
        <v>875</v>
      </c>
      <c r="C23" s="650">
        <f>'Eredménykimutatás MH12a'!C23+'Eredménykimutatás Ovi 12b'!C23+'Eredménykimutatás PH 12c'!C23+'Eredménykimutatás Önk 12e'!C23+'Eredménykimutatás Bölcsi 12d'!C23</f>
        <v>331087702</v>
      </c>
      <c r="D23" s="747">
        <f>'Eredménykimutatás MH12a'!D23+'Eredménykimutatás Ovi 12b'!D23+'Eredménykimutatás PH 12c'!D23+'Eredménykimutatás Önk 12e'!D23</f>
        <v>0</v>
      </c>
      <c r="E23" s="650">
        <f>'Eredménykimutatás MH12a'!E23+'Eredménykimutatás Ovi 12b'!E23+'Eredménykimutatás PH 12c'!E23+'Eredménykimutatás Önk 12e'!E23+'Eredménykimutatás Bölcsi 12d'!E23</f>
        <v>385035421</v>
      </c>
    </row>
    <row r="24" spans="1:5" ht="13.2" x14ac:dyDescent="0.25">
      <c r="A24" s="643" t="s">
        <v>712</v>
      </c>
      <c r="B24" s="409" t="s">
        <v>711</v>
      </c>
      <c r="C24" s="650">
        <f>'Eredménykimutatás MH12a'!C24+'Eredménykimutatás Ovi 12b'!C24+'Eredménykimutatás PH 12c'!C24+'Eredménykimutatás Önk 12e'!C24+'Eredménykimutatás Bölcsi 12d'!C24</f>
        <v>90336207</v>
      </c>
      <c r="D24" s="747">
        <f>'Eredménykimutatás MH12a'!D24+'Eredménykimutatás Ovi 12b'!D24+'Eredménykimutatás PH 12c'!D24+'Eredménykimutatás Önk 12e'!D24</f>
        <v>0</v>
      </c>
      <c r="E24" s="650">
        <f>'Eredménykimutatás MH12a'!E24+'Eredménykimutatás Ovi 12b'!E24+'Eredménykimutatás PH 12c'!E24+'Eredménykimutatás Önk 12e'!E24+'Eredménykimutatás Bölcsi 12d'!E24</f>
        <v>91463881</v>
      </c>
    </row>
    <row r="25" spans="1:5" ht="13.2" x14ac:dyDescent="0.25">
      <c r="A25" s="643" t="s">
        <v>714</v>
      </c>
      <c r="B25" s="409" t="s">
        <v>713</v>
      </c>
      <c r="C25" s="650">
        <f>'Eredménykimutatás MH12a'!C25+'Eredménykimutatás Ovi 12b'!C25+'Eredménykimutatás PH 12c'!C25+'Eredménykimutatás Önk 12e'!C25+'Eredménykimutatás Bölcsi 12d'!C25</f>
        <v>376302274</v>
      </c>
      <c r="D25" s="747">
        <f>'Eredménykimutatás MH12a'!D25+'Eredménykimutatás Ovi 12b'!D25+'Eredménykimutatás PH 12c'!D25+'Eredménykimutatás Önk 12e'!D25</f>
        <v>0</v>
      </c>
      <c r="E25" s="650">
        <f>'Eredménykimutatás MH12a'!E25+'Eredménykimutatás Ovi 12b'!E25+'Eredménykimutatás PH 12c'!E25+'Eredménykimutatás Önk 12e'!E25+'Eredménykimutatás Bölcsi 12d'!E25</f>
        <v>403449762</v>
      </c>
    </row>
    <row r="26" spans="1:5" ht="13.2" x14ac:dyDescent="0.25">
      <c r="A26" s="644" t="s">
        <v>733</v>
      </c>
      <c r="B26" s="410" t="s">
        <v>876</v>
      </c>
      <c r="C26" s="416">
        <f>'Eredménykimutatás MH12a'!C26+'Eredménykimutatás Ovi 12b'!C26+'Eredménykimutatás PH 12c'!C26+'Eredménykimutatás Önk 12e'!C26+'Eredménykimutatás Bölcsi 12d'!C26</f>
        <v>-86898579</v>
      </c>
      <c r="D26" s="416">
        <f>'Eredménykimutatás MH12a'!D26+'Eredménykimutatás Ovi 12b'!D26+'Eredménykimutatás PH 12c'!D26+'Eredménykimutatás Önk 12e'!D26</f>
        <v>0</v>
      </c>
      <c r="E26" s="416">
        <f>'Eredménykimutatás MH12a'!E26+'Eredménykimutatás Ovi 12b'!E26+'Eredménykimutatás PH 12c'!E26+'Eredménykimutatás Önk 12e'!E26+'Eredménykimutatás Bölcsi 12d'!E26</f>
        <v>-66052722</v>
      </c>
    </row>
    <row r="27" spans="1:5" ht="13.2" x14ac:dyDescent="0.25">
      <c r="A27" s="405" t="s">
        <v>715</v>
      </c>
      <c r="B27" s="403" t="s">
        <v>853</v>
      </c>
      <c r="C27" s="640">
        <f>'Eredménykimutatás MH12a'!C27+'Eredménykimutatás Ovi 12b'!C27+'Eredménykimutatás PH 12c'!C27+'Eredménykimutatás Önk 12e'!C27+'Eredménykimutatás Bölcsi 12d'!C27</f>
        <v>0</v>
      </c>
      <c r="D27" s="414">
        <f>'Eredménykimutatás MH12a'!D27+'Eredménykimutatás Ovi 12b'!D27+'Eredménykimutatás PH 12c'!D27+'Eredménykimutatás Önk 12e'!D27</f>
        <v>0</v>
      </c>
      <c r="E27" s="640">
        <f>'Eredménykimutatás MH12a'!E27+'Eredménykimutatás Ovi 12b'!E27+'Eredménykimutatás PH 12c'!E27+'Eredménykimutatás Önk 12e'!E27+'Eredménykimutatás Bölcsi 12d'!E27</f>
        <v>0</v>
      </c>
    </row>
    <row r="28" spans="1:5" ht="13.2" x14ac:dyDescent="0.25">
      <c r="A28" s="405" t="s">
        <v>734</v>
      </c>
      <c r="B28" s="403" t="s">
        <v>854</v>
      </c>
      <c r="C28" s="640">
        <f>'Eredménykimutatás MH12a'!C28+'Eredménykimutatás Ovi 12b'!C28+'Eredménykimutatás PH 12c'!C28+'Eredménykimutatás Önk 12e'!C28+'Eredménykimutatás Bölcsi 12d'!C28</f>
        <v>0</v>
      </c>
      <c r="D28" s="414">
        <f>'Eredménykimutatás MH12a'!D28+'Eredménykimutatás Ovi 12b'!D28+'Eredménykimutatás PH 12c'!D28+'Eredménykimutatás Önk 12e'!D28</f>
        <v>0</v>
      </c>
      <c r="E28" s="640">
        <f>'Eredménykimutatás MH12a'!E28+'Eredménykimutatás Ovi 12b'!E28+'Eredménykimutatás PH 12c'!E28+'Eredménykimutatás Önk 12e'!E28+'Eredménykimutatás Bölcsi 12d'!E28</f>
        <v>0</v>
      </c>
    </row>
    <row r="29" spans="1:5" ht="26.4" x14ac:dyDescent="0.25">
      <c r="A29" s="405" t="s">
        <v>735</v>
      </c>
      <c r="B29" s="403" t="s">
        <v>855</v>
      </c>
      <c r="C29" s="640">
        <f>'Eredménykimutatás MH12a'!C29+'Eredménykimutatás Ovi 12b'!C29+'Eredménykimutatás PH 12c'!C29+'Eredménykimutatás Önk 12e'!C29+'Eredménykimutatás Bölcsi 12d'!C29</f>
        <v>0</v>
      </c>
      <c r="D29" s="414">
        <f>'Eredménykimutatás MH12a'!D29+'Eredménykimutatás Ovi 12b'!D29+'Eredménykimutatás PH 12c'!D29+'Eredménykimutatás Önk 12e'!D29</f>
        <v>0</v>
      </c>
      <c r="E29" s="640">
        <f>'Eredménykimutatás MH12a'!E29+'Eredménykimutatás Ovi 12b'!E29+'Eredménykimutatás PH 12c'!E29+'Eredménykimutatás Önk 12e'!E29+'Eredménykimutatás Bölcsi 12d'!E29</f>
        <v>0</v>
      </c>
    </row>
    <row r="30" spans="1:5" ht="13.2" x14ac:dyDescent="0.25">
      <c r="A30" s="405" t="s">
        <v>716</v>
      </c>
      <c r="B30" s="403" t="s">
        <v>856</v>
      </c>
      <c r="C30" s="640">
        <f>'Eredménykimutatás MH12a'!C30+'Eredménykimutatás Ovi 12b'!C30+'Eredménykimutatás PH 12c'!C30+'Eredménykimutatás Önk 12e'!C30+'Eredménykimutatás Bölcsi 12d'!C30</f>
        <v>11132</v>
      </c>
      <c r="D30" s="414">
        <f>'Eredménykimutatás MH12a'!D30+'Eredménykimutatás Ovi 12b'!D30+'Eredménykimutatás PH 12c'!D30+'Eredménykimutatás Önk 12e'!D30</f>
        <v>0</v>
      </c>
      <c r="E30" s="640">
        <f>'Eredménykimutatás MH12a'!E30+'Eredménykimutatás Ovi 12b'!E30+'Eredménykimutatás PH 12c'!E30+'Eredménykimutatás Önk 12e'!E30+'Eredménykimutatás Bölcsi 12d'!E30</f>
        <v>52383</v>
      </c>
    </row>
    <row r="31" spans="1:5" ht="13.2" x14ac:dyDescent="0.25">
      <c r="A31" s="405" t="s">
        <v>717</v>
      </c>
      <c r="B31" s="403" t="s">
        <v>857</v>
      </c>
      <c r="C31" s="640">
        <f>'Eredménykimutatás MH12a'!C31+'Eredménykimutatás Ovi 12b'!C31+'Eredménykimutatás PH 12c'!C31+'Eredménykimutatás Önk 12e'!C31+'Eredménykimutatás Bölcsi 12d'!C31</f>
        <v>0</v>
      </c>
      <c r="D31" s="414">
        <f>'Eredménykimutatás MH12a'!D31+'Eredménykimutatás Ovi 12b'!D31+'Eredménykimutatás PH 12c'!D31+'Eredménykimutatás Önk 12e'!D31</f>
        <v>0</v>
      </c>
      <c r="E31" s="640">
        <f>'Eredménykimutatás MH12a'!E31+'Eredménykimutatás Ovi 12b'!E31+'Eredménykimutatás PH 12c'!E31+'Eredménykimutatás Önk 12e'!E31+'Eredménykimutatás Bölcsi 12d'!E31</f>
        <v>0</v>
      </c>
    </row>
    <row r="32" spans="1:5" ht="26.4" x14ac:dyDescent="0.25">
      <c r="A32" s="405" t="s">
        <v>736</v>
      </c>
      <c r="B32" s="403" t="s">
        <v>858</v>
      </c>
      <c r="C32" s="640">
        <f>'Eredménykimutatás MH12a'!C32+'Eredménykimutatás Ovi 12b'!C32+'Eredménykimutatás PH 12c'!C32+'Eredménykimutatás Önk 12e'!C32+'Eredménykimutatás Bölcsi 12d'!C32</f>
        <v>0</v>
      </c>
      <c r="D32" s="414">
        <f>'Eredménykimutatás MH12a'!D32+'Eredménykimutatás Ovi 12b'!D32+'Eredménykimutatás PH 12c'!D32+'Eredménykimutatás Önk 12e'!D32</f>
        <v>0</v>
      </c>
      <c r="E32" s="640">
        <f>'Eredménykimutatás MH12a'!E32+'Eredménykimutatás Ovi 12b'!E32+'Eredménykimutatás PH 12c'!E32+'Eredménykimutatás Önk 12e'!E32+'Eredménykimutatás Bölcsi 12d'!E32</f>
        <v>0</v>
      </c>
    </row>
    <row r="33" spans="1:5" ht="26.4" x14ac:dyDescent="0.25">
      <c r="A33" s="405" t="s">
        <v>737</v>
      </c>
      <c r="B33" s="403" t="s">
        <v>859</v>
      </c>
      <c r="C33" s="640">
        <f>'Eredménykimutatás MH12a'!C33+'Eredménykimutatás Ovi 12b'!C33+'Eredménykimutatás PH 12c'!C33+'Eredménykimutatás Önk 12e'!C33+'Eredménykimutatás Bölcsi 12d'!C33</f>
        <v>0</v>
      </c>
      <c r="D33" s="414">
        <f>'Eredménykimutatás MH12a'!D33+'Eredménykimutatás Ovi 12b'!D33+'Eredménykimutatás PH 12c'!D33+'Eredménykimutatás Önk 12e'!D33</f>
        <v>0</v>
      </c>
      <c r="E33" s="640">
        <f>'Eredménykimutatás MH12a'!E33+'Eredménykimutatás Ovi 12b'!E33+'Eredménykimutatás PH 12c'!E33+'Eredménykimutatás Önk 12e'!E33+'Eredménykimutatás Bölcsi 12d'!E33</f>
        <v>0</v>
      </c>
    </row>
    <row r="34" spans="1:5" ht="13.2" x14ac:dyDescent="0.25">
      <c r="A34" s="643" t="s">
        <v>738</v>
      </c>
      <c r="B34" s="409" t="s">
        <v>877</v>
      </c>
      <c r="C34" s="650">
        <f>'Eredménykimutatás MH12a'!C34+'Eredménykimutatás Ovi 12b'!C34+'Eredménykimutatás PH 12c'!C34+'Eredménykimutatás Önk 12e'!C34+'Eredménykimutatás Bölcsi 12d'!C34</f>
        <v>11132</v>
      </c>
      <c r="D34" s="747">
        <f>'Eredménykimutatás MH12a'!D34+'Eredménykimutatás Ovi 12b'!D34+'Eredménykimutatás PH 12c'!D34+'Eredménykimutatás Önk 12e'!D34</f>
        <v>0</v>
      </c>
      <c r="E34" s="650">
        <f>'Eredménykimutatás MH12a'!E34+'Eredménykimutatás Ovi 12b'!E34+'Eredménykimutatás PH 12c'!E34+'Eredménykimutatás Önk 12e'!E34+'Eredménykimutatás Bölcsi 12d'!E34</f>
        <v>52383</v>
      </c>
    </row>
    <row r="35" spans="1:5" ht="13.2" x14ac:dyDescent="0.25">
      <c r="A35" s="405" t="s">
        <v>718</v>
      </c>
      <c r="B35" s="403" t="s">
        <v>860</v>
      </c>
      <c r="C35" s="640">
        <f>'Eredménykimutatás MH12a'!C35+'Eredménykimutatás Ovi 12b'!C35+'Eredménykimutatás PH 12c'!C35+'Eredménykimutatás Önk 12e'!C35+'Eredménykimutatás Bölcsi 12d'!C35</f>
        <v>0</v>
      </c>
      <c r="D35" s="414">
        <f>'Eredménykimutatás MH12a'!D35+'Eredménykimutatás Ovi 12b'!D35+'Eredménykimutatás PH 12c'!D35+'Eredménykimutatás Önk 12e'!D35</f>
        <v>0</v>
      </c>
      <c r="E35" s="640">
        <f>'Eredménykimutatás MH12a'!E35+'Eredménykimutatás Ovi 12b'!E35+'Eredménykimutatás PH 12c'!E35+'Eredménykimutatás Önk 12e'!E35+'Eredménykimutatás Bölcsi 12d'!E35</f>
        <v>0</v>
      </c>
    </row>
    <row r="36" spans="1:5" ht="26.4" x14ac:dyDescent="0.25">
      <c r="A36" s="405" t="s">
        <v>739</v>
      </c>
      <c r="B36" s="403" t="s">
        <v>861</v>
      </c>
      <c r="C36" s="640">
        <f>'Eredménykimutatás MH12a'!C36+'Eredménykimutatás Ovi 12b'!C36+'Eredménykimutatás PH 12c'!C36+'Eredménykimutatás Önk 12e'!C36+'Eredménykimutatás Bölcsi 12d'!C36</f>
        <v>0</v>
      </c>
      <c r="D36" s="414">
        <f>'Eredménykimutatás MH12a'!D36+'Eredménykimutatás Ovi 12b'!D36+'Eredménykimutatás PH 12c'!D36+'Eredménykimutatás Önk 12e'!D36</f>
        <v>0</v>
      </c>
      <c r="E36" s="640">
        <f>'Eredménykimutatás MH12a'!E36+'Eredménykimutatás Ovi 12b'!E36+'Eredménykimutatás PH 12c'!E36+'Eredménykimutatás Önk 12e'!E36+'Eredménykimutatás Bölcsi 12d'!E36</f>
        <v>0</v>
      </c>
    </row>
    <row r="37" spans="1:5" ht="13.2" x14ac:dyDescent="0.25">
      <c r="A37" s="405" t="s">
        <v>719</v>
      </c>
      <c r="B37" s="403" t="s">
        <v>862</v>
      </c>
      <c r="C37" s="640">
        <f>'Eredménykimutatás MH12a'!C37+'Eredménykimutatás Ovi 12b'!C37+'Eredménykimutatás PH 12c'!C37+'Eredménykimutatás Önk 12e'!C37+'Eredménykimutatás Bölcsi 12d'!C37</f>
        <v>0</v>
      </c>
      <c r="D37" s="414">
        <f>'Eredménykimutatás MH12a'!D37+'Eredménykimutatás Ovi 12b'!D37+'Eredménykimutatás PH 12c'!D37+'Eredménykimutatás Önk 12e'!D37</f>
        <v>0</v>
      </c>
      <c r="E37" s="640">
        <f>'Eredménykimutatás MH12a'!E37+'Eredménykimutatás Ovi 12b'!E37+'Eredménykimutatás PH 12c'!E37+'Eredménykimutatás Önk 12e'!E37+'Eredménykimutatás Bölcsi 12d'!E37</f>
        <v>0</v>
      </c>
    </row>
    <row r="38" spans="1:5" ht="13.2" x14ac:dyDescent="0.25">
      <c r="A38" s="405" t="s">
        <v>740</v>
      </c>
      <c r="B38" s="403" t="s">
        <v>863</v>
      </c>
      <c r="C38" s="640">
        <f>'Eredménykimutatás MH12a'!C38+'Eredménykimutatás Ovi 12b'!C38+'Eredménykimutatás PH 12c'!C38+'Eredménykimutatás Önk 12e'!C38+'Eredménykimutatás Bölcsi 12d'!C38</f>
        <v>0</v>
      </c>
      <c r="D38" s="414">
        <f>'Eredménykimutatás MH12a'!D38+'Eredménykimutatás Ovi 12b'!D38+'Eredménykimutatás PH 12c'!D38+'Eredménykimutatás Önk 12e'!D38</f>
        <v>0</v>
      </c>
      <c r="E38" s="640">
        <f>'Eredménykimutatás MH12a'!E38+'Eredménykimutatás Ovi 12b'!E38+'Eredménykimutatás PH 12c'!E38+'Eredménykimutatás Önk 12e'!E38+'Eredménykimutatás Bölcsi 12d'!E38</f>
        <v>0</v>
      </c>
    </row>
    <row r="39" spans="1:5" ht="13.2" x14ac:dyDescent="0.25">
      <c r="A39" s="405" t="s">
        <v>741</v>
      </c>
      <c r="B39" s="403" t="s">
        <v>865</v>
      </c>
      <c r="C39" s="640">
        <f>'Eredménykimutatás MH12a'!C39+'Eredménykimutatás Ovi 12b'!C39+'Eredménykimutatás PH 12c'!C39+'Eredménykimutatás Önk 12e'!C39+'Eredménykimutatás Bölcsi 12d'!C39</f>
        <v>0</v>
      </c>
      <c r="D39" s="414">
        <f>'Eredménykimutatás MH12a'!D39+'Eredménykimutatás Ovi 12b'!D39+'Eredménykimutatás PH 12c'!D39+'Eredménykimutatás Önk 12e'!D39</f>
        <v>0</v>
      </c>
      <c r="E39" s="640">
        <f>'Eredménykimutatás MH12a'!E39+'Eredménykimutatás Ovi 12b'!E39+'Eredménykimutatás PH 12c'!E39+'Eredménykimutatás Önk 12e'!E39+'Eredménykimutatás Bölcsi 12d'!E39</f>
        <v>0</v>
      </c>
    </row>
    <row r="40" spans="1:5" ht="13.2" x14ac:dyDescent="0.25">
      <c r="A40" s="405" t="s">
        <v>742</v>
      </c>
      <c r="B40" s="403" t="s">
        <v>864</v>
      </c>
      <c r="C40" s="640">
        <f>'Eredménykimutatás MH12a'!C40+'Eredménykimutatás Ovi 12b'!C40+'Eredménykimutatás PH 12c'!C40+'Eredménykimutatás Önk 12e'!C40+'Eredménykimutatás Bölcsi 12d'!C40</f>
        <v>0</v>
      </c>
      <c r="D40" s="414">
        <f>'Eredménykimutatás MH12a'!D40+'Eredménykimutatás Ovi 12b'!D40+'Eredménykimutatás PH 12c'!D40+'Eredménykimutatás Önk 12e'!D40</f>
        <v>0</v>
      </c>
      <c r="E40" s="640">
        <f>'Eredménykimutatás MH12a'!E40+'Eredménykimutatás Ovi 12b'!E40+'Eredménykimutatás PH 12c'!E40+'Eredménykimutatás Önk 12e'!E40+'Eredménykimutatás Bölcsi 12d'!E40</f>
        <v>0</v>
      </c>
    </row>
    <row r="41" spans="1:5" ht="13.2" x14ac:dyDescent="0.25">
      <c r="A41" s="405" t="s">
        <v>743</v>
      </c>
      <c r="B41" s="403" t="s">
        <v>866</v>
      </c>
      <c r="C41" s="640">
        <f>'Eredménykimutatás MH12a'!C41+'Eredménykimutatás Ovi 12b'!C41+'Eredménykimutatás PH 12c'!C41+'Eredménykimutatás Önk 12e'!C41+'Eredménykimutatás Bölcsi 12d'!C41</f>
        <v>0</v>
      </c>
      <c r="D41" s="414">
        <f>'Eredménykimutatás MH12a'!D41+'Eredménykimutatás Ovi 12b'!D41+'Eredménykimutatás PH 12c'!D41+'Eredménykimutatás Önk 12e'!D41</f>
        <v>0</v>
      </c>
      <c r="E41" s="640">
        <f>'Eredménykimutatás MH12a'!E41+'Eredménykimutatás Ovi 12b'!E41+'Eredménykimutatás PH 12c'!E41+'Eredménykimutatás Önk 12e'!E41+'Eredménykimutatás Bölcsi 12d'!E41</f>
        <v>0</v>
      </c>
    </row>
    <row r="42" spans="1:5" ht="26.4" x14ac:dyDescent="0.25">
      <c r="A42" s="405" t="s">
        <v>744</v>
      </c>
      <c r="B42" s="403" t="s">
        <v>867</v>
      </c>
      <c r="C42" s="640">
        <f>'Eredménykimutatás MH12a'!C42+'Eredménykimutatás Ovi 12b'!C42+'Eredménykimutatás PH 12c'!C42+'Eredménykimutatás Önk 12e'!C42+'Eredménykimutatás Bölcsi 12d'!C42</f>
        <v>0</v>
      </c>
      <c r="D42" s="414">
        <f>'Eredménykimutatás MH12a'!D42+'Eredménykimutatás Ovi 12b'!D42+'Eredménykimutatás PH 12c'!D42+'Eredménykimutatás Önk 12e'!D42</f>
        <v>0</v>
      </c>
      <c r="E42" s="640">
        <f>'Eredménykimutatás MH12a'!E42+'Eredménykimutatás Ovi 12b'!E42+'Eredménykimutatás PH 12c'!E42+'Eredménykimutatás Önk 12e'!E42+'Eredménykimutatás Bölcsi 12d'!E42</f>
        <v>0</v>
      </c>
    </row>
    <row r="43" spans="1:5" ht="26.4" x14ac:dyDescent="0.25">
      <c r="A43" s="405" t="s">
        <v>720</v>
      </c>
      <c r="B43" s="403" t="s">
        <v>868</v>
      </c>
      <c r="C43" s="640">
        <f>'Eredménykimutatás MH12a'!C43+'Eredménykimutatás Ovi 12b'!C43+'Eredménykimutatás PH 12c'!C43+'Eredménykimutatás Önk 12e'!C43+'Eredménykimutatás Bölcsi 12d'!C43</f>
        <v>0</v>
      </c>
      <c r="D43" s="414">
        <f>'Eredménykimutatás MH12a'!D43+'Eredménykimutatás Ovi 12b'!D43+'Eredménykimutatás PH 12c'!D43+'Eredménykimutatás Önk 12e'!D43</f>
        <v>0</v>
      </c>
      <c r="E43" s="640">
        <f>'Eredménykimutatás MH12a'!E43+'Eredménykimutatás Ovi 12b'!E43+'Eredménykimutatás PH 12c'!E43+'Eredménykimutatás Önk 12e'!E43+'Eredménykimutatás Bölcsi 12d'!E43</f>
        <v>0</v>
      </c>
    </row>
    <row r="44" spans="1:5" ht="13.2" x14ac:dyDescent="0.25">
      <c r="A44" s="643" t="s">
        <v>869</v>
      </c>
      <c r="B44" s="409" t="s">
        <v>878</v>
      </c>
      <c r="C44" s="650">
        <f>'Eredménykimutatás MH12a'!C44+'Eredménykimutatás Ovi 12b'!C44+'Eredménykimutatás PH 12c'!C44+'Eredménykimutatás Önk 12e'!C44+'Eredménykimutatás Bölcsi 12d'!C44</f>
        <v>0</v>
      </c>
      <c r="D44" s="747">
        <f>'Eredménykimutatás MH12a'!D44+'Eredménykimutatás Ovi 12b'!D44+'Eredménykimutatás PH 12c'!D44+'Eredménykimutatás Önk 12e'!D44</f>
        <v>0</v>
      </c>
      <c r="E44" s="650">
        <f>'Eredménykimutatás MH12a'!E44+'Eredménykimutatás Ovi 12b'!E44+'Eredménykimutatás PH 12c'!E44+'Eredménykimutatás Önk 12e'!E44+'Eredménykimutatás Bölcsi 12d'!E44</f>
        <v>0</v>
      </c>
    </row>
    <row r="45" spans="1:5" ht="13.2" x14ac:dyDescent="0.25">
      <c r="A45" s="644" t="s">
        <v>772</v>
      </c>
      <c r="B45" s="410" t="s">
        <v>879</v>
      </c>
      <c r="C45" s="416">
        <f>'Eredménykimutatás MH12a'!C45+'Eredménykimutatás Ovi 12b'!C45+'Eredménykimutatás PH 12c'!C45+'Eredménykimutatás Önk 12e'!C45+'Eredménykimutatás Bölcsi 12d'!C45</f>
        <v>11132</v>
      </c>
      <c r="D45" s="416">
        <f>'Eredménykimutatás MH12a'!D45+'Eredménykimutatás Ovi 12b'!D45+'Eredménykimutatás PH 12c'!D45+'Eredménykimutatás Önk 12e'!D45</f>
        <v>0</v>
      </c>
      <c r="E45" s="416">
        <f>'Eredménykimutatás MH12a'!E45+'Eredménykimutatás Ovi 12b'!E45+'Eredménykimutatás PH 12c'!E45+'Eredménykimutatás Önk 12e'!E45+'Eredménykimutatás Bölcsi 12d'!E45</f>
        <v>52383</v>
      </c>
    </row>
    <row r="46" spans="1:5" ht="13.8" thickBot="1" x14ac:dyDescent="0.3">
      <c r="A46" s="645" t="s">
        <v>773</v>
      </c>
      <c r="B46" s="408" t="s">
        <v>870</v>
      </c>
      <c r="C46" s="416">
        <f>'Eredménykimutatás MH12a'!C46+'Eredménykimutatás Ovi 12b'!C46+'Eredménykimutatás PH 12c'!C46+'Eredménykimutatás Önk 12e'!C46+'Eredménykimutatás Bölcsi 12d'!C46</f>
        <v>-86887447</v>
      </c>
      <c r="D46" s="416">
        <f>'Eredménykimutatás MH12a'!D46+'Eredménykimutatás Ovi 12b'!D46+'Eredménykimutatás PH 12c'!D46+'Eredménykimutatás Önk 12e'!D46</f>
        <v>0</v>
      </c>
      <c r="E46" s="416">
        <f>'Eredménykimutatás MH12a'!E46+'Eredménykimutatás Ovi 12b'!E46+'Eredménykimutatás PH 12c'!E46+'Eredménykimutatás Önk 12e'!E46+'Eredménykimutatás Bölcsi 12d'!E46</f>
        <v>-66000339</v>
      </c>
    </row>
  </sheetData>
  <mergeCells count="1">
    <mergeCell ref="A1:E1"/>
  </mergeCells>
  <pageMargins left="0.74803149606299213" right="0.74803149606299213" top="0.98425196850393704" bottom="0.98425196850393704" header="0.51181102362204722" footer="0.51181102362204722"/>
  <pageSetup scale="66" orientation="landscape" verticalDpi="300" r:id="rId1"/>
  <headerFooter alignWithMargins="0">
    <oddHeader>&amp;R 12. számú melléklet</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46"/>
  <sheetViews>
    <sheetView topLeftCell="B1" zoomScaleNormal="100" workbookViewId="0">
      <selection activeCell="K24" sqref="K24"/>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4" customHeight="1" thickBot="1" x14ac:dyDescent="0.3">
      <c r="A1" s="863" t="s">
        <v>957</v>
      </c>
      <c r="B1" s="864"/>
      <c r="C1" s="864"/>
      <c r="D1" s="864"/>
      <c r="E1" s="865"/>
    </row>
    <row r="2" spans="1:5" ht="15.6" thickBot="1" x14ac:dyDescent="0.3">
      <c r="A2" s="635"/>
      <c r="B2" s="636" t="s">
        <v>512</v>
      </c>
      <c r="C2" s="636" t="s">
        <v>693</v>
      </c>
      <c r="D2" s="636" t="s">
        <v>650</v>
      </c>
      <c r="E2" s="637" t="s">
        <v>694</v>
      </c>
    </row>
    <row r="3" spans="1:5" ht="13.2" x14ac:dyDescent="0.25">
      <c r="A3" s="638" t="s">
        <v>721</v>
      </c>
      <c r="B3" s="639" t="s">
        <v>722</v>
      </c>
      <c r="C3" s="646">
        <v>0</v>
      </c>
      <c r="D3" s="646">
        <v>0</v>
      </c>
      <c r="E3" s="647">
        <v>0</v>
      </c>
    </row>
    <row r="4" spans="1:5" ht="13.2" x14ac:dyDescent="0.25">
      <c r="A4" s="641" t="s">
        <v>695</v>
      </c>
      <c r="B4" s="403" t="s">
        <v>696</v>
      </c>
      <c r="C4" s="648">
        <v>1531422</v>
      </c>
      <c r="D4" s="648">
        <v>0</v>
      </c>
      <c r="E4" s="649">
        <v>2243733</v>
      </c>
    </row>
    <row r="5" spans="1:5" ht="13.2" x14ac:dyDescent="0.25">
      <c r="A5" s="641" t="s">
        <v>723</v>
      </c>
      <c r="B5" s="403" t="s">
        <v>724</v>
      </c>
      <c r="C5" s="648">
        <v>0</v>
      </c>
      <c r="D5" s="648">
        <v>0</v>
      </c>
      <c r="E5" s="649">
        <v>0</v>
      </c>
    </row>
    <row r="6" spans="1:5" ht="13.2" x14ac:dyDescent="0.25">
      <c r="A6" s="642" t="s">
        <v>697</v>
      </c>
      <c r="B6" s="409" t="s">
        <v>871</v>
      </c>
      <c r="C6" s="650">
        <f>SUM(C3:C5)</f>
        <v>1531422</v>
      </c>
      <c r="D6" s="650">
        <f>SUM(D3:D5)</f>
        <v>0</v>
      </c>
      <c r="E6" s="651">
        <f>SUM(E3:E5)</f>
        <v>2243733</v>
      </c>
    </row>
    <row r="7" spans="1:5" ht="13.2" x14ac:dyDescent="0.25">
      <c r="A7" s="641" t="s">
        <v>725</v>
      </c>
      <c r="B7" s="403" t="s">
        <v>726</v>
      </c>
      <c r="C7" s="648">
        <v>0</v>
      </c>
      <c r="D7" s="648">
        <v>0</v>
      </c>
      <c r="E7" s="649">
        <v>0</v>
      </c>
    </row>
    <row r="8" spans="1:5" ht="13.2" x14ac:dyDescent="0.25">
      <c r="A8" s="641" t="s">
        <v>727</v>
      </c>
      <c r="B8" s="403" t="s">
        <v>728</v>
      </c>
      <c r="C8" s="648">
        <v>0</v>
      </c>
      <c r="D8" s="648">
        <v>0</v>
      </c>
      <c r="E8" s="649">
        <v>0</v>
      </c>
    </row>
    <row r="9" spans="1:5" ht="13.2" x14ac:dyDescent="0.25">
      <c r="A9" s="642" t="s">
        <v>729</v>
      </c>
      <c r="B9" s="409" t="s">
        <v>872</v>
      </c>
      <c r="C9" s="650">
        <f>SUM(C7:C8)</f>
        <v>0</v>
      </c>
      <c r="D9" s="650">
        <f>SUM(D7:D8)</f>
        <v>0</v>
      </c>
      <c r="E9" s="651">
        <f>SUM(E7:E8)</f>
        <v>0</v>
      </c>
    </row>
    <row r="10" spans="1:5" ht="13.2" x14ac:dyDescent="0.25">
      <c r="A10" s="641" t="s">
        <v>698</v>
      </c>
      <c r="B10" s="403" t="s">
        <v>699</v>
      </c>
      <c r="C10" s="649">
        <v>19005540</v>
      </c>
      <c r="D10" s="648">
        <v>0</v>
      </c>
      <c r="E10" s="649">
        <v>22807491</v>
      </c>
    </row>
    <row r="11" spans="1:5" ht="13.2" x14ac:dyDescent="0.25">
      <c r="A11" s="641" t="s">
        <v>700</v>
      </c>
      <c r="B11" s="403" t="s">
        <v>701</v>
      </c>
      <c r="C11" s="649">
        <v>2487311</v>
      </c>
      <c r="D11" s="648">
        <v>0</v>
      </c>
      <c r="E11" s="649">
        <v>0</v>
      </c>
    </row>
    <row r="12" spans="1:5" ht="13.2" x14ac:dyDescent="0.25">
      <c r="A12" s="641" t="s">
        <v>730</v>
      </c>
      <c r="B12" s="403" t="s">
        <v>844</v>
      </c>
      <c r="C12" s="649">
        <v>0</v>
      </c>
      <c r="D12" s="648">
        <v>0</v>
      </c>
      <c r="E12" s="649">
        <v>0</v>
      </c>
    </row>
    <row r="13" spans="1:5" ht="13.2" x14ac:dyDescent="0.25">
      <c r="A13" s="641" t="s">
        <v>702</v>
      </c>
      <c r="B13" s="403" t="s">
        <v>845</v>
      </c>
      <c r="C13" s="649">
        <v>4511</v>
      </c>
      <c r="D13" s="648">
        <v>0</v>
      </c>
      <c r="E13" s="649">
        <v>294997</v>
      </c>
    </row>
    <row r="14" spans="1:5" ht="13.2" x14ac:dyDescent="0.25">
      <c r="A14" s="643" t="s">
        <v>703</v>
      </c>
      <c r="B14" s="409" t="s">
        <v>873</v>
      </c>
      <c r="C14" s="650">
        <f>SUM(C10:C13)</f>
        <v>21497362</v>
      </c>
      <c r="D14" s="650">
        <f>SUM(D10:D13)</f>
        <v>0</v>
      </c>
      <c r="E14" s="651">
        <f>SUM(E10:E13)</f>
        <v>23102488</v>
      </c>
    </row>
    <row r="15" spans="1:5" ht="13.2" x14ac:dyDescent="0.25">
      <c r="A15" s="405" t="s">
        <v>704</v>
      </c>
      <c r="B15" s="403" t="s">
        <v>846</v>
      </c>
      <c r="C15" s="649">
        <v>1752275</v>
      </c>
      <c r="D15" s="648">
        <v>0</v>
      </c>
      <c r="E15" s="649">
        <v>1475590</v>
      </c>
    </row>
    <row r="16" spans="1:5" ht="13.2" x14ac:dyDescent="0.25">
      <c r="A16" s="405" t="s">
        <v>731</v>
      </c>
      <c r="B16" s="403" t="s">
        <v>847</v>
      </c>
      <c r="C16" s="649">
        <v>5948292</v>
      </c>
      <c r="D16" s="648">
        <v>0</v>
      </c>
      <c r="E16" s="649">
        <v>5198695</v>
      </c>
    </row>
    <row r="17" spans="1:5" ht="13.2" x14ac:dyDescent="0.25">
      <c r="A17" s="405" t="s">
        <v>732</v>
      </c>
      <c r="B17" s="403" t="s">
        <v>848</v>
      </c>
      <c r="C17" s="649">
        <v>0</v>
      </c>
      <c r="D17" s="648">
        <v>0</v>
      </c>
      <c r="E17" s="649">
        <v>0</v>
      </c>
    </row>
    <row r="18" spans="1:5" ht="13.2" x14ac:dyDescent="0.25">
      <c r="A18" s="405" t="s">
        <v>705</v>
      </c>
      <c r="B18" s="403" t="s">
        <v>849</v>
      </c>
      <c r="C18" s="649">
        <v>0</v>
      </c>
      <c r="D18" s="648">
        <v>0</v>
      </c>
      <c r="E18" s="649">
        <v>0</v>
      </c>
    </row>
    <row r="19" spans="1:5" ht="13.2" x14ac:dyDescent="0.25">
      <c r="A19" s="643" t="s">
        <v>706</v>
      </c>
      <c r="B19" s="409" t="s">
        <v>874</v>
      </c>
      <c r="C19" s="650">
        <f>SUM(C15:C18)</f>
        <v>7700567</v>
      </c>
      <c r="D19" s="650">
        <f>SUM(D15:D18)</f>
        <v>0</v>
      </c>
      <c r="E19" s="651">
        <f>SUM(E15:E18)</f>
        <v>6674285</v>
      </c>
    </row>
    <row r="20" spans="1:5" ht="13.2" x14ac:dyDescent="0.25">
      <c r="A20" s="405" t="s">
        <v>707</v>
      </c>
      <c r="B20" s="403" t="s">
        <v>850</v>
      </c>
      <c r="C20" s="649">
        <v>13092146</v>
      </c>
      <c r="D20" s="648">
        <v>0</v>
      </c>
      <c r="E20" s="649">
        <v>13794600</v>
      </c>
    </row>
    <row r="21" spans="1:5" ht="13.2" x14ac:dyDescent="0.25">
      <c r="A21" s="405" t="s">
        <v>708</v>
      </c>
      <c r="B21" s="403" t="s">
        <v>851</v>
      </c>
      <c r="C21" s="649">
        <v>312141</v>
      </c>
      <c r="D21" s="648">
        <v>0</v>
      </c>
      <c r="E21" s="649">
        <v>455262</v>
      </c>
    </row>
    <row r="22" spans="1:5" ht="13.2" x14ac:dyDescent="0.25">
      <c r="A22" s="405" t="s">
        <v>709</v>
      </c>
      <c r="B22" s="403" t="s">
        <v>852</v>
      </c>
      <c r="C22" s="649">
        <v>1435927</v>
      </c>
      <c r="D22" s="648">
        <v>0</v>
      </c>
      <c r="E22" s="649">
        <v>1638461</v>
      </c>
    </row>
    <row r="23" spans="1:5" ht="13.2" x14ac:dyDescent="0.25">
      <c r="A23" s="643" t="s">
        <v>710</v>
      </c>
      <c r="B23" s="409" t="s">
        <v>875</v>
      </c>
      <c r="C23" s="650">
        <f>SUM(C20:C22)</f>
        <v>14840214</v>
      </c>
      <c r="D23" s="650">
        <f>SUM(D20:D22)</f>
        <v>0</v>
      </c>
      <c r="E23" s="651">
        <f>SUM(E20:E22)</f>
        <v>15888323</v>
      </c>
    </row>
    <row r="24" spans="1:5" ht="13.2" x14ac:dyDescent="0.25">
      <c r="A24" s="643" t="s">
        <v>712</v>
      </c>
      <c r="B24" s="409" t="s">
        <v>711</v>
      </c>
      <c r="C24" s="650">
        <v>35638</v>
      </c>
      <c r="D24" s="650">
        <v>0</v>
      </c>
      <c r="E24" s="651">
        <v>176312</v>
      </c>
    </row>
    <row r="25" spans="1:5" ht="13.2" x14ac:dyDescent="0.25">
      <c r="A25" s="643" t="s">
        <v>714</v>
      </c>
      <c r="B25" s="409" t="s">
        <v>713</v>
      </c>
      <c r="C25" s="650">
        <v>1361265</v>
      </c>
      <c r="D25" s="650">
        <v>0</v>
      </c>
      <c r="E25" s="651">
        <v>1632059</v>
      </c>
    </row>
    <row r="26" spans="1:5" ht="13.2" x14ac:dyDescent="0.25">
      <c r="A26" s="644" t="s">
        <v>733</v>
      </c>
      <c r="B26" s="410" t="s">
        <v>876</v>
      </c>
      <c r="C26" s="652">
        <f>C6+C9+C14-C19-C23-C24-C25</f>
        <v>-908900</v>
      </c>
      <c r="D26" s="652">
        <f t="shared" ref="D26" si="0">D6+D9+D14-D19-D23-D24-D25</f>
        <v>0</v>
      </c>
      <c r="E26" s="653">
        <f>E6+E9+E14-E19-E23-E24-E25</f>
        <v>975242</v>
      </c>
    </row>
    <row r="27" spans="1:5" ht="13.2" x14ac:dyDescent="0.25">
      <c r="A27" s="405" t="s">
        <v>715</v>
      </c>
      <c r="B27" s="403" t="s">
        <v>853</v>
      </c>
      <c r="C27" s="648">
        <v>0</v>
      </c>
      <c r="D27" s="648">
        <v>0</v>
      </c>
      <c r="E27" s="649">
        <v>0</v>
      </c>
    </row>
    <row r="28" spans="1:5" ht="13.2" x14ac:dyDescent="0.25">
      <c r="A28" s="405" t="s">
        <v>734</v>
      </c>
      <c r="B28" s="403" t="s">
        <v>854</v>
      </c>
      <c r="C28" s="648">
        <v>0</v>
      </c>
      <c r="D28" s="648">
        <v>0</v>
      </c>
      <c r="E28" s="649">
        <v>0</v>
      </c>
    </row>
    <row r="29" spans="1:5" ht="26.4" x14ac:dyDescent="0.25">
      <c r="A29" s="405" t="s">
        <v>735</v>
      </c>
      <c r="B29" s="403" t="s">
        <v>855</v>
      </c>
      <c r="C29" s="648">
        <v>0</v>
      </c>
      <c r="D29" s="648">
        <v>0</v>
      </c>
      <c r="E29" s="649">
        <v>0</v>
      </c>
    </row>
    <row r="30" spans="1:5" ht="13.2" x14ac:dyDescent="0.25">
      <c r="A30" s="405" t="s">
        <v>716</v>
      </c>
      <c r="B30" s="403" t="s">
        <v>856</v>
      </c>
      <c r="C30" s="649">
        <v>190</v>
      </c>
      <c r="D30" s="648">
        <v>0</v>
      </c>
      <c r="E30" s="649">
        <v>133</v>
      </c>
    </row>
    <row r="31" spans="1:5" ht="13.2" x14ac:dyDescent="0.25">
      <c r="A31" s="405" t="s">
        <v>717</v>
      </c>
      <c r="B31" s="403" t="s">
        <v>857</v>
      </c>
      <c r="C31" s="648">
        <v>0</v>
      </c>
      <c r="D31" s="648">
        <v>0</v>
      </c>
      <c r="E31" s="649">
        <v>0</v>
      </c>
    </row>
    <row r="32" spans="1:5" ht="26.4" x14ac:dyDescent="0.25">
      <c r="A32" s="405" t="s">
        <v>736</v>
      </c>
      <c r="B32" s="403" t="s">
        <v>858</v>
      </c>
      <c r="C32" s="648">
        <v>0</v>
      </c>
      <c r="D32" s="648">
        <v>0</v>
      </c>
      <c r="E32" s="649">
        <v>0</v>
      </c>
    </row>
    <row r="33" spans="1:5" ht="26.4" x14ac:dyDescent="0.25">
      <c r="A33" s="405" t="s">
        <v>737</v>
      </c>
      <c r="B33" s="403" t="s">
        <v>859</v>
      </c>
      <c r="C33" s="648">
        <v>0</v>
      </c>
      <c r="D33" s="648">
        <v>0</v>
      </c>
      <c r="E33" s="649">
        <v>0</v>
      </c>
    </row>
    <row r="34" spans="1:5" ht="13.2" x14ac:dyDescent="0.25">
      <c r="A34" s="643" t="s">
        <v>738</v>
      </c>
      <c r="B34" s="409" t="s">
        <v>877</v>
      </c>
      <c r="C34" s="650">
        <f>SUM(C27:C31)</f>
        <v>190</v>
      </c>
      <c r="D34" s="650">
        <f t="shared" ref="D34:E34" si="1">SUM(D27:D31)</f>
        <v>0</v>
      </c>
      <c r="E34" s="651">
        <f t="shared" si="1"/>
        <v>133</v>
      </c>
    </row>
    <row r="35" spans="1:5" ht="13.2" x14ac:dyDescent="0.25">
      <c r="A35" s="405" t="s">
        <v>718</v>
      </c>
      <c r="B35" s="403" t="s">
        <v>860</v>
      </c>
      <c r="C35" s="648">
        <v>0</v>
      </c>
      <c r="D35" s="648">
        <v>0</v>
      </c>
      <c r="E35" s="649">
        <v>0</v>
      </c>
    </row>
    <row r="36" spans="1:5" ht="26.4" x14ac:dyDescent="0.25">
      <c r="A36" s="405" t="s">
        <v>739</v>
      </c>
      <c r="B36" s="403" t="s">
        <v>861</v>
      </c>
      <c r="C36" s="648">
        <v>0</v>
      </c>
      <c r="D36" s="648">
        <v>0</v>
      </c>
      <c r="E36" s="649">
        <v>0</v>
      </c>
    </row>
    <row r="37" spans="1:5" ht="13.2" x14ac:dyDescent="0.25">
      <c r="A37" s="405" t="s">
        <v>719</v>
      </c>
      <c r="B37" s="403" t="s">
        <v>862</v>
      </c>
      <c r="C37" s="648">
        <v>0</v>
      </c>
      <c r="D37" s="648"/>
      <c r="E37" s="649">
        <v>0</v>
      </c>
    </row>
    <row r="38" spans="1:5" ht="13.2" x14ac:dyDescent="0.25">
      <c r="A38" s="405" t="s">
        <v>740</v>
      </c>
      <c r="B38" s="403" t="s">
        <v>863</v>
      </c>
      <c r="C38" s="648">
        <v>0</v>
      </c>
      <c r="D38" s="648">
        <v>0</v>
      </c>
      <c r="E38" s="649">
        <v>0</v>
      </c>
    </row>
    <row r="39" spans="1:5" ht="13.2" x14ac:dyDescent="0.25">
      <c r="A39" s="405" t="s">
        <v>741</v>
      </c>
      <c r="B39" s="403" t="s">
        <v>865</v>
      </c>
      <c r="C39" s="648">
        <v>0</v>
      </c>
      <c r="D39" s="648">
        <v>0</v>
      </c>
      <c r="E39" s="649">
        <v>0</v>
      </c>
    </row>
    <row r="40" spans="1:5" ht="13.2" x14ac:dyDescent="0.25">
      <c r="A40" s="405" t="s">
        <v>742</v>
      </c>
      <c r="B40" s="403" t="s">
        <v>864</v>
      </c>
      <c r="C40" s="648">
        <v>0</v>
      </c>
      <c r="D40" s="648">
        <v>0</v>
      </c>
      <c r="E40" s="649">
        <v>0</v>
      </c>
    </row>
    <row r="41" spans="1:5" ht="13.2" x14ac:dyDescent="0.25">
      <c r="A41" s="405" t="s">
        <v>743</v>
      </c>
      <c r="B41" s="403" t="s">
        <v>866</v>
      </c>
      <c r="C41" s="648">
        <v>0</v>
      </c>
      <c r="D41" s="648">
        <v>0</v>
      </c>
      <c r="E41" s="649">
        <v>0</v>
      </c>
    </row>
    <row r="42" spans="1:5" ht="26.4" x14ac:dyDescent="0.25">
      <c r="A42" s="405" t="s">
        <v>744</v>
      </c>
      <c r="B42" s="403" t="s">
        <v>867</v>
      </c>
      <c r="C42" s="648">
        <v>0</v>
      </c>
      <c r="D42" s="648">
        <v>0</v>
      </c>
      <c r="E42" s="649">
        <v>0</v>
      </c>
    </row>
    <row r="43" spans="1:5" ht="26.4" x14ac:dyDescent="0.25">
      <c r="A43" s="405" t="s">
        <v>720</v>
      </c>
      <c r="B43" s="403" t="s">
        <v>868</v>
      </c>
      <c r="C43" s="648">
        <v>0</v>
      </c>
      <c r="D43" s="648">
        <v>0</v>
      </c>
      <c r="E43" s="649">
        <v>0</v>
      </c>
    </row>
    <row r="44" spans="1:5" ht="13.2" x14ac:dyDescent="0.25">
      <c r="A44" s="643" t="s">
        <v>869</v>
      </c>
      <c r="B44" s="409" t="s">
        <v>878</v>
      </c>
      <c r="C44" s="650">
        <f>SUM(C35:C41)</f>
        <v>0</v>
      </c>
      <c r="D44" s="650">
        <f t="shared" ref="D44:E44" si="2">SUM(D35:D41)</f>
        <v>0</v>
      </c>
      <c r="E44" s="651">
        <f t="shared" si="2"/>
        <v>0</v>
      </c>
    </row>
    <row r="45" spans="1:5" ht="13.2" x14ac:dyDescent="0.25">
      <c r="A45" s="644" t="s">
        <v>772</v>
      </c>
      <c r="B45" s="410" t="s">
        <v>879</v>
      </c>
      <c r="C45" s="652">
        <f>C34-C44</f>
        <v>190</v>
      </c>
      <c r="D45" s="652">
        <f>D34-D44</f>
        <v>0</v>
      </c>
      <c r="E45" s="653">
        <f>E34-E44</f>
        <v>133</v>
      </c>
    </row>
    <row r="46" spans="1:5" ht="13.8" thickBot="1" x14ac:dyDescent="0.3">
      <c r="A46" s="645" t="s">
        <v>773</v>
      </c>
      <c r="B46" s="408" t="s">
        <v>870</v>
      </c>
      <c r="C46" s="654">
        <f>C26+C45</f>
        <v>-908710</v>
      </c>
      <c r="D46" s="654">
        <f t="shared" ref="D46:E46" si="3">D26+D45</f>
        <v>0</v>
      </c>
      <c r="E46" s="654">
        <f t="shared" si="3"/>
        <v>975375</v>
      </c>
    </row>
  </sheetData>
  <mergeCells count="1">
    <mergeCell ref="A1:E1"/>
  </mergeCells>
  <pageMargins left="0.74803149606299213" right="0.74803149606299213" top="0.98425196850393704" bottom="0.98425196850393704" header="0.51181102362204722" footer="0.51181102362204722"/>
  <pageSetup scale="66" orientation="landscape" verticalDpi="300" r:id="rId1"/>
  <headerFooter alignWithMargins="0">
    <oddHeader>&amp;R 12a. számú melléklet</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46"/>
  <sheetViews>
    <sheetView zoomScaleNormal="100" workbookViewId="0">
      <selection activeCell="G35" sqref="G35"/>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1" customHeight="1" thickBot="1" x14ac:dyDescent="0.3">
      <c r="A1" s="863" t="s">
        <v>745</v>
      </c>
      <c r="B1" s="864"/>
      <c r="C1" s="864"/>
      <c r="D1" s="864"/>
      <c r="E1" s="865"/>
    </row>
    <row r="2" spans="1:5" ht="15.6" thickBot="1" x14ac:dyDescent="0.3">
      <c r="A2" s="635"/>
      <c r="B2" s="636" t="s">
        <v>512</v>
      </c>
      <c r="C2" s="636" t="s">
        <v>693</v>
      </c>
      <c r="D2" s="636" t="s">
        <v>650</v>
      </c>
      <c r="E2" s="637" t="s">
        <v>694</v>
      </c>
    </row>
    <row r="3" spans="1:5" ht="13.2" x14ac:dyDescent="0.25">
      <c r="A3" s="638" t="s">
        <v>721</v>
      </c>
      <c r="B3" s="639" t="s">
        <v>722</v>
      </c>
      <c r="C3" s="646">
        <v>0</v>
      </c>
      <c r="D3" s="646">
        <v>0</v>
      </c>
      <c r="E3" s="647">
        <v>0</v>
      </c>
    </row>
    <row r="4" spans="1:5" ht="13.2" x14ac:dyDescent="0.25">
      <c r="A4" s="641" t="s">
        <v>695</v>
      </c>
      <c r="B4" s="403" t="s">
        <v>696</v>
      </c>
      <c r="C4" s="648">
        <v>50000</v>
      </c>
      <c r="D4" s="648">
        <v>0</v>
      </c>
      <c r="E4" s="649">
        <v>35500</v>
      </c>
    </row>
    <row r="5" spans="1:5" ht="13.2" x14ac:dyDescent="0.25">
      <c r="A5" s="641" t="s">
        <v>723</v>
      </c>
      <c r="B5" s="403" t="s">
        <v>724</v>
      </c>
      <c r="C5" s="648">
        <v>0</v>
      </c>
      <c r="D5" s="648">
        <v>0</v>
      </c>
      <c r="E5" s="649">
        <v>0</v>
      </c>
    </row>
    <row r="6" spans="1:5" ht="13.2" x14ac:dyDescent="0.25">
      <c r="A6" s="642" t="s">
        <v>697</v>
      </c>
      <c r="B6" s="409" t="s">
        <v>871</v>
      </c>
      <c r="C6" s="650">
        <f>SUM(C3:C5)</f>
        <v>50000</v>
      </c>
      <c r="D6" s="650">
        <f>SUM(D3:D5)</f>
        <v>0</v>
      </c>
      <c r="E6" s="651">
        <f>SUM(E3:E5)</f>
        <v>35500</v>
      </c>
    </row>
    <row r="7" spans="1:5" ht="13.2" x14ac:dyDescent="0.25">
      <c r="A7" s="641" t="s">
        <v>725</v>
      </c>
      <c r="B7" s="403" t="s">
        <v>726</v>
      </c>
      <c r="C7" s="648">
        <v>0</v>
      </c>
      <c r="D7" s="648">
        <v>0</v>
      </c>
      <c r="E7" s="649">
        <v>0</v>
      </c>
    </row>
    <row r="8" spans="1:5" ht="13.2" x14ac:dyDescent="0.25">
      <c r="A8" s="641" t="s">
        <v>727</v>
      </c>
      <c r="B8" s="403" t="s">
        <v>728</v>
      </c>
      <c r="C8" s="648">
        <v>0</v>
      </c>
      <c r="D8" s="648">
        <v>0</v>
      </c>
      <c r="E8" s="649">
        <v>0</v>
      </c>
    </row>
    <row r="9" spans="1:5" ht="13.2" x14ac:dyDescent="0.25">
      <c r="A9" s="642" t="s">
        <v>729</v>
      </c>
      <c r="B9" s="409" t="s">
        <v>872</v>
      </c>
      <c r="C9" s="650">
        <f>SUM(C7:C8)</f>
        <v>0</v>
      </c>
      <c r="D9" s="650">
        <f>SUM(D7:D8)</f>
        <v>0</v>
      </c>
      <c r="E9" s="651">
        <f>SUM(E7:E8)</f>
        <v>0</v>
      </c>
    </row>
    <row r="10" spans="1:5" ht="13.2" x14ac:dyDescent="0.25">
      <c r="A10" s="641" t="s">
        <v>698</v>
      </c>
      <c r="B10" s="403" t="s">
        <v>699</v>
      </c>
      <c r="C10" s="648">
        <v>115205216</v>
      </c>
      <c r="D10" s="648">
        <v>0</v>
      </c>
      <c r="E10" s="649">
        <v>138981311</v>
      </c>
    </row>
    <row r="11" spans="1:5" ht="13.2" x14ac:dyDescent="0.25">
      <c r="A11" s="641" t="s">
        <v>700</v>
      </c>
      <c r="B11" s="403" t="s">
        <v>701</v>
      </c>
      <c r="C11" s="648">
        <v>0</v>
      </c>
      <c r="D11" s="648">
        <v>0</v>
      </c>
      <c r="E11" s="649">
        <v>0</v>
      </c>
    </row>
    <row r="12" spans="1:5" ht="13.2" x14ac:dyDescent="0.25">
      <c r="A12" s="641" t="s">
        <v>730</v>
      </c>
      <c r="B12" s="403" t="s">
        <v>844</v>
      </c>
      <c r="C12" s="648">
        <v>0</v>
      </c>
      <c r="D12" s="648">
        <v>0</v>
      </c>
      <c r="E12" s="649">
        <v>0</v>
      </c>
    </row>
    <row r="13" spans="1:5" ht="13.2" x14ac:dyDescent="0.25">
      <c r="A13" s="641" t="s">
        <v>702</v>
      </c>
      <c r="B13" s="403" t="s">
        <v>845</v>
      </c>
      <c r="C13" s="648">
        <v>6161</v>
      </c>
      <c r="D13" s="648">
        <v>0</v>
      </c>
      <c r="E13" s="649">
        <v>1168639</v>
      </c>
    </row>
    <row r="14" spans="1:5" ht="13.2" x14ac:dyDescent="0.25">
      <c r="A14" s="643" t="s">
        <v>703</v>
      </c>
      <c r="B14" s="409" t="s">
        <v>873</v>
      </c>
      <c r="C14" s="650">
        <f>SUM(C10:C13)</f>
        <v>115211377</v>
      </c>
      <c r="D14" s="650">
        <f>SUM(D10:D13)</f>
        <v>0</v>
      </c>
      <c r="E14" s="651">
        <f>SUM(E10:E13)</f>
        <v>140149950</v>
      </c>
    </row>
    <row r="15" spans="1:5" ht="13.2" x14ac:dyDescent="0.25">
      <c r="A15" s="405" t="s">
        <v>704</v>
      </c>
      <c r="B15" s="403" t="s">
        <v>846</v>
      </c>
      <c r="C15" s="648">
        <v>1641764</v>
      </c>
      <c r="D15" s="648">
        <v>0</v>
      </c>
      <c r="E15" s="649">
        <v>2118518</v>
      </c>
    </row>
    <row r="16" spans="1:5" ht="13.2" x14ac:dyDescent="0.25">
      <c r="A16" s="405" t="s">
        <v>731</v>
      </c>
      <c r="B16" s="403" t="s">
        <v>847</v>
      </c>
      <c r="C16" s="648">
        <v>4870871</v>
      </c>
      <c r="D16" s="648">
        <v>0</v>
      </c>
      <c r="E16" s="649">
        <v>5457557</v>
      </c>
    </row>
    <row r="17" spans="1:5" ht="13.2" x14ac:dyDescent="0.25">
      <c r="A17" s="405" t="s">
        <v>732</v>
      </c>
      <c r="B17" s="403" t="s">
        <v>848</v>
      </c>
      <c r="C17" s="648">
        <v>0</v>
      </c>
      <c r="D17" s="648">
        <v>0</v>
      </c>
      <c r="E17" s="649">
        <v>0</v>
      </c>
    </row>
    <row r="18" spans="1:5" ht="13.2" x14ac:dyDescent="0.25">
      <c r="A18" s="405" t="s">
        <v>705</v>
      </c>
      <c r="B18" s="403" t="s">
        <v>849</v>
      </c>
      <c r="C18" s="648">
        <v>0</v>
      </c>
      <c r="D18" s="648">
        <v>0</v>
      </c>
      <c r="E18" s="649">
        <v>0</v>
      </c>
    </row>
    <row r="19" spans="1:5" ht="13.2" x14ac:dyDescent="0.25">
      <c r="A19" s="643" t="s">
        <v>706</v>
      </c>
      <c r="B19" s="409" t="s">
        <v>874</v>
      </c>
      <c r="C19" s="650">
        <f>SUM(C15:C18)</f>
        <v>6512635</v>
      </c>
      <c r="D19" s="650">
        <f>SUM(D15:D18)</f>
        <v>0</v>
      </c>
      <c r="E19" s="651">
        <f>SUM(E15:E18)</f>
        <v>7576075</v>
      </c>
    </row>
    <row r="20" spans="1:5" ht="13.2" x14ac:dyDescent="0.25">
      <c r="A20" s="405" t="s">
        <v>707</v>
      </c>
      <c r="B20" s="403" t="s">
        <v>850</v>
      </c>
      <c r="C20" s="648">
        <v>89005168</v>
      </c>
      <c r="D20" s="648">
        <v>0</v>
      </c>
      <c r="E20" s="649">
        <v>114637515</v>
      </c>
    </row>
    <row r="21" spans="1:5" ht="13.2" x14ac:dyDescent="0.25">
      <c r="A21" s="405" t="s">
        <v>708</v>
      </c>
      <c r="B21" s="403" t="s">
        <v>851</v>
      </c>
      <c r="C21" s="648">
        <v>7187081</v>
      </c>
      <c r="D21" s="648">
        <v>0</v>
      </c>
      <c r="E21" s="649">
        <v>5600959</v>
      </c>
    </row>
    <row r="22" spans="1:5" ht="13.2" x14ac:dyDescent="0.25">
      <c r="A22" s="405" t="s">
        <v>709</v>
      </c>
      <c r="B22" s="403" t="s">
        <v>852</v>
      </c>
      <c r="C22" s="648">
        <v>12405274</v>
      </c>
      <c r="D22" s="648">
        <v>0</v>
      </c>
      <c r="E22" s="649">
        <v>13146933</v>
      </c>
    </row>
    <row r="23" spans="1:5" ht="13.2" x14ac:dyDescent="0.25">
      <c r="A23" s="643" t="s">
        <v>710</v>
      </c>
      <c r="B23" s="409" t="s">
        <v>875</v>
      </c>
      <c r="C23" s="650">
        <f>SUM(C20:C22)</f>
        <v>108597523</v>
      </c>
      <c r="D23" s="650">
        <f>SUM(D20:D22)</f>
        <v>0</v>
      </c>
      <c r="E23" s="651">
        <f>SUM(E20:E22)</f>
        <v>133385407</v>
      </c>
    </row>
    <row r="24" spans="1:5" ht="13.2" x14ac:dyDescent="0.25">
      <c r="A24" s="643" t="s">
        <v>712</v>
      </c>
      <c r="B24" s="409" t="s">
        <v>711</v>
      </c>
      <c r="C24" s="650">
        <v>456101</v>
      </c>
      <c r="D24" s="650">
        <v>0</v>
      </c>
      <c r="E24" s="651">
        <v>260390</v>
      </c>
    </row>
    <row r="25" spans="1:5" ht="13.2" x14ac:dyDescent="0.25">
      <c r="A25" s="643" t="s">
        <v>714</v>
      </c>
      <c r="B25" s="409" t="s">
        <v>713</v>
      </c>
      <c r="C25" s="650">
        <v>1758469</v>
      </c>
      <c r="D25" s="650">
        <v>0</v>
      </c>
      <c r="E25" s="651">
        <v>2041231</v>
      </c>
    </row>
    <row r="26" spans="1:5" ht="13.2" x14ac:dyDescent="0.25">
      <c r="A26" s="644" t="s">
        <v>733</v>
      </c>
      <c r="B26" s="410" t="s">
        <v>876</v>
      </c>
      <c r="C26" s="652">
        <f>C6+C9+C14-C19-C23-C24-C25</f>
        <v>-2063351</v>
      </c>
      <c r="D26" s="652">
        <f t="shared" ref="D26:E26" si="0">D6+D9+D14-D19-D23-D24-D25</f>
        <v>0</v>
      </c>
      <c r="E26" s="653">
        <f t="shared" si="0"/>
        <v>-3077653</v>
      </c>
    </row>
    <row r="27" spans="1:5" ht="13.2" x14ac:dyDescent="0.25">
      <c r="A27" s="405" t="s">
        <v>715</v>
      </c>
      <c r="B27" s="403" t="s">
        <v>853</v>
      </c>
      <c r="C27" s="648">
        <v>0</v>
      </c>
      <c r="D27" s="648">
        <v>0</v>
      </c>
      <c r="E27" s="649">
        <v>0</v>
      </c>
    </row>
    <row r="28" spans="1:5" ht="13.2" x14ac:dyDescent="0.25">
      <c r="A28" s="405" t="s">
        <v>734</v>
      </c>
      <c r="B28" s="403" t="s">
        <v>854</v>
      </c>
      <c r="C28" s="648">
        <v>0</v>
      </c>
      <c r="D28" s="648">
        <v>0</v>
      </c>
      <c r="E28" s="649">
        <v>0</v>
      </c>
    </row>
    <row r="29" spans="1:5" ht="26.4" x14ac:dyDescent="0.25">
      <c r="A29" s="405" t="s">
        <v>735</v>
      </c>
      <c r="B29" s="403" t="s">
        <v>855</v>
      </c>
      <c r="C29" s="648">
        <v>0</v>
      </c>
      <c r="D29" s="648">
        <v>0</v>
      </c>
      <c r="E29" s="649">
        <v>0</v>
      </c>
    </row>
    <row r="30" spans="1:5" ht="13.2" x14ac:dyDescent="0.25">
      <c r="A30" s="405" t="s">
        <v>716</v>
      </c>
      <c r="B30" s="403" t="s">
        <v>856</v>
      </c>
      <c r="C30" s="649">
        <v>115</v>
      </c>
      <c r="D30" s="648">
        <v>0</v>
      </c>
      <c r="E30" s="649">
        <v>83</v>
      </c>
    </row>
    <row r="31" spans="1:5" ht="13.2" x14ac:dyDescent="0.25">
      <c r="A31" s="405" t="s">
        <v>717</v>
      </c>
      <c r="B31" s="403" t="s">
        <v>857</v>
      </c>
      <c r="C31" s="648">
        <v>0</v>
      </c>
      <c r="D31" s="648">
        <v>0</v>
      </c>
      <c r="E31" s="649">
        <v>0</v>
      </c>
    </row>
    <row r="32" spans="1:5" ht="26.4" x14ac:dyDescent="0.25">
      <c r="A32" s="405" t="s">
        <v>736</v>
      </c>
      <c r="B32" s="403" t="s">
        <v>858</v>
      </c>
      <c r="C32" s="648"/>
      <c r="D32" s="648"/>
      <c r="E32" s="649"/>
    </row>
    <row r="33" spans="1:5" ht="26.4" x14ac:dyDescent="0.25">
      <c r="A33" s="405" t="s">
        <v>737</v>
      </c>
      <c r="B33" s="403" t="s">
        <v>859</v>
      </c>
      <c r="C33" s="648">
        <v>0</v>
      </c>
      <c r="D33" s="648">
        <v>0</v>
      </c>
      <c r="E33" s="649">
        <v>0</v>
      </c>
    </row>
    <row r="34" spans="1:5" ht="13.2" x14ac:dyDescent="0.25">
      <c r="A34" s="643" t="s">
        <v>738</v>
      </c>
      <c r="B34" s="409" t="s">
        <v>877</v>
      </c>
      <c r="C34" s="650">
        <f>SUM(C27:C31)</f>
        <v>115</v>
      </c>
      <c r="D34" s="650">
        <f t="shared" ref="D34:E34" si="1">SUM(D27:D31)</f>
        <v>0</v>
      </c>
      <c r="E34" s="651">
        <f t="shared" si="1"/>
        <v>83</v>
      </c>
    </row>
    <row r="35" spans="1:5" ht="13.2" x14ac:dyDescent="0.25">
      <c r="A35" s="405" t="s">
        <v>718</v>
      </c>
      <c r="B35" s="403" t="s">
        <v>860</v>
      </c>
      <c r="C35" s="648">
        <v>0</v>
      </c>
      <c r="D35" s="648">
        <v>0</v>
      </c>
      <c r="E35" s="649">
        <v>0</v>
      </c>
    </row>
    <row r="36" spans="1:5" ht="26.4" x14ac:dyDescent="0.25">
      <c r="A36" s="405" t="s">
        <v>739</v>
      </c>
      <c r="B36" s="403" t="s">
        <v>861</v>
      </c>
      <c r="C36" s="648">
        <v>0</v>
      </c>
      <c r="D36" s="648">
        <v>0</v>
      </c>
      <c r="E36" s="649">
        <v>0</v>
      </c>
    </row>
    <row r="37" spans="1:5" ht="13.2" x14ac:dyDescent="0.25">
      <c r="A37" s="405" t="s">
        <v>719</v>
      </c>
      <c r="B37" s="403" t="s">
        <v>862</v>
      </c>
      <c r="C37" s="648">
        <v>0</v>
      </c>
      <c r="D37" s="648">
        <v>0</v>
      </c>
      <c r="E37" s="649">
        <v>0</v>
      </c>
    </row>
    <row r="38" spans="1:5" ht="13.2" x14ac:dyDescent="0.25">
      <c r="A38" s="405" t="s">
        <v>740</v>
      </c>
      <c r="B38" s="403" t="s">
        <v>863</v>
      </c>
      <c r="C38" s="648">
        <v>0</v>
      </c>
      <c r="D38" s="648">
        <v>0</v>
      </c>
      <c r="E38" s="649">
        <v>0</v>
      </c>
    </row>
    <row r="39" spans="1:5" ht="13.2" x14ac:dyDescent="0.25">
      <c r="A39" s="405" t="s">
        <v>741</v>
      </c>
      <c r="B39" s="403" t="s">
        <v>865</v>
      </c>
      <c r="C39" s="648">
        <v>0</v>
      </c>
      <c r="D39" s="648">
        <v>0</v>
      </c>
      <c r="E39" s="649">
        <v>0</v>
      </c>
    </row>
    <row r="40" spans="1:5" ht="13.2" x14ac:dyDescent="0.25">
      <c r="A40" s="405" t="s">
        <v>742</v>
      </c>
      <c r="B40" s="403" t="s">
        <v>864</v>
      </c>
      <c r="C40" s="648">
        <v>0</v>
      </c>
      <c r="D40" s="648">
        <v>0</v>
      </c>
      <c r="E40" s="649">
        <v>0</v>
      </c>
    </row>
    <row r="41" spans="1:5" ht="13.2" x14ac:dyDescent="0.25">
      <c r="A41" s="405" t="s">
        <v>743</v>
      </c>
      <c r="B41" s="403" t="s">
        <v>866</v>
      </c>
      <c r="C41" s="648">
        <v>0</v>
      </c>
      <c r="D41" s="648">
        <v>0</v>
      </c>
      <c r="E41" s="649">
        <v>0</v>
      </c>
    </row>
    <row r="42" spans="1:5" ht="26.4" x14ac:dyDescent="0.25">
      <c r="A42" s="405" t="s">
        <v>744</v>
      </c>
      <c r="B42" s="403" t="s">
        <v>867</v>
      </c>
      <c r="C42" s="648">
        <v>0</v>
      </c>
      <c r="D42" s="648">
        <v>0</v>
      </c>
      <c r="E42" s="649">
        <v>0</v>
      </c>
    </row>
    <row r="43" spans="1:5" ht="26.4" x14ac:dyDescent="0.25">
      <c r="A43" s="405" t="s">
        <v>720</v>
      </c>
      <c r="B43" s="403" t="s">
        <v>868</v>
      </c>
      <c r="C43" s="648">
        <v>0</v>
      </c>
      <c r="D43" s="648">
        <v>0</v>
      </c>
      <c r="E43" s="649">
        <v>0</v>
      </c>
    </row>
    <row r="44" spans="1:5" ht="13.2" x14ac:dyDescent="0.25">
      <c r="A44" s="643" t="s">
        <v>869</v>
      </c>
      <c r="B44" s="409" t="s">
        <v>878</v>
      </c>
      <c r="C44" s="650">
        <f>SUM(C35:C41)</f>
        <v>0</v>
      </c>
      <c r="D44" s="650">
        <f t="shared" ref="D44:E44" si="2">SUM(D35:D41)</f>
        <v>0</v>
      </c>
      <c r="E44" s="651">
        <f t="shared" si="2"/>
        <v>0</v>
      </c>
    </row>
    <row r="45" spans="1:5" ht="13.2" x14ac:dyDescent="0.25">
      <c r="A45" s="644" t="s">
        <v>772</v>
      </c>
      <c r="B45" s="410" t="s">
        <v>879</v>
      </c>
      <c r="C45" s="652">
        <f>C34-C44</f>
        <v>115</v>
      </c>
      <c r="D45" s="652">
        <f>D34-D44</f>
        <v>0</v>
      </c>
      <c r="E45" s="653">
        <f>E34-E44</f>
        <v>83</v>
      </c>
    </row>
    <row r="46" spans="1:5" ht="13.8" thickBot="1" x14ac:dyDescent="0.3">
      <c r="A46" s="645" t="s">
        <v>773</v>
      </c>
      <c r="B46" s="408" t="s">
        <v>870</v>
      </c>
      <c r="C46" s="654">
        <f>C26+C45</f>
        <v>-2063236</v>
      </c>
      <c r="D46" s="654">
        <f t="shared" ref="D46:E46" si="3">D26+D45</f>
        <v>0</v>
      </c>
      <c r="E46" s="654">
        <f t="shared" si="3"/>
        <v>-3077570</v>
      </c>
    </row>
  </sheetData>
  <mergeCells count="1">
    <mergeCell ref="A1:E1"/>
  </mergeCells>
  <pageMargins left="0.74803149606299213" right="0.74803149606299213" top="0.98425196850393704" bottom="0.98425196850393704" header="0.51181102362204722" footer="0.51181102362204722"/>
  <pageSetup scale="67" orientation="landscape" verticalDpi="300" r:id="rId1"/>
  <headerFooter alignWithMargins="0">
    <oddHeader>&amp;R 12b. számú melléklet</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46"/>
  <sheetViews>
    <sheetView topLeftCell="B1" zoomScaleNormal="100" workbookViewId="0">
      <selection activeCell="G32" sqref="G32"/>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2.5" customHeight="1" thickBot="1" x14ac:dyDescent="0.3">
      <c r="A1" s="863" t="s">
        <v>746</v>
      </c>
      <c r="B1" s="864"/>
      <c r="C1" s="864"/>
      <c r="D1" s="864"/>
      <c r="E1" s="865"/>
    </row>
    <row r="2" spans="1:5" ht="15.6" thickBot="1" x14ac:dyDescent="0.3">
      <c r="A2" s="635"/>
      <c r="B2" s="636" t="s">
        <v>512</v>
      </c>
      <c r="C2" s="636" t="s">
        <v>693</v>
      </c>
      <c r="D2" s="636" t="s">
        <v>650</v>
      </c>
      <c r="E2" s="637" t="s">
        <v>694</v>
      </c>
    </row>
    <row r="3" spans="1:5" ht="13.2" x14ac:dyDescent="0.25">
      <c r="A3" s="638" t="s">
        <v>721</v>
      </c>
      <c r="B3" s="639" t="s">
        <v>722</v>
      </c>
      <c r="C3" s="647">
        <v>0</v>
      </c>
      <c r="D3" s="646">
        <v>0</v>
      </c>
      <c r="E3" s="647">
        <v>0</v>
      </c>
    </row>
    <row r="4" spans="1:5" ht="13.2" x14ac:dyDescent="0.25">
      <c r="A4" s="641" t="s">
        <v>695</v>
      </c>
      <c r="B4" s="403" t="s">
        <v>696</v>
      </c>
      <c r="C4" s="649">
        <v>204724</v>
      </c>
      <c r="D4" s="648">
        <v>0</v>
      </c>
      <c r="E4" s="649">
        <v>94488</v>
      </c>
    </row>
    <row r="5" spans="1:5" ht="13.2" x14ac:dyDescent="0.25">
      <c r="A5" s="641" t="s">
        <v>723</v>
      </c>
      <c r="B5" s="403" t="s">
        <v>724</v>
      </c>
      <c r="C5" s="649">
        <v>0</v>
      </c>
      <c r="D5" s="648">
        <v>0</v>
      </c>
      <c r="E5" s="649">
        <v>0</v>
      </c>
    </row>
    <row r="6" spans="1:5" ht="13.2" x14ac:dyDescent="0.25">
      <c r="A6" s="642" t="s">
        <v>697</v>
      </c>
      <c r="B6" s="409" t="s">
        <v>871</v>
      </c>
      <c r="C6" s="650">
        <f>SUM(C3:C5)</f>
        <v>204724</v>
      </c>
      <c r="D6" s="650">
        <f>SUM(D3:D5)</f>
        <v>0</v>
      </c>
      <c r="E6" s="651">
        <f>SUM(E3:E5)</f>
        <v>94488</v>
      </c>
    </row>
    <row r="7" spans="1:5" ht="13.2" x14ac:dyDescent="0.25">
      <c r="A7" s="641" t="s">
        <v>725</v>
      </c>
      <c r="B7" s="403" t="s">
        <v>726</v>
      </c>
      <c r="C7" s="648">
        <v>0</v>
      </c>
      <c r="D7" s="648">
        <v>0</v>
      </c>
      <c r="E7" s="649">
        <v>0</v>
      </c>
    </row>
    <row r="8" spans="1:5" ht="13.2" x14ac:dyDescent="0.25">
      <c r="A8" s="641" t="s">
        <v>727</v>
      </c>
      <c r="B8" s="403" t="s">
        <v>728</v>
      </c>
      <c r="C8" s="648">
        <v>0</v>
      </c>
      <c r="D8" s="648">
        <v>0</v>
      </c>
      <c r="E8" s="649">
        <v>0</v>
      </c>
    </row>
    <row r="9" spans="1:5" ht="13.2" x14ac:dyDescent="0.25">
      <c r="A9" s="642" t="s">
        <v>729</v>
      </c>
      <c r="B9" s="409" t="s">
        <v>872</v>
      </c>
      <c r="C9" s="650">
        <f>SUM(C7:C8)</f>
        <v>0</v>
      </c>
      <c r="D9" s="650">
        <f>SUM(D7:D8)</f>
        <v>0</v>
      </c>
      <c r="E9" s="651">
        <f>SUM(E7:E8)</f>
        <v>0</v>
      </c>
    </row>
    <row r="10" spans="1:5" ht="13.2" x14ac:dyDescent="0.25">
      <c r="A10" s="641" t="s">
        <v>698</v>
      </c>
      <c r="B10" s="403" t="s">
        <v>699</v>
      </c>
      <c r="C10" s="649">
        <v>69159425</v>
      </c>
      <c r="D10" s="648">
        <v>0</v>
      </c>
      <c r="E10" s="649">
        <v>79693964</v>
      </c>
    </row>
    <row r="11" spans="1:5" ht="13.2" x14ac:dyDescent="0.25">
      <c r="A11" s="641" t="s">
        <v>700</v>
      </c>
      <c r="B11" s="403" t="s">
        <v>701</v>
      </c>
      <c r="C11" s="649">
        <v>4234175</v>
      </c>
      <c r="D11" s="648">
        <v>0</v>
      </c>
      <c r="E11" s="649"/>
    </row>
    <row r="12" spans="1:5" ht="13.2" x14ac:dyDescent="0.25">
      <c r="A12" s="641" t="s">
        <v>730</v>
      </c>
      <c r="B12" s="403" t="s">
        <v>844</v>
      </c>
      <c r="C12" s="649">
        <v>0</v>
      </c>
      <c r="D12" s="648">
        <v>0</v>
      </c>
      <c r="E12" s="649">
        <v>0</v>
      </c>
    </row>
    <row r="13" spans="1:5" ht="13.2" x14ac:dyDescent="0.25">
      <c r="A13" s="641" t="s">
        <v>702</v>
      </c>
      <c r="B13" s="403" t="s">
        <v>845</v>
      </c>
      <c r="C13" s="649">
        <v>3779</v>
      </c>
      <c r="D13" s="648">
        <v>0</v>
      </c>
      <c r="E13" s="649">
        <v>568591</v>
      </c>
    </row>
    <row r="14" spans="1:5" ht="13.2" x14ac:dyDescent="0.25">
      <c r="A14" s="643" t="s">
        <v>703</v>
      </c>
      <c r="B14" s="409" t="s">
        <v>873</v>
      </c>
      <c r="C14" s="650">
        <f>SUM(C10:C13)</f>
        <v>73397379</v>
      </c>
      <c r="D14" s="650">
        <f t="shared" ref="D14:E14" si="0">SUM(D10:D13)</f>
        <v>0</v>
      </c>
      <c r="E14" s="650">
        <f t="shared" si="0"/>
        <v>80262555</v>
      </c>
    </row>
    <row r="15" spans="1:5" ht="13.2" x14ac:dyDescent="0.25">
      <c r="A15" s="405" t="s">
        <v>704</v>
      </c>
      <c r="B15" s="403" t="s">
        <v>846</v>
      </c>
      <c r="C15" s="649">
        <v>1861682</v>
      </c>
      <c r="D15" s="648">
        <v>0</v>
      </c>
      <c r="E15" s="649">
        <v>1868018</v>
      </c>
    </row>
    <row r="16" spans="1:5" ht="13.2" x14ac:dyDescent="0.25">
      <c r="A16" s="405" t="s">
        <v>731</v>
      </c>
      <c r="B16" s="403" t="s">
        <v>847</v>
      </c>
      <c r="C16" s="649">
        <v>7173106</v>
      </c>
      <c r="D16" s="648">
        <v>0</v>
      </c>
      <c r="E16" s="649">
        <v>6453927</v>
      </c>
    </row>
    <row r="17" spans="1:5" ht="13.2" x14ac:dyDescent="0.25">
      <c r="A17" s="405" t="s">
        <v>732</v>
      </c>
      <c r="B17" s="403" t="s">
        <v>848</v>
      </c>
      <c r="C17" s="649">
        <v>0</v>
      </c>
      <c r="D17" s="648">
        <v>0</v>
      </c>
      <c r="E17" s="649">
        <v>0</v>
      </c>
    </row>
    <row r="18" spans="1:5" ht="13.2" x14ac:dyDescent="0.25">
      <c r="A18" s="405" t="s">
        <v>705</v>
      </c>
      <c r="B18" s="403" t="s">
        <v>849</v>
      </c>
      <c r="C18" s="649">
        <v>0</v>
      </c>
      <c r="D18" s="648">
        <v>0</v>
      </c>
      <c r="E18" s="649">
        <v>0</v>
      </c>
    </row>
    <row r="19" spans="1:5" ht="13.2" x14ac:dyDescent="0.25">
      <c r="A19" s="643" t="s">
        <v>706</v>
      </c>
      <c r="B19" s="409" t="s">
        <v>874</v>
      </c>
      <c r="C19" s="650">
        <f>SUM(C15:C18)</f>
        <v>9034788</v>
      </c>
      <c r="D19" s="650">
        <f>SUM(D15:D18)</f>
        <v>0</v>
      </c>
      <c r="E19" s="651">
        <f>SUM(E15:E18)</f>
        <v>8321945</v>
      </c>
    </row>
    <row r="20" spans="1:5" ht="13.2" x14ac:dyDescent="0.25">
      <c r="A20" s="405" t="s">
        <v>707</v>
      </c>
      <c r="B20" s="403" t="s">
        <v>850</v>
      </c>
      <c r="C20" s="649">
        <v>49490850</v>
      </c>
      <c r="D20" s="648">
        <v>0</v>
      </c>
      <c r="E20" s="649">
        <v>55921160</v>
      </c>
    </row>
    <row r="21" spans="1:5" ht="13.2" x14ac:dyDescent="0.25">
      <c r="A21" s="405" t="s">
        <v>708</v>
      </c>
      <c r="B21" s="403" t="s">
        <v>851</v>
      </c>
      <c r="C21" s="649">
        <v>8030075</v>
      </c>
      <c r="D21" s="648">
        <v>0</v>
      </c>
      <c r="E21" s="649">
        <v>5165211</v>
      </c>
    </row>
    <row r="22" spans="1:5" ht="13.2" x14ac:dyDescent="0.25">
      <c r="A22" s="405" t="s">
        <v>709</v>
      </c>
      <c r="B22" s="403" t="s">
        <v>852</v>
      </c>
      <c r="C22" s="649">
        <v>7903517</v>
      </c>
      <c r="D22" s="648">
        <v>0</v>
      </c>
      <c r="E22" s="649">
        <v>7890880</v>
      </c>
    </row>
    <row r="23" spans="1:5" ht="13.2" x14ac:dyDescent="0.25">
      <c r="A23" s="643" t="s">
        <v>710</v>
      </c>
      <c r="B23" s="409" t="s">
        <v>875</v>
      </c>
      <c r="C23" s="650">
        <f>SUM(C20:C22)</f>
        <v>65424442</v>
      </c>
      <c r="D23" s="650">
        <f>SUM(D20:D22)</f>
        <v>0</v>
      </c>
      <c r="E23" s="651">
        <f>SUM(E20:E22)</f>
        <v>68977251</v>
      </c>
    </row>
    <row r="24" spans="1:5" ht="13.2" x14ac:dyDescent="0.25">
      <c r="A24" s="643" t="s">
        <v>712</v>
      </c>
      <c r="B24" s="409" t="s">
        <v>711</v>
      </c>
      <c r="C24" s="651">
        <v>346335</v>
      </c>
      <c r="D24" s="650">
        <v>0</v>
      </c>
      <c r="E24" s="651">
        <v>115998</v>
      </c>
    </row>
    <row r="25" spans="1:5" ht="13.2" x14ac:dyDescent="0.25">
      <c r="A25" s="643" t="s">
        <v>714</v>
      </c>
      <c r="B25" s="409" t="s">
        <v>713</v>
      </c>
      <c r="C25" s="651">
        <v>2226575</v>
      </c>
      <c r="D25" s="650">
        <v>0</v>
      </c>
      <c r="E25" s="651">
        <v>2157531</v>
      </c>
    </row>
    <row r="26" spans="1:5" ht="13.2" x14ac:dyDescent="0.25">
      <c r="A26" s="644" t="s">
        <v>733</v>
      </c>
      <c r="B26" s="410" t="s">
        <v>876</v>
      </c>
      <c r="C26" s="652">
        <f>C6+C9+C14-C19-C23-C24-C25</f>
        <v>-3430037</v>
      </c>
      <c r="D26" s="652">
        <f t="shared" ref="D26:E26" si="1">D6+D9+D14-D19-D23-D24-D25</f>
        <v>0</v>
      </c>
      <c r="E26" s="653">
        <f t="shared" si="1"/>
        <v>784318</v>
      </c>
    </row>
    <row r="27" spans="1:5" ht="13.2" x14ac:dyDescent="0.25">
      <c r="A27" s="405" t="s">
        <v>715</v>
      </c>
      <c r="B27" s="403" t="s">
        <v>853</v>
      </c>
      <c r="C27" s="648">
        <v>0</v>
      </c>
      <c r="D27" s="648">
        <v>0</v>
      </c>
      <c r="E27" s="649">
        <v>0</v>
      </c>
    </row>
    <row r="28" spans="1:5" ht="13.2" x14ac:dyDescent="0.25">
      <c r="A28" s="405" t="s">
        <v>734</v>
      </c>
      <c r="B28" s="403" t="s">
        <v>854</v>
      </c>
      <c r="C28" s="648">
        <v>0</v>
      </c>
      <c r="D28" s="648">
        <v>0</v>
      </c>
      <c r="E28" s="649">
        <v>0</v>
      </c>
    </row>
    <row r="29" spans="1:5" ht="26.4" x14ac:dyDescent="0.25">
      <c r="A29" s="405" t="s">
        <v>735</v>
      </c>
      <c r="B29" s="403" t="s">
        <v>855</v>
      </c>
      <c r="C29" s="648">
        <v>0</v>
      </c>
      <c r="D29" s="648">
        <v>0</v>
      </c>
      <c r="E29" s="649">
        <v>0</v>
      </c>
    </row>
    <row r="30" spans="1:5" ht="13.2" x14ac:dyDescent="0.25">
      <c r="A30" s="405" t="s">
        <v>716</v>
      </c>
      <c r="B30" s="403" t="s">
        <v>856</v>
      </c>
      <c r="C30" s="649">
        <v>128</v>
      </c>
      <c r="D30" s="648">
        <v>0</v>
      </c>
      <c r="E30" s="649">
        <v>75</v>
      </c>
    </row>
    <row r="31" spans="1:5" ht="13.2" x14ac:dyDescent="0.25">
      <c r="A31" s="405" t="s">
        <v>717</v>
      </c>
      <c r="B31" s="403" t="s">
        <v>857</v>
      </c>
      <c r="C31" s="648">
        <v>0</v>
      </c>
      <c r="D31" s="648">
        <v>0</v>
      </c>
      <c r="E31" s="649">
        <v>0</v>
      </c>
    </row>
    <row r="32" spans="1:5" ht="26.4" x14ac:dyDescent="0.25">
      <c r="A32" s="405" t="s">
        <v>736</v>
      </c>
      <c r="B32" s="403" t="s">
        <v>858</v>
      </c>
      <c r="C32" s="648">
        <v>0</v>
      </c>
      <c r="D32" s="648">
        <v>0</v>
      </c>
      <c r="E32" s="649">
        <v>0</v>
      </c>
    </row>
    <row r="33" spans="1:5" ht="26.4" x14ac:dyDescent="0.25">
      <c r="A33" s="405" t="s">
        <v>737</v>
      </c>
      <c r="B33" s="403" t="s">
        <v>859</v>
      </c>
      <c r="C33" s="648">
        <v>0</v>
      </c>
      <c r="D33" s="648">
        <v>0</v>
      </c>
      <c r="E33" s="649">
        <v>0</v>
      </c>
    </row>
    <row r="34" spans="1:5" ht="13.2" x14ac:dyDescent="0.25">
      <c r="A34" s="643" t="s">
        <v>738</v>
      </c>
      <c r="B34" s="409" t="s">
        <v>877</v>
      </c>
      <c r="C34" s="650">
        <f>SUM(C27:C31)</f>
        <v>128</v>
      </c>
      <c r="D34" s="650">
        <f t="shared" ref="D34:E34" si="2">SUM(D27:D31)</f>
        <v>0</v>
      </c>
      <c r="E34" s="651">
        <f t="shared" si="2"/>
        <v>75</v>
      </c>
    </row>
    <row r="35" spans="1:5" ht="13.2" x14ac:dyDescent="0.25">
      <c r="A35" s="405" t="s">
        <v>718</v>
      </c>
      <c r="B35" s="403" t="s">
        <v>860</v>
      </c>
      <c r="C35" s="648">
        <v>0</v>
      </c>
      <c r="D35" s="648">
        <v>0</v>
      </c>
      <c r="E35" s="649">
        <v>0</v>
      </c>
    </row>
    <row r="36" spans="1:5" ht="26.4" x14ac:dyDescent="0.25">
      <c r="A36" s="405" t="s">
        <v>739</v>
      </c>
      <c r="B36" s="403" t="s">
        <v>861</v>
      </c>
      <c r="C36" s="648">
        <v>0</v>
      </c>
      <c r="D36" s="648">
        <v>0</v>
      </c>
      <c r="E36" s="649">
        <v>0</v>
      </c>
    </row>
    <row r="37" spans="1:5" ht="13.2" x14ac:dyDescent="0.25">
      <c r="A37" s="405" t="s">
        <v>719</v>
      </c>
      <c r="B37" s="403" t="s">
        <v>862</v>
      </c>
      <c r="C37" s="648">
        <v>0</v>
      </c>
      <c r="D37" s="648">
        <v>0</v>
      </c>
      <c r="E37" s="649">
        <v>0</v>
      </c>
    </row>
    <row r="38" spans="1:5" ht="13.2" x14ac:dyDescent="0.25">
      <c r="A38" s="405" t="s">
        <v>740</v>
      </c>
      <c r="B38" s="403" t="s">
        <v>863</v>
      </c>
      <c r="C38" s="648">
        <v>0</v>
      </c>
      <c r="D38" s="648">
        <v>0</v>
      </c>
      <c r="E38" s="649">
        <v>0</v>
      </c>
    </row>
    <row r="39" spans="1:5" ht="13.2" x14ac:dyDescent="0.25">
      <c r="A39" s="405" t="s">
        <v>741</v>
      </c>
      <c r="B39" s="403" t="s">
        <v>865</v>
      </c>
      <c r="C39" s="648">
        <v>0</v>
      </c>
      <c r="D39" s="648">
        <v>0</v>
      </c>
      <c r="E39" s="649">
        <v>0</v>
      </c>
    </row>
    <row r="40" spans="1:5" ht="13.2" x14ac:dyDescent="0.25">
      <c r="A40" s="405" t="s">
        <v>742</v>
      </c>
      <c r="B40" s="403" t="s">
        <v>864</v>
      </c>
      <c r="C40" s="648">
        <v>0</v>
      </c>
      <c r="D40" s="648">
        <v>0</v>
      </c>
      <c r="E40" s="649">
        <v>0</v>
      </c>
    </row>
    <row r="41" spans="1:5" ht="13.2" x14ac:dyDescent="0.25">
      <c r="A41" s="405" t="s">
        <v>743</v>
      </c>
      <c r="B41" s="403" t="s">
        <v>866</v>
      </c>
      <c r="C41" s="648">
        <v>0</v>
      </c>
      <c r="D41" s="648">
        <v>0</v>
      </c>
      <c r="E41" s="649">
        <v>0</v>
      </c>
    </row>
    <row r="42" spans="1:5" ht="26.4" x14ac:dyDescent="0.25">
      <c r="A42" s="405" t="s">
        <v>744</v>
      </c>
      <c r="B42" s="403" t="s">
        <v>867</v>
      </c>
      <c r="C42" s="648">
        <v>0</v>
      </c>
      <c r="D42" s="648">
        <v>0</v>
      </c>
      <c r="E42" s="649">
        <v>0</v>
      </c>
    </row>
    <row r="43" spans="1:5" ht="26.4" x14ac:dyDescent="0.25">
      <c r="A43" s="405" t="s">
        <v>720</v>
      </c>
      <c r="B43" s="403" t="s">
        <v>868</v>
      </c>
      <c r="C43" s="648">
        <v>0</v>
      </c>
      <c r="D43" s="648">
        <v>0</v>
      </c>
      <c r="E43" s="649">
        <v>0</v>
      </c>
    </row>
    <row r="44" spans="1:5" ht="13.2" x14ac:dyDescent="0.25">
      <c r="A44" s="643" t="s">
        <v>869</v>
      </c>
      <c r="B44" s="409" t="s">
        <v>878</v>
      </c>
      <c r="C44" s="650">
        <f>SUM(C35:C41)</f>
        <v>0</v>
      </c>
      <c r="D44" s="650">
        <f t="shared" ref="D44:E44" si="3">SUM(D35:D41)</f>
        <v>0</v>
      </c>
      <c r="E44" s="651">
        <f t="shared" si="3"/>
        <v>0</v>
      </c>
    </row>
    <row r="45" spans="1:5" ht="13.2" x14ac:dyDescent="0.25">
      <c r="A45" s="644" t="s">
        <v>772</v>
      </c>
      <c r="B45" s="410" t="s">
        <v>879</v>
      </c>
      <c r="C45" s="652">
        <f>C34-C44</f>
        <v>128</v>
      </c>
      <c r="D45" s="652">
        <f>D34-D44</f>
        <v>0</v>
      </c>
      <c r="E45" s="653">
        <f>E34-E44</f>
        <v>75</v>
      </c>
    </row>
    <row r="46" spans="1:5" ht="13.8" thickBot="1" x14ac:dyDescent="0.3">
      <c r="A46" s="645" t="s">
        <v>773</v>
      </c>
      <c r="B46" s="408" t="s">
        <v>870</v>
      </c>
      <c r="C46" s="654">
        <f>C26+C45</f>
        <v>-3429909</v>
      </c>
      <c r="D46" s="654">
        <f t="shared" ref="D46:E46" si="4">D26+D45</f>
        <v>0</v>
      </c>
      <c r="E46" s="654">
        <f t="shared" si="4"/>
        <v>784393</v>
      </c>
    </row>
  </sheetData>
  <mergeCells count="1">
    <mergeCell ref="A1:E1"/>
  </mergeCells>
  <pageMargins left="0.74803149606299213" right="0.74803149606299213" top="0.98425196850393704" bottom="0.98425196850393704" header="0.51181102362204722" footer="0.51181102362204722"/>
  <pageSetup scale="66" orientation="landscape" verticalDpi="300" r:id="rId1"/>
  <headerFooter alignWithMargins="0">
    <oddHeader>&amp;R 12c. számú melléklet</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election activeCell="J32" sqref="J32"/>
    </sheetView>
  </sheetViews>
  <sheetFormatPr defaultRowHeight="12.6" x14ac:dyDescent="0.25"/>
  <cols>
    <col min="1" max="1" width="8.109375" style="277" customWidth="1"/>
    <col min="2" max="2" width="82" style="277" customWidth="1"/>
    <col min="3" max="3" width="19.109375" style="277" customWidth="1"/>
    <col min="4" max="4" width="17.33203125" style="277" customWidth="1"/>
    <col min="5" max="5" width="16.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1" customHeight="1" thickBot="1" x14ac:dyDescent="0.3">
      <c r="A1" s="863" t="s">
        <v>1553</v>
      </c>
      <c r="B1" s="864"/>
      <c r="C1" s="864"/>
      <c r="D1" s="864"/>
      <c r="E1" s="865"/>
    </row>
    <row r="2" spans="1:5" ht="15.6" thickBot="1" x14ac:dyDescent="0.3">
      <c r="A2" s="635"/>
      <c r="B2" s="636" t="s">
        <v>512</v>
      </c>
      <c r="C2" s="636" t="s">
        <v>693</v>
      </c>
      <c r="D2" s="636" t="s">
        <v>650</v>
      </c>
      <c r="E2" s="637" t="s">
        <v>694</v>
      </c>
    </row>
    <row r="3" spans="1:5" ht="13.2" x14ac:dyDescent="0.25">
      <c r="A3" s="638" t="s">
        <v>721</v>
      </c>
      <c r="B3" s="639" t="s">
        <v>722</v>
      </c>
      <c r="C3" s="647">
        <v>0</v>
      </c>
      <c r="D3" s="646">
        <v>0</v>
      </c>
      <c r="E3" s="647">
        <v>0</v>
      </c>
    </row>
    <row r="4" spans="1:5" ht="13.2" x14ac:dyDescent="0.25">
      <c r="A4" s="641" t="s">
        <v>695</v>
      </c>
      <c r="B4" s="403" t="s">
        <v>696</v>
      </c>
      <c r="C4" s="649">
        <v>3820250</v>
      </c>
      <c r="D4" s="648">
        <v>0</v>
      </c>
      <c r="E4" s="649">
        <v>4089750</v>
      </c>
    </row>
    <row r="5" spans="1:5" ht="13.2" x14ac:dyDescent="0.25">
      <c r="A5" s="641" t="s">
        <v>723</v>
      </c>
      <c r="B5" s="403" t="s">
        <v>724</v>
      </c>
      <c r="C5" s="649">
        <v>0</v>
      </c>
      <c r="D5" s="648">
        <v>0</v>
      </c>
      <c r="E5" s="649">
        <v>0</v>
      </c>
    </row>
    <row r="6" spans="1:5" ht="13.2" x14ac:dyDescent="0.25">
      <c r="A6" s="642" t="s">
        <v>697</v>
      </c>
      <c r="B6" s="409" t="s">
        <v>871</v>
      </c>
      <c r="C6" s="650">
        <f>SUM(C3:C5)</f>
        <v>3820250</v>
      </c>
      <c r="D6" s="650">
        <f>SUM(D3:D5)</f>
        <v>0</v>
      </c>
      <c r="E6" s="651">
        <f>SUM(E3:E5)</f>
        <v>4089750</v>
      </c>
    </row>
    <row r="7" spans="1:5" ht="13.2" x14ac:dyDescent="0.25">
      <c r="A7" s="641" t="s">
        <v>725</v>
      </c>
      <c r="B7" s="403" t="s">
        <v>726</v>
      </c>
      <c r="C7" s="648">
        <v>0</v>
      </c>
      <c r="D7" s="648">
        <v>0</v>
      </c>
      <c r="E7" s="649">
        <v>0</v>
      </c>
    </row>
    <row r="8" spans="1:5" ht="13.2" x14ac:dyDescent="0.25">
      <c r="A8" s="641" t="s">
        <v>727</v>
      </c>
      <c r="B8" s="403" t="s">
        <v>728</v>
      </c>
      <c r="C8" s="648">
        <v>0</v>
      </c>
      <c r="D8" s="648">
        <v>0</v>
      </c>
      <c r="E8" s="649">
        <v>0</v>
      </c>
    </row>
    <row r="9" spans="1:5" ht="13.2" x14ac:dyDescent="0.25">
      <c r="A9" s="642" t="s">
        <v>729</v>
      </c>
      <c r="B9" s="409" t="s">
        <v>872</v>
      </c>
      <c r="C9" s="650">
        <f>SUM(C7:C8)</f>
        <v>0</v>
      </c>
      <c r="D9" s="650">
        <f>SUM(D7:D8)</f>
        <v>0</v>
      </c>
      <c r="E9" s="651">
        <f>SUM(E7:E8)</f>
        <v>0</v>
      </c>
    </row>
    <row r="10" spans="1:5" ht="13.2" x14ac:dyDescent="0.25">
      <c r="A10" s="641" t="s">
        <v>698</v>
      </c>
      <c r="B10" s="403" t="s">
        <v>699</v>
      </c>
      <c r="C10" s="649">
        <v>57620903</v>
      </c>
      <c r="D10" s="648">
        <v>0</v>
      </c>
      <c r="E10" s="649">
        <v>75227315</v>
      </c>
    </row>
    <row r="11" spans="1:5" ht="13.2" x14ac:dyDescent="0.25">
      <c r="A11" s="641" t="s">
        <v>700</v>
      </c>
      <c r="B11" s="403" t="s">
        <v>701</v>
      </c>
      <c r="C11" s="649"/>
      <c r="D11" s="648">
        <v>0</v>
      </c>
      <c r="E11" s="649"/>
    </row>
    <row r="12" spans="1:5" ht="13.2" x14ac:dyDescent="0.25">
      <c r="A12" s="641" t="s">
        <v>730</v>
      </c>
      <c r="B12" s="403" t="s">
        <v>844</v>
      </c>
      <c r="C12" s="649">
        <v>0</v>
      </c>
      <c r="D12" s="648">
        <v>0</v>
      </c>
      <c r="E12" s="649">
        <v>0</v>
      </c>
    </row>
    <row r="13" spans="1:5" ht="13.2" x14ac:dyDescent="0.25">
      <c r="A13" s="641" t="s">
        <v>702</v>
      </c>
      <c r="B13" s="403" t="s">
        <v>845</v>
      </c>
      <c r="C13" s="649">
        <v>2726</v>
      </c>
      <c r="D13" s="648">
        <v>0</v>
      </c>
      <c r="E13" s="649">
        <v>3076</v>
      </c>
    </row>
    <row r="14" spans="1:5" ht="13.2" x14ac:dyDescent="0.25">
      <c r="A14" s="643" t="s">
        <v>703</v>
      </c>
      <c r="B14" s="409" t="s">
        <v>873</v>
      </c>
      <c r="C14" s="650">
        <f>SUM(C10:C13)</f>
        <v>57623629</v>
      </c>
      <c r="D14" s="650">
        <f>SUM(D10:D13)</f>
        <v>0</v>
      </c>
      <c r="E14" s="651">
        <f>SUM(E10:E13)</f>
        <v>75230391</v>
      </c>
    </row>
    <row r="15" spans="1:5" ht="13.2" x14ac:dyDescent="0.25">
      <c r="A15" s="405" t="s">
        <v>704</v>
      </c>
      <c r="B15" s="403" t="s">
        <v>846</v>
      </c>
      <c r="C15" s="649">
        <v>1860000</v>
      </c>
      <c r="D15" s="648">
        <v>0</v>
      </c>
      <c r="E15" s="649">
        <v>1521192</v>
      </c>
    </row>
    <row r="16" spans="1:5" ht="13.2" x14ac:dyDescent="0.25">
      <c r="A16" s="405" t="s">
        <v>731</v>
      </c>
      <c r="B16" s="403" t="s">
        <v>847</v>
      </c>
      <c r="C16" s="649">
        <v>2684136</v>
      </c>
      <c r="D16" s="648">
        <v>0</v>
      </c>
      <c r="E16" s="649">
        <v>3387278</v>
      </c>
    </row>
    <row r="17" spans="1:5" ht="13.2" x14ac:dyDescent="0.25">
      <c r="A17" s="405" t="s">
        <v>732</v>
      </c>
      <c r="B17" s="403" t="s">
        <v>848</v>
      </c>
      <c r="C17" s="649">
        <v>0</v>
      </c>
      <c r="D17" s="648">
        <v>0</v>
      </c>
      <c r="E17" s="649">
        <v>0</v>
      </c>
    </row>
    <row r="18" spans="1:5" ht="13.2" x14ac:dyDescent="0.25">
      <c r="A18" s="405" t="s">
        <v>705</v>
      </c>
      <c r="B18" s="403" t="s">
        <v>849</v>
      </c>
      <c r="C18" s="649">
        <v>0</v>
      </c>
      <c r="D18" s="648">
        <v>0</v>
      </c>
      <c r="E18" s="649">
        <v>0</v>
      </c>
    </row>
    <row r="19" spans="1:5" ht="13.2" x14ac:dyDescent="0.25">
      <c r="A19" s="643" t="s">
        <v>706</v>
      </c>
      <c r="B19" s="409" t="s">
        <v>874</v>
      </c>
      <c r="C19" s="650">
        <f>SUM(C15:C18)</f>
        <v>4544136</v>
      </c>
      <c r="D19" s="650">
        <f>SUM(D15:D18)</f>
        <v>0</v>
      </c>
      <c r="E19" s="651">
        <f>SUM(E15:E18)</f>
        <v>4908470</v>
      </c>
    </row>
    <row r="20" spans="1:5" ht="13.2" x14ac:dyDescent="0.25">
      <c r="A20" s="405" t="s">
        <v>707</v>
      </c>
      <c r="B20" s="403" t="s">
        <v>850</v>
      </c>
      <c r="C20" s="649">
        <v>46331415</v>
      </c>
      <c r="D20" s="648">
        <v>0</v>
      </c>
      <c r="E20" s="649">
        <v>60909191</v>
      </c>
    </row>
    <row r="21" spans="1:5" ht="13.2" x14ac:dyDescent="0.25">
      <c r="A21" s="405" t="s">
        <v>708</v>
      </c>
      <c r="B21" s="403" t="s">
        <v>851</v>
      </c>
      <c r="C21" s="649">
        <v>3797452</v>
      </c>
      <c r="D21" s="648">
        <v>0</v>
      </c>
      <c r="E21" s="649">
        <v>4531252</v>
      </c>
    </row>
    <row r="22" spans="1:5" ht="13.2" x14ac:dyDescent="0.25">
      <c r="A22" s="405" t="s">
        <v>709</v>
      </c>
      <c r="B22" s="403" t="s">
        <v>852</v>
      </c>
      <c r="C22" s="649">
        <v>6898333</v>
      </c>
      <c r="D22" s="648">
        <v>0</v>
      </c>
      <c r="E22" s="649">
        <v>9536415</v>
      </c>
    </row>
    <row r="23" spans="1:5" ht="13.2" x14ac:dyDescent="0.25">
      <c r="A23" s="643" t="s">
        <v>710</v>
      </c>
      <c r="B23" s="409" t="s">
        <v>875</v>
      </c>
      <c r="C23" s="650">
        <f>SUM(C20:C22)</f>
        <v>57027200</v>
      </c>
      <c r="D23" s="650">
        <f>SUM(D20:D22)</f>
        <v>0</v>
      </c>
      <c r="E23" s="651">
        <f>SUM(E20:E22)</f>
        <v>74976858</v>
      </c>
    </row>
    <row r="24" spans="1:5" ht="13.2" x14ac:dyDescent="0.25">
      <c r="A24" s="643" t="s">
        <v>712</v>
      </c>
      <c r="B24" s="409" t="s">
        <v>711</v>
      </c>
      <c r="C24" s="651">
        <v>238375</v>
      </c>
      <c r="D24" s="650">
        <v>0</v>
      </c>
      <c r="E24" s="651">
        <v>110228</v>
      </c>
    </row>
    <row r="25" spans="1:5" ht="13.2" x14ac:dyDescent="0.25">
      <c r="A25" s="643" t="s">
        <v>714</v>
      </c>
      <c r="B25" s="409" t="s">
        <v>713</v>
      </c>
      <c r="C25" s="651">
        <v>1148003</v>
      </c>
      <c r="D25" s="650">
        <v>0</v>
      </c>
      <c r="E25" s="651">
        <v>1160513</v>
      </c>
    </row>
    <row r="26" spans="1:5" ht="13.2" x14ac:dyDescent="0.25">
      <c r="A26" s="644" t="s">
        <v>733</v>
      </c>
      <c r="B26" s="410" t="s">
        <v>876</v>
      </c>
      <c r="C26" s="652">
        <f>C6+C9+C14-C19-C23-C24-C25</f>
        <v>-1513835</v>
      </c>
      <c r="D26" s="652">
        <f t="shared" ref="D26:E26" si="0">D6+D9+D14-D19-D23-D24-D25</f>
        <v>0</v>
      </c>
      <c r="E26" s="653">
        <f t="shared" si="0"/>
        <v>-1835928</v>
      </c>
    </row>
    <row r="27" spans="1:5" ht="13.2" x14ac:dyDescent="0.25">
      <c r="A27" s="405" t="s">
        <v>715</v>
      </c>
      <c r="B27" s="403" t="s">
        <v>853</v>
      </c>
      <c r="C27" s="648">
        <v>0</v>
      </c>
      <c r="D27" s="648">
        <v>0</v>
      </c>
      <c r="E27" s="649">
        <v>0</v>
      </c>
    </row>
    <row r="28" spans="1:5" ht="13.2" x14ac:dyDescent="0.25">
      <c r="A28" s="405" t="s">
        <v>734</v>
      </c>
      <c r="B28" s="403" t="s">
        <v>854</v>
      </c>
      <c r="C28" s="648">
        <v>0</v>
      </c>
      <c r="D28" s="648">
        <v>0</v>
      </c>
      <c r="E28" s="649">
        <v>0</v>
      </c>
    </row>
    <row r="29" spans="1:5" ht="26.4" x14ac:dyDescent="0.25">
      <c r="A29" s="405" t="s">
        <v>735</v>
      </c>
      <c r="B29" s="403" t="s">
        <v>855</v>
      </c>
      <c r="C29" s="648">
        <v>0</v>
      </c>
      <c r="D29" s="648">
        <v>0</v>
      </c>
      <c r="E29" s="649">
        <v>0</v>
      </c>
    </row>
    <row r="30" spans="1:5" ht="13.2" x14ac:dyDescent="0.25">
      <c r="A30" s="405" t="s">
        <v>716</v>
      </c>
      <c r="B30" s="403" t="s">
        <v>856</v>
      </c>
      <c r="C30" s="648"/>
      <c r="D30" s="648">
        <v>0</v>
      </c>
      <c r="E30" s="649">
        <v>11562</v>
      </c>
    </row>
    <row r="31" spans="1:5" ht="13.2" x14ac:dyDescent="0.25">
      <c r="A31" s="405" t="s">
        <v>717</v>
      </c>
      <c r="B31" s="403" t="s">
        <v>857</v>
      </c>
      <c r="C31" s="648">
        <v>0</v>
      </c>
      <c r="D31" s="648">
        <v>0</v>
      </c>
      <c r="E31" s="649">
        <v>0</v>
      </c>
    </row>
    <row r="32" spans="1:5" ht="26.4" x14ac:dyDescent="0.25">
      <c r="A32" s="405" t="s">
        <v>736</v>
      </c>
      <c r="B32" s="403" t="s">
        <v>858</v>
      </c>
      <c r="C32" s="648"/>
      <c r="D32" s="648"/>
      <c r="E32" s="649"/>
    </row>
    <row r="33" spans="1:5" ht="26.4" x14ac:dyDescent="0.25">
      <c r="A33" s="405" t="s">
        <v>737</v>
      </c>
      <c r="B33" s="403" t="s">
        <v>859</v>
      </c>
      <c r="C33" s="648">
        <v>0</v>
      </c>
      <c r="D33" s="648">
        <v>0</v>
      </c>
      <c r="E33" s="649">
        <v>0</v>
      </c>
    </row>
    <row r="34" spans="1:5" ht="13.2" x14ac:dyDescent="0.25">
      <c r="A34" s="643" t="s">
        <v>738</v>
      </c>
      <c r="B34" s="409" t="s">
        <v>877</v>
      </c>
      <c r="C34" s="650">
        <f>SUM(C27:C31)</f>
        <v>0</v>
      </c>
      <c r="D34" s="650">
        <f t="shared" ref="D34:E34" si="1">SUM(D27:D31)</f>
        <v>0</v>
      </c>
      <c r="E34" s="651">
        <f t="shared" si="1"/>
        <v>11562</v>
      </c>
    </row>
    <row r="35" spans="1:5" ht="13.2" x14ac:dyDescent="0.25">
      <c r="A35" s="405" t="s">
        <v>718</v>
      </c>
      <c r="B35" s="403" t="s">
        <v>860</v>
      </c>
      <c r="C35" s="648">
        <v>0</v>
      </c>
      <c r="D35" s="648">
        <v>0</v>
      </c>
      <c r="E35" s="649">
        <v>0</v>
      </c>
    </row>
    <row r="36" spans="1:5" ht="26.4" x14ac:dyDescent="0.25">
      <c r="A36" s="405" t="s">
        <v>739</v>
      </c>
      <c r="B36" s="403" t="s">
        <v>861</v>
      </c>
      <c r="C36" s="648">
        <v>0</v>
      </c>
      <c r="D36" s="648">
        <v>0</v>
      </c>
      <c r="E36" s="649">
        <v>0</v>
      </c>
    </row>
    <row r="37" spans="1:5" ht="13.2" x14ac:dyDescent="0.25">
      <c r="A37" s="405" t="s">
        <v>719</v>
      </c>
      <c r="B37" s="403" t="s">
        <v>862</v>
      </c>
      <c r="C37" s="648">
        <v>0</v>
      </c>
      <c r="D37" s="648">
        <v>0</v>
      </c>
      <c r="E37" s="649">
        <v>0</v>
      </c>
    </row>
    <row r="38" spans="1:5" ht="13.2" x14ac:dyDescent="0.25">
      <c r="A38" s="405" t="s">
        <v>740</v>
      </c>
      <c r="B38" s="403" t="s">
        <v>863</v>
      </c>
      <c r="C38" s="648">
        <v>0</v>
      </c>
      <c r="D38" s="648">
        <v>0</v>
      </c>
      <c r="E38" s="649">
        <v>0</v>
      </c>
    </row>
    <row r="39" spans="1:5" ht="13.2" x14ac:dyDescent="0.25">
      <c r="A39" s="405" t="s">
        <v>741</v>
      </c>
      <c r="B39" s="403" t="s">
        <v>865</v>
      </c>
      <c r="C39" s="648">
        <v>0</v>
      </c>
      <c r="D39" s="648">
        <v>0</v>
      </c>
      <c r="E39" s="649">
        <v>0</v>
      </c>
    </row>
    <row r="40" spans="1:5" ht="13.2" x14ac:dyDescent="0.25">
      <c r="A40" s="405" t="s">
        <v>742</v>
      </c>
      <c r="B40" s="403" t="s">
        <v>864</v>
      </c>
      <c r="C40" s="648">
        <v>0</v>
      </c>
      <c r="D40" s="648">
        <v>0</v>
      </c>
      <c r="E40" s="649">
        <v>0</v>
      </c>
    </row>
    <row r="41" spans="1:5" ht="13.2" x14ac:dyDescent="0.25">
      <c r="A41" s="405" t="s">
        <v>743</v>
      </c>
      <c r="B41" s="403" t="s">
        <v>866</v>
      </c>
      <c r="C41" s="648">
        <v>0</v>
      </c>
      <c r="D41" s="648">
        <v>0</v>
      </c>
      <c r="E41" s="649">
        <v>0</v>
      </c>
    </row>
    <row r="42" spans="1:5" ht="26.4" x14ac:dyDescent="0.25">
      <c r="A42" s="405" t="s">
        <v>744</v>
      </c>
      <c r="B42" s="403" t="s">
        <v>867</v>
      </c>
      <c r="C42" s="648">
        <v>0</v>
      </c>
      <c r="D42" s="648">
        <v>0</v>
      </c>
      <c r="E42" s="649">
        <v>0</v>
      </c>
    </row>
    <row r="43" spans="1:5" ht="26.4" x14ac:dyDescent="0.25">
      <c r="A43" s="405" t="s">
        <v>720</v>
      </c>
      <c r="B43" s="403" t="s">
        <v>868</v>
      </c>
      <c r="C43" s="648">
        <v>0</v>
      </c>
      <c r="D43" s="648">
        <v>0</v>
      </c>
      <c r="E43" s="649">
        <v>0</v>
      </c>
    </row>
    <row r="44" spans="1:5" ht="13.2" x14ac:dyDescent="0.25">
      <c r="A44" s="643" t="s">
        <v>869</v>
      </c>
      <c r="B44" s="409" t="s">
        <v>878</v>
      </c>
      <c r="C44" s="650">
        <f>SUM(C35:C41)</f>
        <v>0</v>
      </c>
      <c r="D44" s="650">
        <f t="shared" ref="D44:E44" si="2">SUM(D35:D41)</f>
        <v>0</v>
      </c>
      <c r="E44" s="651">
        <f t="shared" si="2"/>
        <v>0</v>
      </c>
    </row>
    <row r="45" spans="1:5" ht="13.2" x14ac:dyDescent="0.25">
      <c r="A45" s="644" t="s">
        <v>772</v>
      </c>
      <c r="B45" s="410" t="s">
        <v>879</v>
      </c>
      <c r="C45" s="652">
        <f>C34-C44</f>
        <v>0</v>
      </c>
      <c r="D45" s="652">
        <f>D34-D44</f>
        <v>0</v>
      </c>
      <c r="E45" s="653">
        <f>E34-E44</f>
        <v>11562</v>
      </c>
    </row>
    <row r="46" spans="1:5" ht="13.8" thickBot="1" x14ac:dyDescent="0.3">
      <c r="A46" s="645" t="s">
        <v>773</v>
      </c>
      <c r="B46" s="408" t="s">
        <v>870</v>
      </c>
      <c r="C46" s="654">
        <f>C26+C45</f>
        <v>-1513835</v>
      </c>
      <c r="D46" s="654">
        <f t="shared" ref="D46:E46" si="3">D26+D45</f>
        <v>0</v>
      </c>
      <c r="E46" s="654">
        <f t="shared" si="3"/>
        <v>-1824366</v>
      </c>
    </row>
  </sheetData>
  <mergeCells count="1">
    <mergeCell ref="A1:E1"/>
  </mergeCells>
  <pageMargins left="0.70866141732283472" right="0.70866141732283472" top="0.74803149606299213" bottom="0.74803149606299213" header="0.31496062992125984" footer="0.31496062992125984"/>
  <pageSetup paperSize="9" scale="90" orientation="landscape" r:id="rId1"/>
  <headerFooter>
    <oddHeader>&amp;R12d.sz.melléklet</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46"/>
  <sheetViews>
    <sheetView zoomScaleNormal="100" workbookViewId="0">
      <selection activeCell="I21" sqref="I21"/>
    </sheetView>
  </sheetViews>
  <sheetFormatPr defaultRowHeight="12.6" x14ac:dyDescent="0.25"/>
  <cols>
    <col min="1" max="1" width="8.109375" style="277" customWidth="1"/>
    <col min="2" max="2" width="82" style="277" customWidth="1"/>
    <col min="3" max="5" width="19.109375" style="277" customWidth="1"/>
    <col min="6" max="256" width="9.109375" style="277"/>
    <col min="257" max="257" width="8.109375" style="277" customWidth="1"/>
    <col min="258" max="258" width="82" style="277" customWidth="1"/>
    <col min="259" max="261" width="19.109375" style="277" customWidth="1"/>
    <col min="262" max="512" width="9.109375" style="277"/>
    <col min="513" max="513" width="8.109375" style="277" customWidth="1"/>
    <col min="514" max="514" width="82" style="277" customWidth="1"/>
    <col min="515" max="517" width="19.109375" style="277" customWidth="1"/>
    <col min="518" max="768" width="9.109375" style="277"/>
    <col min="769" max="769" width="8.109375" style="277" customWidth="1"/>
    <col min="770" max="770" width="82" style="277" customWidth="1"/>
    <col min="771" max="773" width="19.109375" style="277" customWidth="1"/>
    <col min="774" max="1024" width="9.109375" style="277"/>
    <col min="1025" max="1025" width="8.109375" style="277" customWidth="1"/>
    <col min="1026" max="1026" width="82" style="277" customWidth="1"/>
    <col min="1027" max="1029" width="19.109375" style="277" customWidth="1"/>
    <col min="1030" max="1280" width="9.109375" style="277"/>
    <col min="1281" max="1281" width="8.109375" style="277" customWidth="1"/>
    <col min="1282" max="1282" width="82" style="277" customWidth="1"/>
    <col min="1283" max="1285" width="19.109375" style="277" customWidth="1"/>
    <col min="1286" max="1536" width="9.109375" style="277"/>
    <col min="1537" max="1537" width="8.109375" style="277" customWidth="1"/>
    <col min="1538" max="1538" width="82" style="277" customWidth="1"/>
    <col min="1539" max="1541" width="19.109375" style="277" customWidth="1"/>
    <col min="1542" max="1792" width="9.109375" style="277"/>
    <col min="1793" max="1793" width="8.109375" style="277" customWidth="1"/>
    <col min="1794" max="1794" width="82" style="277" customWidth="1"/>
    <col min="1795" max="1797" width="19.109375" style="277" customWidth="1"/>
    <col min="1798" max="2048" width="9.109375" style="277"/>
    <col min="2049" max="2049" width="8.109375" style="277" customWidth="1"/>
    <col min="2050" max="2050" width="82" style="277" customWidth="1"/>
    <col min="2051" max="2053" width="19.109375" style="277" customWidth="1"/>
    <col min="2054" max="2304" width="9.109375" style="277"/>
    <col min="2305" max="2305" width="8.109375" style="277" customWidth="1"/>
    <col min="2306" max="2306" width="82" style="277" customWidth="1"/>
    <col min="2307" max="2309" width="19.109375" style="277" customWidth="1"/>
    <col min="2310" max="2560" width="9.109375" style="277"/>
    <col min="2561" max="2561" width="8.109375" style="277" customWidth="1"/>
    <col min="2562" max="2562" width="82" style="277" customWidth="1"/>
    <col min="2563" max="2565" width="19.109375" style="277" customWidth="1"/>
    <col min="2566" max="2816" width="9.109375" style="277"/>
    <col min="2817" max="2817" width="8.109375" style="277" customWidth="1"/>
    <col min="2818" max="2818" width="82" style="277" customWidth="1"/>
    <col min="2819" max="2821" width="19.109375" style="277" customWidth="1"/>
    <col min="2822" max="3072" width="9.109375" style="277"/>
    <col min="3073" max="3073" width="8.109375" style="277" customWidth="1"/>
    <col min="3074" max="3074" width="82" style="277" customWidth="1"/>
    <col min="3075" max="3077" width="19.109375" style="277" customWidth="1"/>
    <col min="3078" max="3328" width="9.109375" style="277"/>
    <col min="3329" max="3329" width="8.109375" style="277" customWidth="1"/>
    <col min="3330" max="3330" width="82" style="277" customWidth="1"/>
    <col min="3331" max="3333" width="19.109375" style="277" customWidth="1"/>
    <col min="3334" max="3584" width="9.109375" style="277"/>
    <col min="3585" max="3585" width="8.109375" style="277" customWidth="1"/>
    <col min="3586" max="3586" width="82" style="277" customWidth="1"/>
    <col min="3587" max="3589" width="19.109375" style="277" customWidth="1"/>
    <col min="3590" max="3840" width="9.109375" style="277"/>
    <col min="3841" max="3841" width="8.109375" style="277" customWidth="1"/>
    <col min="3842" max="3842" width="82" style="277" customWidth="1"/>
    <col min="3843" max="3845" width="19.109375" style="277" customWidth="1"/>
    <col min="3846" max="4096" width="9.109375" style="277"/>
    <col min="4097" max="4097" width="8.109375" style="277" customWidth="1"/>
    <col min="4098" max="4098" width="82" style="277" customWidth="1"/>
    <col min="4099" max="4101" width="19.109375" style="277" customWidth="1"/>
    <col min="4102" max="4352" width="9.109375" style="277"/>
    <col min="4353" max="4353" width="8.109375" style="277" customWidth="1"/>
    <col min="4354" max="4354" width="82" style="277" customWidth="1"/>
    <col min="4355" max="4357" width="19.109375" style="277" customWidth="1"/>
    <col min="4358" max="4608" width="9.109375" style="277"/>
    <col min="4609" max="4609" width="8.109375" style="277" customWidth="1"/>
    <col min="4610" max="4610" width="82" style="277" customWidth="1"/>
    <col min="4611" max="4613" width="19.109375" style="277" customWidth="1"/>
    <col min="4614" max="4864" width="9.109375" style="277"/>
    <col min="4865" max="4865" width="8.109375" style="277" customWidth="1"/>
    <col min="4866" max="4866" width="82" style="277" customWidth="1"/>
    <col min="4867" max="4869" width="19.109375" style="277" customWidth="1"/>
    <col min="4870" max="5120" width="9.109375" style="277"/>
    <col min="5121" max="5121" width="8.109375" style="277" customWidth="1"/>
    <col min="5122" max="5122" width="82" style="277" customWidth="1"/>
    <col min="5123" max="5125" width="19.109375" style="277" customWidth="1"/>
    <col min="5126" max="5376" width="9.109375" style="277"/>
    <col min="5377" max="5377" width="8.109375" style="277" customWidth="1"/>
    <col min="5378" max="5378" width="82" style="277" customWidth="1"/>
    <col min="5379" max="5381" width="19.109375" style="277" customWidth="1"/>
    <col min="5382" max="5632" width="9.109375" style="277"/>
    <col min="5633" max="5633" width="8.109375" style="277" customWidth="1"/>
    <col min="5634" max="5634" width="82" style="277" customWidth="1"/>
    <col min="5635" max="5637" width="19.109375" style="277" customWidth="1"/>
    <col min="5638" max="5888" width="9.109375" style="277"/>
    <col min="5889" max="5889" width="8.109375" style="277" customWidth="1"/>
    <col min="5890" max="5890" width="82" style="277" customWidth="1"/>
    <col min="5891" max="5893" width="19.109375" style="277" customWidth="1"/>
    <col min="5894" max="6144" width="9.109375" style="277"/>
    <col min="6145" max="6145" width="8.109375" style="277" customWidth="1"/>
    <col min="6146" max="6146" width="82" style="277" customWidth="1"/>
    <col min="6147" max="6149" width="19.109375" style="277" customWidth="1"/>
    <col min="6150" max="6400" width="9.109375" style="277"/>
    <col min="6401" max="6401" width="8.109375" style="277" customWidth="1"/>
    <col min="6402" max="6402" width="82" style="277" customWidth="1"/>
    <col min="6403" max="6405" width="19.109375" style="277" customWidth="1"/>
    <col min="6406" max="6656" width="9.109375" style="277"/>
    <col min="6657" max="6657" width="8.109375" style="277" customWidth="1"/>
    <col min="6658" max="6658" width="82" style="277" customWidth="1"/>
    <col min="6659" max="6661" width="19.109375" style="277" customWidth="1"/>
    <col min="6662" max="6912" width="9.109375" style="277"/>
    <col min="6913" max="6913" width="8.109375" style="277" customWidth="1"/>
    <col min="6914" max="6914" width="82" style="277" customWidth="1"/>
    <col min="6915" max="6917" width="19.109375" style="277" customWidth="1"/>
    <col min="6918" max="7168" width="9.109375" style="277"/>
    <col min="7169" max="7169" width="8.109375" style="277" customWidth="1"/>
    <col min="7170" max="7170" width="82" style="277" customWidth="1"/>
    <col min="7171" max="7173" width="19.109375" style="277" customWidth="1"/>
    <col min="7174" max="7424" width="9.109375" style="277"/>
    <col min="7425" max="7425" width="8.109375" style="277" customWidth="1"/>
    <col min="7426" max="7426" width="82" style="277" customWidth="1"/>
    <col min="7427" max="7429" width="19.109375" style="277" customWidth="1"/>
    <col min="7430" max="7680" width="9.109375" style="277"/>
    <col min="7681" max="7681" width="8.109375" style="277" customWidth="1"/>
    <col min="7682" max="7682" width="82" style="277" customWidth="1"/>
    <col min="7683" max="7685" width="19.109375" style="277" customWidth="1"/>
    <col min="7686" max="7936" width="9.109375" style="277"/>
    <col min="7937" max="7937" width="8.109375" style="277" customWidth="1"/>
    <col min="7938" max="7938" width="82" style="277" customWidth="1"/>
    <col min="7939" max="7941" width="19.109375" style="277" customWidth="1"/>
    <col min="7942" max="8192" width="9.109375" style="277"/>
    <col min="8193" max="8193" width="8.109375" style="277" customWidth="1"/>
    <col min="8194" max="8194" width="82" style="277" customWidth="1"/>
    <col min="8195" max="8197" width="19.109375" style="277" customWidth="1"/>
    <col min="8198" max="8448" width="9.109375" style="277"/>
    <col min="8449" max="8449" width="8.109375" style="277" customWidth="1"/>
    <col min="8450" max="8450" width="82" style="277" customWidth="1"/>
    <col min="8451" max="8453" width="19.109375" style="277" customWidth="1"/>
    <col min="8454" max="8704" width="9.109375" style="277"/>
    <col min="8705" max="8705" width="8.109375" style="277" customWidth="1"/>
    <col min="8706" max="8706" width="82" style="277" customWidth="1"/>
    <col min="8707" max="8709" width="19.109375" style="277" customWidth="1"/>
    <col min="8710" max="8960" width="9.109375" style="277"/>
    <col min="8961" max="8961" width="8.109375" style="277" customWidth="1"/>
    <col min="8962" max="8962" width="82" style="277" customWidth="1"/>
    <col min="8963" max="8965" width="19.109375" style="277" customWidth="1"/>
    <col min="8966" max="9216" width="9.109375" style="277"/>
    <col min="9217" max="9217" width="8.109375" style="277" customWidth="1"/>
    <col min="9218" max="9218" width="82" style="277" customWidth="1"/>
    <col min="9219" max="9221" width="19.109375" style="277" customWidth="1"/>
    <col min="9222" max="9472" width="9.109375" style="277"/>
    <col min="9473" max="9473" width="8.109375" style="277" customWidth="1"/>
    <col min="9474" max="9474" width="82" style="277" customWidth="1"/>
    <col min="9475" max="9477" width="19.109375" style="277" customWidth="1"/>
    <col min="9478" max="9728" width="9.109375" style="277"/>
    <col min="9729" max="9729" width="8.109375" style="277" customWidth="1"/>
    <col min="9730" max="9730" width="82" style="277" customWidth="1"/>
    <col min="9731" max="9733" width="19.109375" style="277" customWidth="1"/>
    <col min="9734" max="9984" width="9.109375" style="277"/>
    <col min="9985" max="9985" width="8.109375" style="277" customWidth="1"/>
    <col min="9986" max="9986" width="82" style="277" customWidth="1"/>
    <col min="9987" max="9989" width="19.109375" style="277" customWidth="1"/>
    <col min="9990" max="10240" width="9.109375" style="277"/>
    <col min="10241" max="10241" width="8.109375" style="277" customWidth="1"/>
    <col min="10242" max="10242" width="82" style="277" customWidth="1"/>
    <col min="10243" max="10245" width="19.109375" style="277" customWidth="1"/>
    <col min="10246" max="10496" width="9.109375" style="277"/>
    <col min="10497" max="10497" width="8.109375" style="277" customWidth="1"/>
    <col min="10498" max="10498" width="82" style="277" customWidth="1"/>
    <col min="10499" max="10501" width="19.109375" style="277" customWidth="1"/>
    <col min="10502" max="10752" width="9.109375" style="277"/>
    <col min="10753" max="10753" width="8.109375" style="277" customWidth="1"/>
    <col min="10754" max="10754" width="82" style="277" customWidth="1"/>
    <col min="10755" max="10757" width="19.109375" style="277" customWidth="1"/>
    <col min="10758" max="11008" width="9.109375" style="277"/>
    <col min="11009" max="11009" width="8.109375" style="277" customWidth="1"/>
    <col min="11010" max="11010" width="82" style="277" customWidth="1"/>
    <col min="11011" max="11013" width="19.109375" style="277" customWidth="1"/>
    <col min="11014" max="11264" width="9.109375" style="277"/>
    <col min="11265" max="11265" width="8.109375" style="277" customWidth="1"/>
    <col min="11266" max="11266" width="82" style="277" customWidth="1"/>
    <col min="11267" max="11269" width="19.109375" style="277" customWidth="1"/>
    <col min="11270" max="11520" width="9.109375" style="277"/>
    <col min="11521" max="11521" width="8.109375" style="277" customWidth="1"/>
    <col min="11522" max="11522" width="82" style="277" customWidth="1"/>
    <col min="11523" max="11525" width="19.109375" style="277" customWidth="1"/>
    <col min="11526" max="11776" width="9.109375" style="277"/>
    <col min="11777" max="11777" width="8.109375" style="277" customWidth="1"/>
    <col min="11778" max="11778" width="82" style="277" customWidth="1"/>
    <col min="11779" max="11781" width="19.109375" style="277" customWidth="1"/>
    <col min="11782" max="12032" width="9.109375" style="277"/>
    <col min="12033" max="12033" width="8.109375" style="277" customWidth="1"/>
    <col min="12034" max="12034" width="82" style="277" customWidth="1"/>
    <col min="12035" max="12037" width="19.109375" style="277" customWidth="1"/>
    <col min="12038" max="12288" width="9.109375" style="277"/>
    <col min="12289" max="12289" width="8.109375" style="277" customWidth="1"/>
    <col min="12290" max="12290" width="82" style="277" customWidth="1"/>
    <col min="12291" max="12293" width="19.109375" style="277" customWidth="1"/>
    <col min="12294" max="12544" width="9.109375" style="277"/>
    <col min="12545" max="12545" width="8.109375" style="277" customWidth="1"/>
    <col min="12546" max="12546" width="82" style="277" customWidth="1"/>
    <col min="12547" max="12549" width="19.109375" style="277" customWidth="1"/>
    <col min="12550" max="12800" width="9.109375" style="277"/>
    <col min="12801" max="12801" width="8.109375" style="277" customWidth="1"/>
    <col min="12802" max="12802" width="82" style="277" customWidth="1"/>
    <col min="12803" max="12805" width="19.109375" style="277" customWidth="1"/>
    <col min="12806" max="13056" width="9.109375" style="277"/>
    <col min="13057" max="13057" width="8.109375" style="277" customWidth="1"/>
    <col min="13058" max="13058" width="82" style="277" customWidth="1"/>
    <col min="13059" max="13061" width="19.109375" style="277" customWidth="1"/>
    <col min="13062" max="13312" width="9.109375" style="277"/>
    <col min="13313" max="13313" width="8.109375" style="277" customWidth="1"/>
    <col min="13314" max="13314" width="82" style="277" customWidth="1"/>
    <col min="13315" max="13317" width="19.109375" style="277" customWidth="1"/>
    <col min="13318" max="13568" width="9.109375" style="277"/>
    <col min="13569" max="13569" width="8.109375" style="277" customWidth="1"/>
    <col min="13570" max="13570" width="82" style="277" customWidth="1"/>
    <col min="13571" max="13573" width="19.109375" style="277" customWidth="1"/>
    <col min="13574" max="13824" width="9.109375" style="277"/>
    <col min="13825" max="13825" width="8.109375" style="277" customWidth="1"/>
    <col min="13826" max="13826" width="82" style="277" customWidth="1"/>
    <col min="13827" max="13829" width="19.109375" style="277" customWidth="1"/>
    <col min="13830" max="14080" width="9.109375" style="277"/>
    <col min="14081" max="14081" width="8.109375" style="277" customWidth="1"/>
    <col min="14082" max="14082" width="82" style="277" customWidth="1"/>
    <col min="14083" max="14085" width="19.109375" style="277" customWidth="1"/>
    <col min="14086" max="14336" width="9.109375" style="277"/>
    <col min="14337" max="14337" width="8.109375" style="277" customWidth="1"/>
    <col min="14338" max="14338" width="82" style="277" customWidth="1"/>
    <col min="14339" max="14341" width="19.109375" style="277" customWidth="1"/>
    <col min="14342" max="14592" width="9.109375" style="277"/>
    <col min="14593" max="14593" width="8.109375" style="277" customWidth="1"/>
    <col min="14594" max="14594" width="82" style="277" customWidth="1"/>
    <col min="14595" max="14597" width="19.109375" style="277" customWidth="1"/>
    <col min="14598" max="14848" width="9.109375" style="277"/>
    <col min="14849" max="14849" width="8.109375" style="277" customWidth="1"/>
    <col min="14850" max="14850" width="82" style="277" customWidth="1"/>
    <col min="14851" max="14853" width="19.109375" style="277" customWidth="1"/>
    <col min="14854" max="15104" width="9.109375" style="277"/>
    <col min="15105" max="15105" width="8.109375" style="277" customWidth="1"/>
    <col min="15106" max="15106" width="82" style="277" customWidth="1"/>
    <col min="15107" max="15109" width="19.109375" style="277" customWidth="1"/>
    <col min="15110" max="15360" width="9.109375" style="277"/>
    <col min="15361" max="15361" width="8.109375" style="277" customWidth="1"/>
    <col min="15362" max="15362" width="82" style="277" customWidth="1"/>
    <col min="15363" max="15365" width="19.109375" style="277" customWidth="1"/>
    <col min="15366" max="15616" width="9.109375" style="277"/>
    <col min="15617" max="15617" width="8.109375" style="277" customWidth="1"/>
    <col min="15618" max="15618" width="82" style="277" customWidth="1"/>
    <col min="15619" max="15621" width="19.109375" style="277" customWidth="1"/>
    <col min="15622" max="15872" width="9.109375" style="277"/>
    <col min="15873" max="15873" width="8.109375" style="277" customWidth="1"/>
    <col min="15874" max="15874" width="82" style="277" customWidth="1"/>
    <col min="15875" max="15877" width="19.109375" style="277" customWidth="1"/>
    <col min="15878" max="16128" width="9.109375" style="277"/>
    <col min="16129" max="16129" width="8.109375" style="277" customWidth="1"/>
    <col min="16130" max="16130" width="82" style="277" customWidth="1"/>
    <col min="16131" max="16133" width="19.109375" style="277" customWidth="1"/>
    <col min="16134" max="16384" width="9.109375" style="277"/>
  </cols>
  <sheetData>
    <row r="1" spans="1:5" ht="26.25" customHeight="1" thickBot="1" x14ac:dyDescent="0.3">
      <c r="A1" s="863" t="s">
        <v>747</v>
      </c>
      <c r="B1" s="864"/>
      <c r="C1" s="864"/>
      <c r="D1" s="864"/>
      <c r="E1" s="865"/>
    </row>
    <row r="2" spans="1:5" ht="15.6" thickBot="1" x14ac:dyDescent="0.3">
      <c r="A2" s="635"/>
      <c r="B2" s="636" t="s">
        <v>512</v>
      </c>
      <c r="C2" s="636" t="s">
        <v>693</v>
      </c>
      <c r="D2" s="636" t="s">
        <v>650</v>
      </c>
      <c r="E2" s="637" t="s">
        <v>694</v>
      </c>
    </row>
    <row r="3" spans="1:5" ht="13.2" x14ac:dyDescent="0.25">
      <c r="A3" s="638" t="s">
        <v>721</v>
      </c>
      <c r="B3" s="639" t="s">
        <v>722</v>
      </c>
      <c r="C3" s="647">
        <v>83327445</v>
      </c>
      <c r="D3" s="646">
        <v>0</v>
      </c>
      <c r="E3" s="647">
        <v>94125928</v>
      </c>
    </row>
    <row r="4" spans="1:5" ht="13.2" x14ac:dyDescent="0.25">
      <c r="A4" s="641" t="s">
        <v>695</v>
      </c>
      <c r="B4" s="403" t="s">
        <v>696</v>
      </c>
      <c r="C4" s="649">
        <v>16961562</v>
      </c>
      <c r="D4" s="648">
        <v>0</v>
      </c>
      <c r="E4" s="649">
        <v>17918415</v>
      </c>
    </row>
    <row r="5" spans="1:5" ht="13.2" x14ac:dyDescent="0.25">
      <c r="A5" s="641" t="s">
        <v>723</v>
      </c>
      <c r="B5" s="403" t="s">
        <v>724</v>
      </c>
      <c r="C5" s="649">
        <v>3202644</v>
      </c>
      <c r="D5" s="648">
        <v>0</v>
      </c>
      <c r="E5" s="649">
        <v>4257079</v>
      </c>
    </row>
    <row r="6" spans="1:5" ht="13.2" x14ac:dyDescent="0.25">
      <c r="A6" s="642" t="s">
        <v>697</v>
      </c>
      <c r="B6" s="409" t="s">
        <v>871</v>
      </c>
      <c r="C6" s="650">
        <f>SUM(C3:C5)</f>
        <v>103491651</v>
      </c>
      <c r="D6" s="650">
        <f>SUM(D3:D5)</f>
        <v>0</v>
      </c>
      <c r="E6" s="651">
        <f>SUM(E3:E5)</f>
        <v>116301422</v>
      </c>
    </row>
    <row r="7" spans="1:5" ht="13.2" x14ac:dyDescent="0.25">
      <c r="A7" s="641" t="s">
        <v>725</v>
      </c>
      <c r="B7" s="403" t="s">
        <v>726</v>
      </c>
      <c r="C7" s="648">
        <v>0</v>
      </c>
      <c r="D7" s="648">
        <v>0</v>
      </c>
      <c r="E7" s="649">
        <v>0</v>
      </c>
    </row>
    <row r="8" spans="1:5" ht="13.2" x14ac:dyDescent="0.25">
      <c r="A8" s="641" t="s">
        <v>727</v>
      </c>
      <c r="B8" s="403" t="s">
        <v>728</v>
      </c>
      <c r="C8" s="648">
        <v>0</v>
      </c>
      <c r="D8" s="648">
        <v>0</v>
      </c>
      <c r="E8" s="649">
        <v>0</v>
      </c>
    </row>
    <row r="9" spans="1:5" ht="13.2" x14ac:dyDescent="0.25">
      <c r="A9" s="642" t="s">
        <v>729</v>
      </c>
      <c r="B9" s="409" t="s">
        <v>872</v>
      </c>
      <c r="C9" s="650">
        <f>SUM(C7:C8)</f>
        <v>0</v>
      </c>
      <c r="D9" s="650">
        <f>SUM(D7:D8)</f>
        <v>0</v>
      </c>
      <c r="E9" s="651">
        <f>SUM(E7:E8)</f>
        <v>0</v>
      </c>
    </row>
    <row r="10" spans="1:5" ht="13.2" x14ac:dyDescent="0.25">
      <c r="A10" s="641" t="s">
        <v>698</v>
      </c>
      <c r="B10" s="403" t="s">
        <v>699</v>
      </c>
      <c r="C10" s="649">
        <v>371754810</v>
      </c>
      <c r="D10" s="648">
        <v>0</v>
      </c>
      <c r="E10" s="649">
        <v>422232805</v>
      </c>
    </row>
    <row r="11" spans="1:5" ht="13.2" x14ac:dyDescent="0.25">
      <c r="A11" s="641" t="s">
        <v>700</v>
      </c>
      <c r="B11" s="403" t="s">
        <v>701</v>
      </c>
      <c r="C11" s="649">
        <v>52121228</v>
      </c>
      <c r="D11" s="648">
        <v>0</v>
      </c>
      <c r="E11" s="649">
        <v>44592283</v>
      </c>
    </row>
    <row r="12" spans="1:5" ht="13.2" x14ac:dyDescent="0.25">
      <c r="A12" s="641" t="s">
        <v>730</v>
      </c>
      <c r="B12" s="403" t="s">
        <v>844</v>
      </c>
      <c r="C12" s="649">
        <v>9052764</v>
      </c>
      <c r="D12" s="648"/>
      <c r="E12" s="649">
        <v>0</v>
      </c>
    </row>
    <row r="13" spans="1:5" ht="13.2" x14ac:dyDescent="0.25">
      <c r="A13" s="641" t="s">
        <v>702</v>
      </c>
      <c r="B13" s="403" t="s">
        <v>845</v>
      </c>
      <c r="C13" s="649">
        <v>53419877</v>
      </c>
      <c r="D13" s="648">
        <v>0</v>
      </c>
      <c r="E13" s="649">
        <v>62729011</v>
      </c>
    </row>
    <row r="14" spans="1:5" ht="13.2" x14ac:dyDescent="0.25">
      <c r="A14" s="643" t="s">
        <v>703</v>
      </c>
      <c r="B14" s="409" t="s">
        <v>873</v>
      </c>
      <c r="C14" s="650">
        <f>SUM(C10:C13)</f>
        <v>486348679</v>
      </c>
      <c r="D14" s="650">
        <f>SUM(D10:D13)</f>
        <v>0</v>
      </c>
      <c r="E14" s="651">
        <f>SUM(E10:E13)</f>
        <v>529554099</v>
      </c>
    </row>
    <row r="15" spans="1:5" ht="13.2" x14ac:dyDescent="0.25">
      <c r="A15" s="405" t="s">
        <v>704</v>
      </c>
      <c r="B15" s="403" t="s">
        <v>846</v>
      </c>
      <c r="C15" s="649">
        <v>11208794</v>
      </c>
      <c r="D15" s="648">
        <v>0</v>
      </c>
      <c r="E15" s="649">
        <v>15389864</v>
      </c>
    </row>
    <row r="16" spans="1:5" ht="13.2" x14ac:dyDescent="0.25">
      <c r="A16" s="405" t="s">
        <v>731</v>
      </c>
      <c r="B16" s="403" t="s">
        <v>847</v>
      </c>
      <c r="C16" s="649">
        <v>112515318</v>
      </c>
      <c r="D16" s="648">
        <v>0</v>
      </c>
      <c r="E16" s="649">
        <v>113017324</v>
      </c>
    </row>
    <row r="17" spans="1:5" ht="13.2" x14ac:dyDescent="0.25">
      <c r="A17" s="405" t="s">
        <v>732</v>
      </c>
      <c r="B17" s="403" t="s">
        <v>848</v>
      </c>
      <c r="C17" s="649"/>
      <c r="D17" s="648">
        <v>0</v>
      </c>
      <c r="E17" s="649"/>
    </row>
    <row r="18" spans="1:5" ht="13.2" x14ac:dyDescent="0.25">
      <c r="A18" s="405" t="s">
        <v>705</v>
      </c>
      <c r="B18" s="403" t="s">
        <v>849</v>
      </c>
      <c r="C18" s="649">
        <v>832631</v>
      </c>
      <c r="D18" s="648">
        <v>0</v>
      </c>
      <c r="E18" s="649">
        <v>1280071</v>
      </c>
    </row>
    <row r="19" spans="1:5" ht="13.2" x14ac:dyDescent="0.25">
      <c r="A19" s="643" t="s">
        <v>706</v>
      </c>
      <c r="B19" s="409" t="s">
        <v>874</v>
      </c>
      <c r="C19" s="650">
        <f>SUM(C15:C18)</f>
        <v>124556743</v>
      </c>
      <c r="D19" s="650">
        <f>SUM(D15:D18)</f>
        <v>0</v>
      </c>
      <c r="E19" s="651">
        <f>SUM(E15:E18)</f>
        <v>129687259</v>
      </c>
    </row>
    <row r="20" spans="1:5" ht="13.2" x14ac:dyDescent="0.25">
      <c r="A20" s="405" t="s">
        <v>707</v>
      </c>
      <c r="B20" s="403" t="s">
        <v>850</v>
      </c>
      <c r="C20" s="649">
        <v>52673966</v>
      </c>
      <c r="D20" s="648">
        <v>0</v>
      </c>
      <c r="E20" s="649">
        <v>53876601</v>
      </c>
    </row>
    <row r="21" spans="1:5" ht="13.2" x14ac:dyDescent="0.25">
      <c r="A21" s="405" t="s">
        <v>708</v>
      </c>
      <c r="B21" s="403" t="s">
        <v>851</v>
      </c>
      <c r="C21" s="649">
        <v>24749002</v>
      </c>
      <c r="D21" s="648">
        <v>0</v>
      </c>
      <c r="E21" s="649">
        <v>28824516</v>
      </c>
    </row>
    <row r="22" spans="1:5" ht="13.2" x14ac:dyDescent="0.25">
      <c r="A22" s="405" t="s">
        <v>709</v>
      </c>
      <c r="B22" s="403" t="s">
        <v>852</v>
      </c>
      <c r="C22" s="649">
        <v>7775355</v>
      </c>
      <c r="D22" s="648">
        <v>0</v>
      </c>
      <c r="E22" s="649">
        <v>9106465</v>
      </c>
    </row>
    <row r="23" spans="1:5" ht="13.2" x14ac:dyDescent="0.25">
      <c r="A23" s="643" t="s">
        <v>710</v>
      </c>
      <c r="B23" s="409" t="s">
        <v>875</v>
      </c>
      <c r="C23" s="650">
        <f>SUM(C20:C22)</f>
        <v>85198323</v>
      </c>
      <c r="D23" s="650">
        <f>SUM(D20:D22)</f>
        <v>0</v>
      </c>
      <c r="E23" s="651">
        <f>SUM(E20:E22)</f>
        <v>91807582</v>
      </c>
    </row>
    <row r="24" spans="1:5" ht="13.2" x14ac:dyDescent="0.25">
      <c r="A24" s="643" t="s">
        <v>712</v>
      </c>
      <c r="B24" s="409" t="s">
        <v>711</v>
      </c>
      <c r="C24" s="651">
        <v>89259758</v>
      </c>
      <c r="D24" s="650">
        <v>0</v>
      </c>
      <c r="E24" s="651">
        <v>90800953</v>
      </c>
    </row>
    <row r="25" spans="1:5" ht="13.2" x14ac:dyDescent="0.25">
      <c r="A25" s="643" t="s">
        <v>714</v>
      </c>
      <c r="B25" s="409" t="s">
        <v>713</v>
      </c>
      <c r="C25" s="651">
        <v>369807962</v>
      </c>
      <c r="D25" s="650">
        <v>0</v>
      </c>
      <c r="E25" s="651">
        <v>396458428</v>
      </c>
    </row>
    <row r="26" spans="1:5" ht="13.2" x14ac:dyDescent="0.25">
      <c r="A26" s="644" t="s">
        <v>733</v>
      </c>
      <c r="B26" s="410" t="s">
        <v>876</v>
      </c>
      <c r="C26" s="652">
        <f>C6+C9+C14-C19-C23-C24-C25</f>
        <v>-78982456</v>
      </c>
      <c r="D26" s="652">
        <f t="shared" ref="D26:E26" si="0">D6+D9+D14-D19-D23-D24-D25</f>
        <v>0</v>
      </c>
      <c r="E26" s="653">
        <f t="shared" si="0"/>
        <v>-62898701</v>
      </c>
    </row>
    <row r="27" spans="1:5" ht="13.2" x14ac:dyDescent="0.25">
      <c r="A27" s="405" t="s">
        <v>715</v>
      </c>
      <c r="B27" s="403" t="s">
        <v>853</v>
      </c>
      <c r="C27" s="648">
        <v>0</v>
      </c>
      <c r="D27" s="648">
        <v>0</v>
      </c>
      <c r="E27" s="649">
        <v>0</v>
      </c>
    </row>
    <row r="28" spans="1:5" ht="13.2" x14ac:dyDescent="0.25">
      <c r="A28" s="405" t="s">
        <v>734</v>
      </c>
      <c r="B28" s="403" t="s">
        <v>854</v>
      </c>
      <c r="C28" s="648">
        <v>0</v>
      </c>
      <c r="D28" s="648">
        <v>0</v>
      </c>
      <c r="E28" s="649">
        <v>0</v>
      </c>
    </row>
    <row r="29" spans="1:5" ht="26.4" x14ac:dyDescent="0.25">
      <c r="A29" s="405" t="s">
        <v>735</v>
      </c>
      <c r="B29" s="403" t="s">
        <v>855</v>
      </c>
      <c r="C29" s="648">
        <v>0</v>
      </c>
      <c r="D29" s="648">
        <v>0</v>
      </c>
      <c r="E29" s="649">
        <v>0</v>
      </c>
    </row>
    <row r="30" spans="1:5" ht="13.2" x14ac:dyDescent="0.25">
      <c r="A30" s="405" t="s">
        <v>716</v>
      </c>
      <c r="B30" s="403" t="s">
        <v>856</v>
      </c>
      <c r="C30" s="649">
        <v>10699</v>
      </c>
      <c r="D30" s="648">
        <v>0</v>
      </c>
      <c r="E30" s="649">
        <v>40530</v>
      </c>
    </row>
    <row r="31" spans="1:5" ht="13.2" x14ac:dyDescent="0.25">
      <c r="A31" s="405" t="s">
        <v>717</v>
      </c>
      <c r="B31" s="403" t="s">
        <v>857</v>
      </c>
      <c r="C31" s="648">
        <v>0</v>
      </c>
      <c r="D31" s="648">
        <v>0</v>
      </c>
      <c r="E31" s="649">
        <v>0</v>
      </c>
    </row>
    <row r="32" spans="1:5" ht="26.4" x14ac:dyDescent="0.25">
      <c r="A32" s="405" t="s">
        <v>736</v>
      </c>
      <c r="B32" s="403" t="s">
        <v>858</v>
      </c>
      <c r="C32" s="648">
        <v>0</v>
      </c>
      <c r="D32" s="648">
        <v>0</v>
      </c>
      <c r="E32" s="649">
        <v>0</v>
      </c>
    </row>
    <row r="33" spans="1:5" ht="26.4" x14ac:dyDescent="0.25">
      <c r="A33" s="405" t="s">
        <v>737</v>
      </c>
      <c r="B33" s="403" t="s">
        <v>859</v>
      </c>
      <c r="C33" s="648">
        <v>0</v>
      </c>
      <c r="D33" s="648">
        <v>0</v>
      </c>
      <c r="E33" s="649">
        <v>0</v>
      </c>
    </row>
    <row r="34" spans="1:5" ht="13.2" x14ac:dyDescent="0.25">
      <c r="A34" s="643" t="s">
        <v>738</v>
      </c>
      <c r="B34" s="409" t="s">
        <v>877</v>
      </c>
      <c r="C34" s="650">
        <f>SUM(C27:C31)</f>
        <v>10699</v>
      </c>
      <c r="D34" s="650">
        <f t="shared" ref="D34:E34" si="1">SUM(D27:D31)</f>
        <v>0</v>
      </c>
      <c r="E34" s="651">
        <f t="shared" si="1"/>
        <v>40530</v>
      </c>
    </row>
    <row r="35" spans="1:5" ht="13.2" x14ac:dyDescent="0.25">
      <c r="A35" s="405" t="s">
        <v>718</v>
      </c>
      <c r="B35" s="403" t="s">
        <v>860</v>
      </c>
      <c r="C35" s="648">
        <v>0</v>
      </c>
      <c r="D35" s="648">
        <v>0</v>
      </c>
      <c r="E35" s="649">
        <v>0</v>
      </c>
    </row>
    <row r="36" spans="1:5" ht="26.4" x14ac:dyDescent="0.25">
      <c r="A36" s="405" t="s">
        <v>739</v>
      </c>
      <c r="B36" s="403" t="s">
        <v>861</v>
      </c>
      <c r="C36" s="648">
        <v>0</v>
      </c>
      <c r="D36" s="648">
        <v>0</v>
      </c>
      <c r="E36" s="649">
        <v>0</v>
      </c>
    </row>
    <row r="37" spans="1:5" ht="13.2" x14ac:dyDescent="0.25">
      <c r="A37" s="405" t="s">
        <v>719</v>
      </c>
      <c r="B37" s="403" t="s">
        <v>862</v>
      </c>
      <c r="C37" s="648">
        <v>0</v>
      </c>
      <c r="D37" s="648">
        <v>0</v>
      </c>
      <c r="E37" s="649">
        <v>0</v>
      </c>
    </row>
    <row r="38" spans="1:5" ht="13.2" x14ac:dyDescent="0.25">
      <c r="A38" s="405" t="s">
        <v>740</v>
      </c>
      <c r="B38" s="403" t="s">
        <v>863</v>
      </c>
      <c r="C38" s="648">
        <v>0</v>
      </c>
      <c r="D38" s="648">
        <v>0</v>
      </c>
      <c r="E38" s="649">
        <v>0</v>
      </c>
    </row>
    <row r="39" spans="1:5" ht="13.2" x14ac:dyDescent="0.25">
      <c r="A39" s="405" t="s">
        <v>741</v>
      </c>
      <c r="B39" s="403" t="s">
        <v>865</v>
      </c>
      <c r="C39" s="648">
        <v>0</v>
      </c>
      <c r="D39" s="648">
        <v>0</v>
      </c>
      <c r="E39" s="649">
        <v>0</v>
      </c>
    </row>
    <row r="40" spans="1:5" ht="13.2" x14ac:dyDescent="0.25">
      <c r="A40" s="405" t="s">
        <v>742</v>
      </c>
      <c r="B40" s="403" t="s">
        <v>864</v>
      </c>
      <c r="C40" s="648">
        <v>0</v>
      </c>
      <c r="D40" s="648">
        <v>0</v>
      </c>
      <c r="E40" s="649">
        <v>0</v>
      </c>
    </row>
    <row r="41" spans="1:5" ht="13.2" x14ac:dyDescent="0.25">
      <c r="A41" s="405" t="s">
        <v>743</v>
      </c>
      <c r="B41" s="403" t="s">
        <v>866</v>
      </c>
      <c r="C41" s="648">
        <v>0</v>
      </c>
      <c r="D41" s="648">
        <v>0</v>
      </c>
      <c r="E41" s="649">
        <v>0</v>
      </c>
    </row>
    <row r="42" spans="1:5" ht="26.4" x14ac:dyDescent="0.25">
      <c r="A42" s="405" t="s">
        <v>744</v>
      </c>
      <c r="B42" s="403" t="s">
        <v>867</v>
      </c>
      <c r="C42" s="648">
        <v>0</v>
      </c>
      <c r="D42" s="648">
        <v>0</v>
      </c>
      <c r="E42" s="649">
        <v>0</v>
      </c>
    </row>
    <row r="43" spans="1:5" ht="26.4" x14ac:dyDescent="0.25">
      <c r="A43" s="405" t="s">
        <v>720</v>
      </c>
      <c r="B43" s="403" t="s">
        <v>868</v>
      </c>
      <c r="C43" s="648">
        <v>0</v>
      </c>
      <c r="D43" s="648">
        <v>0</v>
      </c>
      <c r="E43" s="649">
        <v>0</v>
      </c>
    </row>
    <row r="44" spans="1:5" ht="13.2" x14ac:dyDescent="0.25">
      <c r="A44" s="643" t="s">
        <v>869</v>
      </c>
      <c r="B44" s="409" t="s">
        <v>878</v>
      </c>
      <c r="C44" s="650">
        <f>SUM(C35:C41)</f>
        <v>0</v>
      </c>
      <c r="D44" s="650">
        <f t="shared" ref="D44:E44" si="2">SUM(D35:D41)</f>
        <v>0</v>
      </c>
      <c r="E44" s="651">
        <f t="shared" si="2"/>
        <v>0</v>
      </c>
    </row>
    <row r="45" spans="1:5" ht="13.2" x14ac:dyDescent="0.25">
      <c r="A45" s="644" t="s">
        <v>772</v>
      </c>
      <c r="B45" s="410" t="s">
        <v>879</v>
      </c>
      <c r="C45" s="652">
        <f>C34-C44</f>
        <v>10699</v>
      </c>
      <c r="D45" s="652">
        <f>D34-D44</f>
        <v>0</v>
      </c>
      <c r="E45" s="653">
        <f>E34-E44</f>
        <v>40530</v>
      </c>
    </row>
    <row r="46" spans="1:5" ht="13.8" thickBot="1" x14ac:dyDescent="0.3">
      <c r="A46" s="645" t="s">
        <v>773</v>
      </c>
      <c r="B46" s="408" t="s">
        <v>870</v>
      </c>
      <c r="C46" s="654">
        <f>C26+C45</f>
        <v>-78971757</v>
      </c>
      <c r="D46" s="654">
        <f t="shared" ref="D46:E46" si="3">D26+D45</f>
        <v>0</v>
      </c>
      <c r="E46" s="654">
        <f t="shared" si="3"/>
        <v>-62858171</v>
      </c>
    </row>
  </sheetData>
  <mergeCells count="1">
    <mergeCell ref="A1:E1"/>
  </mergeCells>
  <pageMargins left="0.74803149606299213" right="0.74803149606299213" top="0.98425196850393704" bottom="0.98425196850393704" header="0.51181102362204722" footer="0.51181102362204722"/>
  <pageSetup scale="66" orientation="landscape" verticalDpi="300" r:id="rId1"/>
  <headerFooter alignWithMargins="0">
    <oddHeader>&amp;R 12e. számú melléklet</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
  <sheetViews>
    <sheetView workbookViewId="0">
      <pane xSplit="2" ySplit="2" topLeftCell="C30" activePane="bottomRight" state="frozen"/>
      <selection pane="topRight" activeCell="C1" sqref="C1"/>
      <selection pane="bottomLeft" activeCell="A3" sqref="A3"/>
      <selection pane="bottomRight" activeCell="V141" sqref="V141"/>
    </sheetView>
  </sheetViews>
  <sheetFormatPr defaultColWidth="9.109375" defaultRowHeight="14.4" x14ac:dyDescent="0.3"/>
  <cols>
    <col min="1" max="1" width="45.44140625" style="675" customWidth="1"/>
    <col min="2" max="2" width="7.44140625" style="675" customWidth="1"/>
    <col min="3" max="4" width="13" style="676" hidden="1" customWidth="1"/>
    <col min="5" max="5" width="13" style="679" hidden="1" customWidth="1"/>
    <col min="6" max="7" width="13" style="676" hidden="1" customWidth="1"/>
    <col min="8" max="8" width="13" style="678" hidden="1" customWidth="1"/>
    <col min="9" max="10" width="13" style="676" hidden="1" customWidth="1"/>
    <col min="11" max="11" width="13" style="678" hidden="1" customWidth="1"/>
    <col min="12" max="13" width="13" style="676" hidden="1" customWidth="1"/>
    <col min="14" max="14" width="13" style="678" hidden="1" customWidth="1"/>
    <col min="15" max="16" width="13" style="676" hidden="1" customWidth="1"/>
    <col min="17" max="17" width="13" style="678" hidden="1" customWidth="1"/>
    <col min="18" max="18" width="13" style="676" customWidth="1"/>
    <col min="19" max="19" width="11.44140625" style="676" bestFit="1" customWidth="1"/>
    <col min="20" max="20" width="8.109375" style="679" bestFit="1" customWidth="1"/>
    <col min="21" max="114" width="13" style="675" customWidth="1"/>
    <col min="115" max="16384" width="9.109375" style="675"/>
  </cols>
  <sheetData>
    <row r="1" spans="1:20" ht="15" thickBot="1" x14ac:dyDescent="0.35">
      <c r="D1" s="677" t="s">
        <v>1569</v>
      </c>
      <c r="G1" s="677" t="s">
        <v>1570</v>
      </c>
      <c r="J1" s="677" t="s">
        <v>1571</v>
      </c>
      <c r="M1" s="677" t="s">
        <v>474</v>
      </c>
      <c r="P1" s="677" t="s">
        <v>1528</v>
      </c>
      <c r="S1" s="677" t="s">
        <v>1572</v>
      </c>
    </row>
    <row r="2" spans="1:20" ht="28.2" thickBot="1" x14ac:dyDescent="0.35">
      <c r="A2" s="680" t="s">
        <v>512</v>
      </c>
      <c r="B2" s="680" t="s">
        <v>1103</v>
      </c>
      <c r="C2" s="681" t="s">
        <v>1104</v>
      </c>
      <c r="D2" s="682" t="s">
        <v>1105</v>
      </c>
      <c r="E2" s="684" t="s">
        <v>1106</v>
      </c>
      <c r="F2" s="681" t="s">
        <v>1104</v>
      </c>
      <c r="G2" s="682" t="s">
        <v>1105</v>
      </c>
      <c r="H2" s="683" t="s">
        <v>1106</v>
      </c>
      <c r="I2" s="681" t="s">
        <v>1104</v>
      </c>
      <c r="J2" s="682" t="s">
        <v>1105</v>
      </c>
      <c r="K2" s="683" t="s">
        <v>1106</v>
      </c>
      <c r="L2" s="681" t="s">
        <v>1104</v>
      </c>
      <c r="M2" s="682" t="s">
        <v>1105</v>
      </c>
      <c r="N2" s="683" t="s">
        <v>1106</v>
      </c>
      <c r="O2" s="681" t="s">
        <v>1104</v>
      </c>
      <c r="P2" s="682" t="s">
        <v>1105</v>
      </c>
      <c r="Q2" s="793" t="s">
        <v>1106</v>
      </c>
      <c r="R2" s="797" t="s">
        <v>1104</v>
      </c>
      <c r="S2" s="797" t="s">
        <v>1105</v>
      </c>
      <c r="T2" s="796" t="s">
        <v>1106</v>
      </c>
    </row>
    <row r="3" spans="1:20" x14ac:dyDescent="0.3">
      <c r="A3" s="685"/>
      <c r="B3" s="685"/>
      <c r="C3" s="686"/>
      <c r="D3" s="687"/>
      <c r="E3" s="688"/>
      <c r="F3" s="686"/>
      <c r="G3" s="687"/>
      <c r="H3" s="688"/>
      <c r="I3" s="686"/>
      <c r="J3" s="687"/>
      <c r="K3" s="688"/>
      <c r="L3" s="686"/>
      <c r="M3" s="687"/>
      <c r="N3" s="688"/>
      <c r="O3" s="686"/>
      <c r="P3" s="687"/>
      <c r="Q3" s="789"/>
      <c r="R3" s="794"/>
      <c r="S3" s="794"/>
      <c r="T3" s="795"/>
    </row>
    <row r="4" spans="1:20" ht="15.6" x14ac:dyDescent="0.3">
      <c r="A4" s="798" t="s">
        <v>1112</v>
      </c>
      <c r="B4" s="690" t="s">
        <v>1113</v>
      </c>
      <c r="C4" s="691" t="s">
        <v>1113</v>
      </c>
      <c r="D4" s="692" t="s">
        <v>1113</v>
      </c>
      <c r="E4" s="693" t="s">
        <v>1113</v>
      </c>
      <c r="F4" s="691" t="s">
        <v>1113</v>
      </c>
      <c r="G4" s="692" t="s">
        <v>1113</v>
      </c>
      <c r="H4" s="693" t="s">
        <v>1113</v>
      </c>
      <c r="I4" s="691" t="s">
        <v>1113</v>
      </c>
      <c r="J4" s="692" t="s">
        <v>1113</v>
      </c>
      <c r="K4" s="693" t="s">
        <v>1113</v>
      </c>
      <c r="L4" s="691" t="s">
        <v>1113</v>
      </c>
      <c r="M4" s="692" t="s">
        <v>1113</v>
      </c>
      <c r="N4" s="693" t="s">
        <v>1113</v>
      </c>
      <c r="O4" s="691" t="s">
        <v>1113</v>
      </c>
      <c r="P4" s="692" t="s">
        <v>1113</v>
      </c>
      <c r="Q4" s="790" t="s">
        <v>1113</v>
      </c>
      <c r="R4" s="791"/>
      <c r="S4" s="791"/>
      <c r="T4" s="792"/>
    </row>
    <row r="5" spans="1:20" ht="27.6" x14ac:dyDescent="0.3">
      <c r="A5" s="680" t="s">
        <v>1114</v>
      </c>
      <c r="B5" s="694" t="s">
        <v>1115</v>
      </c>
      <c r="C5" s="695">
        <v>2700749474</v>
      </c>
      <c r="D5" s="695">
        <v>2673304545</v>
      </c>
      <c r="E5" s="696">
        <f>D5/C5</f>
        <v>0.9898380322705933</v>
      </c>
      <c r="F5" s="695">
        <v>301684</v>
      </c>
      <c r="G5" s="695">
        <v>185686</v>
      </c>
      <c r="H5" s="696">
        <f>G5/F5</f>
        <v>0.61549833600721282</v>
      </c>
      <c r="I5" s="695">
        <v>210970</v>
      </c>
      <c r="J5" s="695">
        <v>572666</v>
      </c>
      <c r="K5" s="696">
        <f>J5/I5</f>
        <v>2.7144428117741861</v>
      </c>
      <c r="L5" s="695">
        <v>627617</v>
      </c>
      <c r="M5" s="695">
        <v>1485153</v>
      </c>
      <c r="N5" s="696">
        <f t="shared" ref="N5:N68" si="0">M5/L5</f>
        <v>2.3663364759080778</v>
      </c>
      <c r="O5" s="695">
        <v>0</v>
      </c>
      <c r="P5" s="695">
        <v>0</v>
      </c>
      <c r="Q5" s="696" t="e">
        <f t="shared" ref="Q5:Q68" si="1">P5/O5</f>
        <v>#DIV/0!</v>
      </c>
      <c r="R5" s="695">
        <f>C5+F5+I5+L5+O5</f>
        <v>2701889745</v>
      </c>
      <c r="S5" s="695">
        <f>D5+G5+J5+M5+P5</f>
        <v>2675548050</v>
      </c>
      <c r="T5" s="696">
        <f>S5/R5</f>
        <v>0.99025064029768539</v>
      </c>
    </row>
    <row r="6" spans="1:20" x14ac:dyDescent="0.3">
      <c r="A6" s="680" t="s">
        <v>1116</v>
      </c>
      <c r="B6" s="694" t="s">
        <v>1117</v>
      </c>
      <c r="C6" s="695">
        <v>0</v>
      </c>
      <c r="D6" s="695">
        <v>0</v>
      </c>
      <c r="E6" s="696" t="e">
        <f t="shared" ref="E6:E69" si="2">D6/C6</f>
        <v>#DIV/0!</v>
      </c>
      <c r="F6" s="695">
        <v>0</v>
      </c>
      <c r="G6" s="695">
        <v>0</v>
      </c>
      <c r="H6" s="696" t="e">
        <f t="shared" ref="H6:H69" si="3">G6/F6</f>
        <v>#DIV/0!</v>
      </c>
      <c r="I6" s="695">
        <v>0</v>
      </c>
      <c r="J6" s="695">
        <v>0</v>
      </c>
      <c r="K6" s="696" t="e">
        <f t="shared" ref="K6:K69" si="4">J6/I6</f>
        <v>#DIV/0!</v>
      </c>
      <c r="L6" s="695">
        <v>0</v>
      </c>
      <c r="M6" s="695">
        <v>0</v>
      </c>
      <c r="N6" s="696" t="e">
        <f t="shared" si="0"/>
        <v>#DIV/0!</v>
      </c>
      <c r="O6" s="695">
        <v>0</v>
      </c>
      <c r="P6" s="695">
        <v>0</v>
      </c>
      <c r="Q6" s="696" t="e">
        <f t="shared" si="1"/>
        <v>#DIV/0!</v>
      </c>
      <c r="R6" s="695">
        <f t="shared" ref="R6:S69" si="5">C6+F6+I6+L6+O6</f>
        <v>0</v>
      </c>
      <c r="S6" s="695">
        <f t="shared" si="5"/>
        <v>0</v>
      </c>
      <c r="T6" s="718">
        <v>0</v>
      </c>
    </row>
    <row r="7" spans="1:20" x14ac:dyDescent="0.3">
      <c r="A7" s="680" t="s">
        <v>1119</v>
      </c>
      <c r="B7" s="694" t="s">
        <v>1120</v>
      </c>
      <c r="C7" s="695">
        <v>0</v>
      </c>
      <c r="D7" s="695">
        <v>0</v>
      </c>
      <c r="E7" s="696" t="e">
        <f t="shared" si="2"/>
        <v>#DIV/0!</v>
      </c>
      <c r="F7" s="695">
        <v>0</v>
      </c>
      <c r="G7" s="695">
        <v>0</v>
      </c>
      <c r="H7" s="696" t="e">
        <f t="shared" si="3"/>
        <v>#DIV/0!</v>
      </c>
      <c r="I7" s="695">
        <v>0</v>
      </c>
      <c r="J7" s="695">
        <v>0</v>
      </c>
      <c r="K7" s="696" t="e">
        <f t="shared" si="4"/>
        <v>#DIV/0!</v>
      </c>
      <c r="L7" s="695">
        <v>0</v>
      </c>
      <c r="M7" s="695">
        <v>0</v>
      </c>
      <c r="N7" s="696" t="e">
        <f t="shared" si="0"/>
        <v>#DIV/0!</v>
      </c>
      <c r="O7" s="695">
        <v>0</v>
      </c>
      <c r="P7" s="695">
        <v>0</v>
      </c>
      <c r="Q7" s="696" t="e">
        <f t="shared" si="1"/>
        <v>#DIV/0!</v>
      </c>
      <c r="R7" s="695">
        <f t="shared" si="5"/>
        <v>0</v>
      </c>
      <c r="S7" s="695">
        <f t="shared" si="5"/>
        <v>0</v>
      </c>
      <c r="T7" s="718">
        <v>0</v>
      </c>
    </row>
    <row r="8" spans="1:20" x14ac:dyDescent="0.3">
      <c r="A8" s="680" t="s">
        <v>1121</v>
      </c>
      <c r="B8" s="694" t="s">
        <v>1122</v>
      </c>
      <c r="C8" s="695">
        <v>0</v>
      </c>
      <c r="D8" s="695">
        <v>0</v>
      </c>
      <c r="E8" s="696" t="e">
        <f t="shared" si="2"/>
        <v>#DIV/0!</v>
      </c>
      <c r="F8" s="695">
        <v>0</v>
      </c>
      <c r="G8" s="695">
        <v>0</v>
      </c>
      <c r="H8" s="696" t="e">
        <f t="shared" si="3"/>
        <v>#DIV/0!</v>
      </c>
      <c r="I8" s="695">
        <v>0</v>
      </c>
      <c r="J8" s="695">
        <v>0</v>
      </c>
      <c r="K8" s="696" t="e">
        <f t="shared" si="4"/>
        <v>#DIV/0!</v>
      </c>
      <c r="L8" s="695">
        <v>0</v>
      </c>
      <c r="M8" s="695">
        <v>0</v>
      </c>
      <c r="N8" s="696" t="e">
        <f t="shared" si="0"/>
        <v>#DIV/0!</v>
      </c>
      <c r="O8" s="695">
        <v>0</v>
      </c>
      <c r="P8" s="695">
        <v>0</v>
      </c>
      <c r="Q8" s="696" t="e">
        <f t="shared" si="1"/>
        <v>#DIV/0!</v>
      </c>
      <c r="R8" s="695">
        <f t="shared" si="5"/>
        <v>0</v>
      </c>
      <c r="S8" s="695">
        <f t="shared" si="5"/>
        <v>0</v>
      </c>
      <c r="T8" s="718">
        <v>0</v>
      </c>
    </row>
    <row r="9" spans="1:20" ht="27.6" x14ac:dyDescent="0.3">
      <c r="A9" s="680" t="s">
        <v>1123</v>
      </c>
      <c r="B9" s="694" t="s">
        <v>1124</v>
      </c>
      <c r="C9" s="695">
        <v>0</v>
      </c>
      <c r="D9" s="695">
        <v>0</v>
      </c>
      <c r="E9" s="696" t="e">
        <f t="shared" si="2"/>
        <v>#DIV/0!</v>
      </c>
      <c r="F9" s="695">
        <v>0</v>
      </c>
      <c r="G9" s="695">
        <v>0</v>
      </c>
      <c r="H9" s="696" t="e">
        <f t="shared" si="3"/>
        <v>#DIV/0!</v>
      </c>
      <c r="I9" s="695">
        <v>0</v>
      </c>
      <c r="J9" s="695">
        <v>0</v>
      </c>
      <c r="K9" s="696" t="e">
        <f t="shared" si="4"/>
        <v>#DIV/0!</v>
      </c>
      <c r="L9" s="695">
        <v>0</v>
      </c>
      <c r="M9" s="695">
        <v>0</v>
      </c>
      <c r="N9" s="696" t="e">
        <f t="shared" si="0"/>
        <v>#DIV/0!</v>
      </c>
      <c r="O9" s="695">
        <v>0</v>
      </c>
      <c r="P9" s="695">
        <v>0</v>
      </c>
      <c r="Q9" s="696" t="e">
        <f t="shared" si="1"/>
        <v>#DIV/0!</v>
      </c>
      <c r="R9" s="695">
        <f t="shared" si="5"/>
        <v>0</v>
      </c>
      <c r="S9" s="695">
        <f t="shared" si="5"/>
        <v>0</v>
      </c>
      <c r="T9" s="718">
        <v>0</v>
      </c>
    </row>
    <row r="10" spans="1:20" x14ac:dyDescent="0.3">
      <c r="A10" s="680" t="s">
        <v>1125</v>
      </c>
      <c r="B10" s="694" t="s">
        <v>1126</v>
      </c>
      <c r="C10" s="695">
        <v>0</v>
      </c>
      <c r="D10" s="695">
        <v>0</v>
      </c>
      <c r="E10" s="696" t="e">
        <f t="shared" si="2"/>
        <v>#DIV/0!</v>
      </c>
      <c r="F10" s="695">
        <v>0</v>
      </c>
      <c r="G10" s="695">
        <v>0</v>
      </c>
      <c r="H10" s="696" t="e">
        <f t="shared" si="3"/>
        <v>#DIV/0!</v>
      </c>
      <c r="I10" s="695">
        <v>0</v>
      </c>
      <c r="J10" s="695">
        <v>0</v>
      </c>
      <c r="K10" s="696" t="e">
        <f t="shared" si="4"/>
        <v>#DIV/0!</v>
      </c>
      <c r="L10" s="695">
        <v>0</v>
      </c>
      <c r="M10" s="695">
        <v>0</v>
      </c>
      <c r="N10" s="696" t="e">
        <f t="shared" si="0"/>
        <v>#DIV/0!</v>
      </c>
      <c r="O10" s="695">
        <v>0</v>
      </c>
      <c r="P10" s="695">
        <v>0</v>
      </c>
      <c r="Q10" s="696" t="e">
        <f t="shared" si="1"/>
        <v>#DIV/0!</v>
      </c>
      <c r="R10" s="695">
        <f t="shared" si="5"/>
        <v>0</v>
      </c>
      <c r="S10" s="695">
        <f t="shared" si="5"/>
        <v>0</v>
      </c>
      <c r="T10" s="718">
        <v>0</v>
      </c>
    </row>
    <row r="11" spans="1:20" x14ac:dyDescent="0.3">
      <c r="A11" s="680" t="s">
        <v>1127</v>
      </c>
      <c r="B11" s="694" t="s">
        <v>1128</v>
      </c>
      <c r="C11" s="695">
        <v>0</v>
      </c>
      <c r="D11" s="695">
        <v>0</v>
      </c>
      <c r="E11" s="696" t="e">
        <f t="shared" si="2"/>
        <v>#DIV/0!</v>
      </c>
      <c r="F11" s="695">
        <v>0</v>
      </c>
      <c r="G11" s="695">
        <v>0</v>
      </c>
      <c r="H11" s="696" t="e">
        <f t="shared" si="3"/>
        <v>#DIV/0!</v>
      </c>
      <c r="I11" s="695">
        <v>0</v>
      </c>
      <c r="J11" s="695">
        <v>0</v>
      </c>
      <c r="K11" s="696" t="e">
        <f t="shared" si="4"/>
        <v>#DIV/0!</v>
      </c>
      <c r="L11" s="695">
        <v>0</v>
      </c>
      <c r="M11" s="695">
        <v>0</v>
      </c>
      <c r="N11" s="696" t="e">
        <f t="shared" si="0"/>
        <v>#DIV/0!</v>
      </c>
      <c r="O11" s="695">
        <v>0</v>
      </c>
      <c r="P11" s="695">
        <v>0</v>
      </c>
      <c r="Q11" s="696" t="e">
        <f t="shared" si="1"/>
        <v>#DIV/0!</v>
      </c>
      <c r="R11" s="695">
        <f t="shared" si="5"/>
        <v>0</v>
      </c>
      <c r="S11" s="695">
        <f t="shared" si="5"/>
        <v>0</v>
      </c>
      <c r="T11" s="718">
        <v>0</v>
      </c>
    </row>
    <row r="12" spans="1:20" x14ac:dyDescent="0.3">
      <c r="A12" s="680" t="s">
        <v>1129</v>
      </c>
      <c r="B12" s="694" t="s">
        <v>1130</v>
      </c>
      <c r="C12" s="695">
        <v>0</v>
      </c>
      <c r="D12" s="695">
        <v>0</v>
      </c>
      <c r="E12" s="696" t="e">
        <f t="shared" si="2"/>
        <v>#DIV/0!</v>
      </c>
      <c r="F12" s="695">
        <v>0</v>
      </c>
      <c r="G12" s="695">
        <v>0</v>
      </c>
      <c r="H12" s="696" t="e">
        <f t="shared" si="3"/>
        <v>#DIV/0!</v>
      </c>
      <c r="I12" s="695">
        <v>0</v>
      </c>
      <c r="J12" s="695">
        <v>0</v>
      </c>
      <c r="K12" s="696" t="e">
        <f t="shared" si="4"/>
        <v>#DIV/0!</v>
      </c>
      <c r="L12" s="695">
        <v>0</v>
      </c>
      <c r="M12" s="695">
        <v>0</v>
      </c>
      <c r="N12" s="696" t="e">
        <f t="shared" si="0"/>
        <v>#DIV/0!</v>
      </c>
      <c r="O12" s="695">
        <v>0</v>
      </c>
      <c r="P12" s="695">
        <v>0</v>
      </c>
      <c r="Q12" s="696" t="e">
        <f t="shared" si="1"/>
        <v>#DIV/0!</v>
      </c>
      <c r="R12" s="695">
        <f t="shared" si="5"/>
        <v>0</v>
      </c>
      <c r="S12" s="695">
        <f t="shared" si="5"/>
        <v>0</v>
      </c>
      <c r="T12" s="718">
        <v>0</v>
      </c>
    </row>
    <row r="13" spans="1:20" x14ac:dyDescent="0.3">
      <c r="A13" s="680" t="s">
        <v>1121</v>
      </c>
      <c r="B13" s="694" t="s">
        <v>1131</v>
      </c>
      <c r="C13" s="695">
        <v>0</v>
      </c>
      <c r="D13" s="695">
        <v>0</v>
      </c>
      <c r="E13" s="696" t="e">
        <f t="shared" si="2"/>
        <v>#DIV/0!</v>
      </c>
      <c r="F13" s="695">
        <v>0</v>
      </c>
      <c r="G13" s="695">
        <v>0</v>
      </c>
      <c r="H13" s="696" t="e">
        <f t="shared" si="3"/>
        <v>#DIV/0!</v>
      </c>
      <c r="I13" s="695">
        <v>0</v>
      </c>
      <c r="J13" s="695">
        <v>0</v>
      </c>
      <c r="K13" s="696" t="e">
        <f t="shared" si="4"/>
        <v>#DIV/0!</v>
      </c>
      <c r="L13" s="695">
        <v>0</v>
      </c>
      <c r="M13" s="695">
        <v>0</v>
      </c>
      <c r="N13" s="696" t="e">
        <f t="shared" si="0"/>
        <v>#DIV/0!</v>
      </c>
      <c r="O13" s="695">
        <v>0</v>
      </c>
      <c r="P13" s="695">
        <v>0</v>
      </c>
      <c r="Q13" s="696" t="e">
        <f t="shared" si="1"/>
        <v>#DIV/0!</v>
      </c>
      <c r="R13" s="695">
        <f t="shared" si="5"/>
        <v>0</v>
      </c>
      <c r="S13" s="695">
        <f t="shared" si="5"/>
        <v>0</v>
      </c>
      <c r="T13" s="718">
        <v>0</v>
      </c>
    </row>
    <row r="14" spans="1:20" ht="27.6" x14ac:dyDescent="0.3">
      <c r="A14" s="680" t="s">
        <v>1123</v>
      </c>
      <c r="B14" s="694" t="s">
        <v>1132</v>
      </c>
      <c r="C14" s="695">
        <v>0</v>
      </c>
      <c r="D14" s="695">
        <v>0</v>
      </c>
      <c r="E14" s="696" t="e">
        <f t="shared" si="2"/>
        <v>#DIV/0!</v>
      </c>
      <c r="F14" s="695">
        <v>0</v>
      </c>
      <c r="G14" s="695">
        <v>0</v>
      </c>
      <c r="H14" s="696" t="e">
        <f t="shared" si="3"/>
        <v>#DIV/0!</v>
      </c>
      <c r="I14" s="695">
        <v>0</v>
      </c>
      <c r="J14" s="695">
        <v>0</v>
      </c>
      <c r="K14" s="696" t="e">
        <f t="shared" si="4"/>
        <v>#DIV/0!</v>
      </c>
      <c r="L14" s="695">
        <v>0</v>
      </c>
      <c r="M14" s="695">
        <v>0</v>
      </c>
      <c r="N14" s="696" t="e">
        <f t="shared" si="0"/>
        <v>#DIV/0!</v>
      </c>
      <c r="O14" s="695">
        <v>0</v>
      </c>
      <c r="P14" s="695">
        <v>0</v>
      </c>
      <c r="Q14" s="696" t="e">
        <f t="shared" si="1"/>
        <v>#DIV/0!</v>
      </c>
      <c r="R14" s="695">
        <f t="shared" si="5"/>
        <v>0</v>
      </c>
      <c r="S14" s="695">
        <f t="shared" si="5"/>
        <v>0</v>
      </c>
      <c r="T14" s="718">
        <v>0</v>
      </c>
    </row>
    <row r="15" spans="1:20" x14ac:dyDescent="0.3">
      <c r="A15" s="680" t="s">
        <v>1125</v>
      </c>
      <c r="B15" s="694" t="s">
        <v>1133</v>
      </c>
      <c r="C15" s="695">
        <v>0</v>
      </c>
      <c r="D15" s="695">
        <v>0</v>
      </c>
      <c r="E15" s="696" t="e">
        <f t="shared" si="2"/>
        <v>#DIV/0!</v>
      </c>
      <c r="F15" s="695">
        <v>0</v>
      </c>
      <c r="G15" s="695">
        <v>0</v>
      </c>
      <c r="H15" s="696" t="e">
        <f t="shared" si="3"/>
        <v>#DIV/0!</v>
      </c>
      <c r="I15" s="695">
        <v>0</v>
      </c>
      <c r="J15" s="695">
        <v>0</v>
      </c>
      <c r="K15" s="696" t="e">
        <f t="shared" si="4"/>
        <v>#DIV/0!</v>
      </c>
      <c r="L15" s="695">
        <v>0</v>
      </c>
      <c r="M15" s="695">
        <v>0</v>
      </c>
      <c r="N15" s="696" t="e">
        <f t="shared" si="0"/>
        <v>#DIV/0!</v>
      </c>
      <c r="O15" s="695">
        <v>0</v>
      </c>
      <c r="P15" s="695">
        <v>0</v>
      </c>
      <c r="Q15" s="696" t="e">
        <f t="shared" si="1"/>
        <v>#DIV/0!</v>
      </c>
      <c r="R15" s="695">
        <f t="shared" si="5"/>
        <v>0</v>
      </c>
      <c r="S15" s="695">
        <f t="shared" si="5"/>
        <v>0</v>
      </c>
      <c r="T15" s="718">
        <v>0</v>
      </c>
    </row>
    <row r="16" spans="1:20" x14ac:dyDescent="0.3">
      <c r="A16" s="680" t="s">
        <v>1127</v>
      </c>
      <c r="B16" s="694" t="s">
        <v>1134</v>
      </c>
      <c r="C16" s="695">
        <v>0</v>
      </c>
      <c r="D16" s="695">
        <v>0</v>
      </c>
      <c r="E16" s="696" t="e">
        <f t="shared" si="2"/>
        <v>#DIV/0!</v>
      </c>
      <c r="F16" s="695">
        <v>0</v>
      </c>
      <c r="G16" s="695">
        <v>0</v>
      </c>
      <c r="H16" s="696" t="e">
        <f t="shared" si="3"/>
        <v>#DIV/0!</v>
      </c>
      <c r="I16" s="695">
        <v>0</v>
      </c>
      <c r="J16" s="695">
        <v>0</v>
      </c>
      <c r="K16" s="696" t="e">
        <f t="shared" si="4"/>
        <v>#DIV/0!</v>
      </c>
      <c r="L16" s="695">
        <v>0</v>
      </c>
      <c r="M16" s="695">
        <v>0</v>
      </c>
      <c r="N16" s="696" t="e">
        <f t="shared" si="0"/>
        <v>#DIV/0!</v>
      </c>
      <c r="O16" s="695">
        <v>0</v>
      </c>
      <c r="P16" s="695">
        <v>0</v>
      </c>
      <c r="Q16" s="696" t="e">
        <f t="shared" si="1"/>
        <v>#DIV/0!</v>
      </c>
      <c r="R16" s="695">
        <f t="shared" si="5"/>
        <v>0</v>
      </c>
      <c r="S16" s="695">
        <f t="shared" si="5"/>
        <v>0</v>
      </c>
      <c r="T16" s="718">
        <v>0</v>
      </c>
    </row>
    <row r="17" spans="1:20" x14ac:dyDescent="0.3">
      <c r="A17" s="680" t="s">
        <v>1135</v>
      </c>
      <c r="B17" s="694" t="s">
        <v>1136</v>
      </c>
      <c r="C17" s="695">
        <v>0</v>
      </c>
      <c r="D17" s="695">
        <v>0</v>
      </c>
      <c r="E17" s="696" t="e">
        <f t="shared" si="2"/>
        <v>#DIV/0!</v>
      </c>
      <c r="F17" s="695">
        <v>0</v>
      </c>
      <c r="G17" s="695">
        <v>0</v>
      </c>
      <c r="H17" s="696" t="e">
        <f t="shared" si="3"/>
        <v>#DIV/0!</v>
      </c>
      <c r="I17" s="695">
        <v>0</v>
      </c>
      <c r="J17" s="695">
        <v>0</v>
      </c>
      <c r="K17" s="696" t="e">
        <f t="shared" si="4"/>
        <v>#DIV/0!</v>
      </c>
      <c r="L17" s="695">
        <v>0</v>
      </c>
      <c r="M17" s="695">
        <v>0</v>
      </c>
      <c r="N17" s="696" t="e">
        <f t="shared" si="0"/>
        <v>#DIV/0!</v>
      </c>
      <c r="O17" s="695">
        <v>0</v>
      </c>
      <c r="P17" s="695">
        <v>0</v>
      </c>
      <c r="Q17" s="696" t="e">
        <f t="shared" si="1"/>
        <v>#DIV/0!</v>
      </c>
      <c r="R17" s="695">
        <f t="shared" si="5"/>
        <v>0</v>
      </c>
      <c r="S17" s="695">
        <f t="shared" si="5"/>
        <v>0</v>
      </c>
      <c r="T17" s="718">
        <v>0</v>
      </c>
    </row>
    <row r="18" spans="1:20" x14ac:dyDescent="0.3">
      <c r="A18" s="680" t="s">
        <v>1121</v>
      </c>
      <c r="B18" s="694" t="s">
        <v>1137</v>
      </c>
      <c r="C18" s="695">
        <v>0</v>
      </c>
      <c r="D18" s="695">
        <v>0</v>
      </c>
      <c r="E18" s="696" t="e">
        <f t="shared" si="2"/>
        <v>#DIV/0!</v>
      </c>
      <c r="F18" s="695">
        <v>0</v>
      </c>
      <c r="G18" s="695">
        <v>0</v>
      </c>
      <c r="H18" s="696" t="e">
        <f t="shared" si="3"/>
        <v>#DIV/0!</v>
      </c>
      <c r="I18" s="695">
        <v>0</v>
      </c>
      <c r="J18" s="695">
        <v>0</v>
      </c>
      <c r="K18" s="696" t="e">
        <f t="shared" si="4"/>
        <v>#DIV/0!</v>
      </c>
      <c r="L18" s="695">
        <v>0</v>
      </c>
      <c r="M18" s="695">
        <v>0</v>
      </c>
      <c r="N18" s="696" t="e">
        <f t="shared" si="0"/>
        <v>#DIV/0!</v>
      </c>
      <c r="O18" s="695">
        <v>0</v>
      </c>
      <c r="P18" s="695">
        <v>0</v>
      </c>
      <c r="Q18" s="696" t="e">
        <f t="shared" si="1"/>
        <v>#DIV/0!</v>
      </c>
      <c r="R18" s="695">
        <f t="shared" si="5"/>
        <v>0</v>
      </c>
      <c r="S18" s="695">
        <f t="shared" si="5"/>
        <v>0</v>
      </c>
      <c r="T18" s="718">
        <v>0</v>
      </c>
    </row>
    <row r="19" spans="1:20" ht="27.6" x14ac:dyDescent="0.3">
      <c r="A19" s="680" t="s">
        <v>1123</v>
      </c>
      <c r="B19" s="694" t="s">
        <v>1138</v>
      </c>
      <c r="C19" s="695">
        <v>0</v>
      </c>
      <c r="D19" s="695">
        <v>0</v>
      </c>
      <c r="E19" s="696" t="e">
        <f t="shared" si="2"/>
        <v>#DIV/0!</v>
      </c>
      <c r="F19" s="695">
        <v>0</v>
      </c>
      <c r="G19" s="695">
        <v>0</v>
      </c>
      <c r="H19" s="696" t="e">
        <f t="shared" si="3"/>
        <v>#DIV/0!</v>
      </c>
      <c r="I19" s="695">
        <v>0</v>
      </c>
      <c r="J19" s="695">
        <v>0</v>
      </c>
      <c r="K19" s="696" t="e">
        <f t="shared" si="4"/>
        <v>#DIV/0!</v>
      </c>
      <c r="L19" s="695">
        <v>0</v>
      </c>
      <c r="M19" s="695">
        <v>0</v>
      </c>
      <c r="N19" s="696" t="e">
        <f t="shared" si="0"/>
        <v>#DIV/0!</v>
      </c>
      <c r="O19" s="695">
        <v>0</v>
      </c>
      <c r="P19" s="695">
        <v>0</v>
      </c>
      <c r="Q19" s="696" t="e">
        <f t="shared" si="1"/>
        <v>#DIV/0!</v>
      </c>
      <c r="R19" s="695">
        <f t="shared" si="5"/>
        <v>0</v>
      </c>
      <c r="S19" s="695">
        <f t="shared" si="5"/>
        <v>0</v>
      </c>
      <c r="T19" s="718">
        <v>0</v>
      </c>
    </row>
    <row r="20" spans="1:20" x14ac:dyDescent="0.3">
      <c r="A20" s="680" t="s">
        <v>1125</v>
      </c>
      <c r="B20" s="694" t="s">
        <v>1139</v>
      </c>
      <c r="C20" s="695">
        <v>0</v>
      </c>
      <c r="D20" s="695">
        <v>0</v>
      </c>
      <c r="E20" s="696" t="e">
        <f t="shared" si="2"/>
        <v>#DIV/0!</v>
      </c>
      <c r="F20" s="695">
        <v>0</v>
      </c>
      <c r="G20" s="695">
        <v>0</v>
      </c>
      <c r="H20" s="696" t="e">
        <f t="shared" si="3"/>
        <v>#DIV/0!</v>
      </c>
      <c r="I20" s="695">
        <v>0</v>
      </c>
      <c r="J20" s="695">
        <v>0</v>
      </c>
      <c r="K20" s="696" t="e">
        <f t="shared" si="4"/>
        <v>#DIV/0!</v>
      </c>
      <c r="L20" s="695">
        <v>0</v>
      </c>
      <c r="M20" s="695">
        <v>0</v>
      </c>
      <c r="N20" s="696" t="e">
        <f t="shared" si="0"/>
        <v>#DIV/0!</v>
      </c>
      <c r="O20" s="695">
        <v>0</v>
      </c>
      <c r="P20" s="695">
        <v>0</v>
      </c>
      <c r="Q20" s="696" t="e">
        <f t="shared" si="1"/>
        <v>#DIV/0!</v>
      </c>
      <c r="R20" s="695">
        <f t="shared" si="5"/>
        <v>0</v>
      </c>
      <c r="S20" s="695">
        <f t="shared" si="5"/>
        <v>0</v>
      </c>
      <c r="T20" s="718">
        <v>0</v>
      </c>
    </row>
    <row r="21" spans="1:20" x14ac:dyDescent="0.3">
      <c r="A21" s="680" t="s">
        <v>1127</v>
      </c>
      <c r="B21" s="694" t="s">
        <v>1140</v>
      </c>
      <c r="C21" s="695">
        <v>0</v>
      </c>
      <c r="D21" s="695">
        <v>0</v>
      </c>
      <c r="E21" s="696" t="e">
        <f t="shared" si="2"/>
        <v>#DIV/0!</v>
      </c>
      <c r="F21" s="695">
        <v>0</v>
      </c>
      <c r="G21" s="695">
        <v>0</v>
      </c>
      <c r="H21" s="696" t="e">
        <f t="shared" si="3"/>
        <v>#DIV/0!</v>
      </c>
      <c r="I21" s="695">
        <v>0</v>
      </c>
      <c r="J21" s="695">
        <v>0</v>
      </c>
      <c r="K21" s="696" t="e">
        <f t="shared" si="4"/>
        <v>#DIV/0!</v>
      </c>
      <c r="L21" s="695">
        <v>0</v>
      </c>
      <c r="M21" s="695">
        <v>0</v>
      </c>
      <c r="N21" s="696" t="e">
        <f t="shared" si="0"/>
        <v>#DIV/0!</v>
      </c>
      <c r="O21" s="695">
        <v>0</v>
      </c>
      <c r="P21" s="695">
        <v>0</v>
      </c>
      <c r="Q21" s="696" t="e">
        <f t="shared" si="1"/>
        <v>#DIV/0!</v>
      </c>
      <c r="R21" s="695">
        <f t="shared" si="5"/>
        <v>0</v>
      </c>
      <c r="S21" s="695">
        <f t="shared" si="5"/>
        <v>0</v>
      </c>
      <c r="T21" s="718">
        <v>0</v>
      </c>
    </row>
    <row r="22" spans="1:20" x14ac:dyDescent="0.3">
      <c r="A22" s="680" t="s">
        <v>1141</v>
      </c>
      <c r="B22" s="694" t="s">
        <v>1142</v>
      </c>
      <c r="C22" s="695">
        <v>2699799474</v>
      </c>
      <c r="D22" s="695">
        <v>2672354545</v>
      </c>
      <c r="E22" s="696">
        <f t="shared" si="2"/>
        <v>0.98983445649786062</v>
      </c>
      <c r="F22" s="695">
        <v>301684</v>
      </c>
      <c r="G22" s="695">
        <v>185686</v>
      </c>
      <c r="H22" s="696">
        <f t="shared" si="3"/>
        <v>0.61549833600721282</v>
      </c>
      <c r="I22" s="695">
        <v>210970</v>
      </c>
      <c r="J22" s="695">
        <v>572666</v>
      </c>
      <c r="K22" s="696">
        <f t="shared" si="4"/>
        <v>2.7144428117741861</v>
      </c>
      <c r="L22" s="695">
        <v>627617</v>
      </c>
      <c r="M22" s="695">
        <v>1485153</v>
      </c>
      <c r="N22" s="696">
        <f t="shared" si="0"/>
        <v>2.3663364759080778</v>
      </c>
      <c r="O22" s="695">
        <v>0</v>
      </c>
      <c r="P22" s="695">
        <v>0</v>
      </c>
      <c r="Q22" s="696" t="e">
        <f t="shared" si="1"/>
        <v>#DIV/0!</v>
      </c>
      <c r="R22" s="695">
        <f t="shared" si="5"/>
        <v>2700939745</v>
      </c>
      <c r="S22" s="695">
        <f t="shared" si="5"/>
        <v>2674598050</v>
      </c>
      <c r="T22" s="696">
        <f t="shared" ref="T22:T52" si="6">S22/R22</f>
        <v>0.9902472111609435</v>
      </c>
    </row>
    <row r="23" spans="1:20" x14ac:dyDescent="0.3">
      <c r="A23" s="680" t="s">
        <v>1143</v>
      </c>
      <c r="B23" s="694" t="s">
        <v>1144</v>
      </c>
      <c r="C23" s="695">
        <v>2647936925</v>
      </c>
      <c r="D23" s="695">
        <v>2623225774</v>
      </c>
      <c r="E23" s="696">
        <f t="shared" si="2"/>
        <v>0.9906677720429462</v>
      </c>
      <c r="F23" s="695">
        <v>0</v>
      </c>
      <c r="G23" s="695">
        <v>0</v>
      </c>
      <c r="H23" s="696" t="e">
        <f t="shared" si="3"/>
        <v>#DIV/0!</v>
      </c>
      <c r="I23" s="695">
        <v>0</v>
      </c>
      <c r="J23" s="695">
        <v>0</v>
      </c>
      <c r="K23" s="696" t="e">
        <f t="shared" si="4"/>
        <v>#DIV/0!</v>
      </c>
      <c r="L23" s="695">
        <v>0</v>
      </c>
      <c r="M23" s="695">
        <v>0</v>
      </c>
      <c r="N23" s="696" t="e">
        <f t="shared" si="0"/>
        <v>#DIV/0!</v>
      </c>
      <c r="O23" s="695">
        <v>0</v>
      </c>
      <c r="P23" s="695">
        <v>0</v>
      </c>
      <c r="Q23" s="696" t="e">
        <f t="shared" si="1"/>
        <v>#DIV/0!</v>
      </c>
      <c r="R23" s="695">
        <f t="shared" si="5"/>
        <v>2647936925</v>
      </c>
      <c r="S23" s="695">
        <f t="shared" si="5"/>
        <v>2623225774</v>
      </c>
      <c r="T23" s="696">
        <f t="shared" si="6"/>
        <v>0.9906677720429462</v>
      </c>
    </row>
    <row r="24" spans="1:20" x14ac:dyDescent="0.3">
      <c r="A24" s="680" t="s">
        <v>1121</v>
      </c>
      <c r="B24" s="694" t="s">
        <v>1146</v>
      </c>
      <c r="C24" s="695">
        <v>1173300324</v>
      </c>
      <c r="D24" s="695">
        <v>1177885924</v>
      </c>
      <c r="E24" s="696">
        <f t="shared" si="2"/>
        <v>1.0039082917699764</v>
      </c>
      <c r="F24" s="695">
        <v>0</v>
      </c>
      <c r="G24" s="695">
        <v>0</v>
      </c>
      <c r="H24" s="696" t="e">
        <f t="shared" si="3"/>
        <v>#DIV/0!</v>
      </c>
      <c r="I24" s="695">
        <v>0</v>
      </c>
      <c r="J24" s="695">
        <v>0</v>
      </c>
      <c r="K24" s="696" t="e">
        <f t="shared" si="4"/>
        <v>#DIV/0!</v>
      </c>
      <c r="L24" s="695">
        <v>0</v>
      </c>
      <c r="M24" s="695">
        <v>0</v>
      </c>
      <c r="N24" s="696" t="e">
        <f t="shared" si="0"/>
        <v>#DIV/0!</v>
      </c>
      <c r="O24" s="695">
        <v>0</v>
      </c>
      <c r="P24" s="695">
        <v>0</v>
      </c>
      <c r="Q24" s="696" t="e">
        <f t="shared" si="1"/>
        <v>#DIV/0!</v>
      </c>
      <c r="R24" s="695">
        <f t="shared" si="5"/>
        <v>1173300324</v>
      </c>
      <c r="S24" s="695">
        <f t="shared" si="5"/>
        <v>1177885924</v>
      </c>
      <c r="T24" s="696">
        <f t="shared" si="6"/>
        <v>1.0039082917699764</v>
      </c>
    </row>
    <row r="25" spans="1:20" ht="27.6" x14ac:dyDescent="0.3">
      <c r="A25" s="680" t="s">
        <v>1123</v>
      </c>
      <c r="B25" s="694" t="s">
        <v>1148</v>
      </c>
      <c r="C25" s="695">
        <v>0</v>
      </c>
      <c r="D25" s="695">
        <v>0</v>
      </c>
      <c r="E25" s="696" t="e">
        <f t="shared" si="2"/>
        <v>#DIV/0!</v>
      </c>
      <c r="F25" s="695">
        <v>0</v>
      </c>
      <c r="G25" s="695">
        <v>0</v>
      </c>
      <c r="H25" s="696" t="e">
        <f t="shared" si="3"/>
        <v>#DIV/0!</v>
      </c>
      <c r="I25" s="695">
        <v>0</v>
      </c>
      <c r="J25" s="695">
        <v>0</v>
      </c>
      <c r="K25" s="696" t="e">
        <f t="shared" si="4"/>
        <v>#DIV/0!</v>
      </c>
      <c r="L25" s="695">
        <v>0</v>
      </c>
      <c r="M25" s="695">
        <v>0</v>
      </c>
      <c r="N25" s="696" t="e">
        <f t="shared" si="0"/>
        <v>#DIV/0!</v>
      </c>
      <c r="O25" s="695">
        <v>0</v>
      </c>
      <c r="P25" s="695">
        <v>0</v>
      </c>
      <c r="Q25" s="696" t="e">
        <f t="shared" si="1"/>
        <v>#DIV/0!</v>
      </c>
      <c r="R25" s="695">
        <f t="shared" si="5"/>
        <v>0</v>
      </c>
      <c r="S25" s="695">
        <f t="shared" si="5"/>
        <v>0</v>
      </c>
      <c r="T25" s="718">
        <v>0</v>
      </c>
    </row>
    <row r="26" spans="1:20" x14ac:dyDescent="0.3">
      <c r="A26" s="680" t="s">
        <v>1125</v>
      </c>
      <c r="B26" s="694" t="s">
        <v>1149</v>
      </c>
      <c r="C26" s="695">
        <v>1251504523</v>
      </c>
      <c r="D26" s="695">
        <v>1194611482</v>
      </c>
      <c r="E26" s="696">
        <f t="shared" si="2"/>
        <v>0.95454028335141705</v>
      </c>
      <c r="F26" s="695">
        <v>0</v>
      </c>
      <c r="G26" s="695">
        <v>0</v>
      </c>
      <c r="H26" s="696" t="e">
        <f t="shared" si="3"/>
        <v>#DIV/0!</v>
      </c>
      <c r="I26" s="695">
        <v>0</v>
      </c>
      <c r="J26" s="695">
        <v>0</v>
      </c>
      <c r="K26" s="696" t="e">
        <f t="shared" si="4"/>
        <v>#DIV/0!</v>
      </c>
      <c r="L26" s="695">
        <v>0</v>
      </c>
      <c r="M26" s="695">
        <v>0</v>
      </c>
      <c r="N26" s="696" t="e">
        <f t="shared" si="0"/>
        <v>#DIV/0!</v>
      </c>
      <c r="O26" s="695">
        <v>0</v>
      </c>
      <c r="P26" s="695">
        <v>0</v>
      </c>
      <c r="Q26" s="696" t="e">
        <f t="shared" si="1"/>
        <v>#DIV/0!</v>
      </c>
      <c r="R26" s="695">
        <f t="shared" si="5"/>
        <v>1251504523</v>
      </c>
      <c r="S26" s="695">
        <f t="shared" si="5"/>
        <v>1194611482</v>
      </c>
      <c r="T26" s="696">
        <f t="shared" si="6"/>
        <v>0.95454028335141705</v>
      </c>
    </row>
    <row r="27" spans="1:20" x14ac:dyDescent="0.3">
      <c r="A27" s="680" t="s">
        <v>1127</v>
      </c>
      <c r="B27" s="694" t="s">
        <v>1151</v>
      </c>
      <c r="C27" s="695">
        <v>223132078</v>
      </c>
      <c r="D27" s="695">
        <v>250728368</v>
      </c>
      <c r="E27" s="696">
        <f t="shared" si="2"/>
        <v>1.1236769282451624</v>
      </c>
      <c r="F27" s="695">
        <v>0</v>
      </c>
      <c r="G27" s="695">
        <v>0</v>
      </c>
      <c r="H27" s="696" t="e">
        <f t="shared" si="3"/>
        <v>#DIV/0!</v>
      </c>
      <c r="I27" s="695">
        <v>0</v>
      </c>
      <c r="J27" s="695">
        <v>0</v>
      </c>
      <c r="K27" s="696" t="e">
        <f t="shared" si="4"/>
        <v>#DIV/0!</v>
      </c>
      <c r="L27" s="695">
        <v>0</v>
      </c>
      <c r="M27" s="695">
        <v>0</v>
      </c>
      <c r="N27" s="696" t="e">
        <f t="shared" si="0"/>
        <v>#DIV/0!</v>
      </c>
      <c r="O27" s="695">
        <v>0</v>
      </c>
      <c r="P27" s="695">
        <v>0</v>
      </c>
      <c r="Q27" s="696" t="e">
        <f t="shared" si="1"/>
        <v>#DIV/0!</v>
      </c>
      <c r="R27" s="695">
        <f t="shared" si="5"/>
        <v>223132078</v>
      </c>
      <c r="S27" s="695">
        <f t="shared" si="5"/>
        <v>250728368</v>
      </c>
      <c r="T27" s="696">
        <f t="shared" si="6"/>
        <v>1.1236769282451624</v>
      </c>
    </row>
    <row r="28" spans="1:20" x14ac:dyDescent="0.3">
      <c r="A28" s="680" t="s">
        <v>1153</v>
      </c>
      <c r="B28" s="694" t="s">
        <v>1154</v>
      </c>
      <c r="C28" s="695">
        <v>33941785</v>
      </c>
      <c r="D28" s="695">
        <v>26321331</v>
      </c>
      <c r="E28" s="696">
        <f t="shared" si="2"/>
        <v>0.77548458338298942</v>
      </c>
      <c r="F28" s="695">
        <v>301684</v>
      </c>
      <c r="G28" s="695">
        <v>185686</v>
      </c>
      <c r="H28" s="696">
        <f t="shared" si="3"/>
        <v>0.61549833600721282</v>
      </c>
      <c r="I28" s="695">
        <v>210970</v>
      </c>
      <c r="J28" s="695">
        <v>572666</v>
      </c>
      <c r="K28" s="696">
        <f t="shared" si="4"/>
        <v>2.7144428117741861</v>
      </c>
      <c r="L28" s="695">
        <v>627617</v>
      </c>
      <c r="M28" s="695">
        <v>1485153</v>
      </c>
      <c r="N28" s="696">
        <f t="shared" si="0"/>
        <v>2.3663364759080778</v>
      </c>
      <c r="O28" s="695">
        <v>0</v>
      </c>
      <c r="P28" s="695">
        <v>0</v>
      </c>
      <c r="Q28" s="696" t="e">
        <f t="shared" si="1"/>
        <v>#DIV/0!</v>
      </c>
      <c r="R28" s="695">
        <f t="shared" si="5"/>
        <v>35082056</v>
      </c>
      <c r="S28" s="695">
        <f t="shared" si="5"/>
        <v>28564836</v>
      </c>
      <c r="T28" s="696">
        <f t="shared" si="6"/>
        <v>0.81422924585719836</v>
      </c>
    </row>
    <row r="29" spans="1:20" x14ac:dyDescent="0.3">
      <c r="A29" s="680" t="s">
        <v>1121</v>
      </c>
      <c r="B29" s="694" t="s">
        <v>1155</v>
      </c>
      <c r="C29" s="695">
        <v>1612715</v>
      </c>
      <c r="D29" s="695">
        <v>1612715</v>
      </c>
      <c r="E29" s="696">
        <f t="shared" si="2"/>
        <v>1</v>
      </c>
      <c r="F29" s="695">
        <v>0</v>
      </c>
      <c r="G29" s="695">
        <v>0</v>
      </c>
      <c r="H29" s="696" t="e">
        <f t="shared" si="3"/>
        <v>#DIV/0!</v>
      </c>
      <c r="I29" s="695">
        <v>0</v>
      </c>
      <c r="J29" s="695">
        <v>0</v>
      </c>
      <c r="K29" s="696" t="e">
        <f t="shared" si="4"/>
        <v>#DIV/0!</v>
      </c>
      <c r="L29" s="695">
        <v>0</v>
      </c>
      <c r="M29" s="695">
        <v>0</v>
      </c>
      <c r="N29" s="696" t="e">
        <f t="shared" si="0"/>
        <v>#DIV/0!</v>
      </c>
      <c r="O29" s="695">
        <v>0</v>
      </c>
      <c r="P29" s="695">
        <v>0</v>
      </c>
      <c r="Q29" s="696" t="e">
        <f t="shared" si="1"/>
        <v>#DIV/0!</v>
      </c>
      <c r="R29" s="695">
        <f t="shared" si="5"/>
        <v>1612715</v>
      </c>
      <c r="S29" s="695">
        <f t="shared" si="5"/>
        <v>1612715</v>
      </c>
      <c r="T29" s="696">
        <f t="shared" si="6"/>
        <v>1</v>
      </c>
    </row>
    <row r="30" spans="1:20" ht="27.6" x14ac:dyDescent="0.3">
      <c r="A30" s="680" t="s">
        <v>1123</v>
      </c>
      <c r="B30" s="694" t="s">
        <v>1157</v>
      </c>
      <c r="C30" s="695">
        <v>0</v>
      </c>
      <c r="D30" s="695">
        <v>0</v>
      </c>
      <c r="E30" s="696" t="e">
        <f t="shared" si="2"/>
        <v>#DIV/0!</v>
      </c>
      <c r="F30" s="695">
        <v>0</v>
      </c>
      <c r="G30" s="695">
        <v>0</v>
      </c>
      <c r="H30" s="696" t="e">
        <f t="shared" si="3"/>
        <v>#DIV/0!</v>
      </c>
      <c r="I30" s="695">
        <v>0</v>
      </c>
      <c r="J30" s="695">
        <v>0</v>
      </c>
      <c r="K30" s="696" t="e">
        <f t="shared" si="4"/>
        <v>#DIV/0!</v>
      </c>
      <c r="L30" s="695">
        <v>0</v>
      </c>
      <c r="M30" s="695">
        <v>0</v>
      </c>
      <c r="N30" s="696" t="e">
        <f t="shared" si="0"/>
        <v>#DIV/0!</v>
      </c>
      <c r="O30" s="695">
        <v>0</v>
      </c>
      <c r="P30" s="695">
        <v>0</v>
      </c>
      <c r="Q30" s="696" t="e">
        <f t="shared" si="1"/>
        <v>#DIV/0!</v>
      </c>
      <c r="R30" s="695">
        <f t="shared" si="5"/>
        <v>0</v>
      </c>
      <c r="S30" s="695">
        <f t="shared" si="5"/>
        <v>0</v>
      </c>
      <c r="T30" s="718">
        <v>0</v>
      </c>
    </row>
    <row r="31" spans="1:20" x14ac:dyDescent="0.3">
      <c r="A31" s="680" t="s">
        <v>1125</v>
      </c>
      <c r="B31" s="694" t="s">
        <v>1158</v>
      </c>
      <c r="C31" s="695">
        <v>8584028</v>
      </c>
      <c r="D31" s="695">
        <v>6728339</v>
      </c>
      <c r="E31" s="696">
        <f t="shared" si="2"/>
        <v>0.78382071913092544</v>
      </c>
      <c r="F31" s="695">
        <v>0</v>
      </c>
      <c r="G31" s="695">
        <v>0</v>
      </c>
      <c r="H31" s="696" t="e">
        <f t="shared" si="3"/>
        <v>#DIV/0!</v>
      </c>
      <c r="I31" s="695">
        <v>0</v>
      </c>
      <c r="J31" s="695">
        <v>0</v>
      </c>
      <c r="K31" s="696" t="e">
        <f t="shared" si="4"/>
        <v>#DIV/0!</v>
      </c>
      <c r="L31" s="695">
        <v>0</v>
      </c>
      <c r="M31" s="695">
        <v>0</v>
      </c>
      <c r="N31" s="696" t="e">
        <f t="shared" si="0"/>
        <v>#DIV/0!</v>
      </c>
      <c r="O31" s="695">
        <v>0</v>
      </c>
      <c r="P31" s="695">
        <v>0</v>
      </c>
      <c r="Q31" s="696" t="e">
        <f t="shared" si="1"/>
        <v>#DIV/0!</v>
      </c>
      <c r="R31" s="695">
        <f t="shared" si="5"/>
        <v>8584028</v>
      </c>
      <c r="S31" s="695">
        <f t="shared" si="5"/>
        <v>6728339</v>
      </c>
      <c r="T31" s="696">
        <f t="shared" si="6"/>
        <v>0.78382071913092544</v>
      </c>
    </row>
    <row r="32" spans="1:20" x14ac:dyDescent="0.3">
      <c r="A32" s="680" t="s">
        <v>1127</v>
      </c>
      <c r="B32" s="694" t="s">
        <v>1160</v>
      </c>
      <c r="C32" s="695">
        <v>23745042</v>
      </c>
      <c r="D32" s="695">
        <v>17980277</v>
      </c>
      <c r="E32" s="696">
        <f t="shared" si="2"/>
        <v>0.75722237088483568</v>
      </c>
      <c r="F32" s="695">
        <v>301684</v>
      </c>
      <c r="G32" s="695">
        <v>185686</v>
      </c>
      <c r="H32" s="696">
        <f t="shared" si="3"/>
        <v>0.61549833600721282</v>
      </c>
      <c r="I32" s="695">
        <v>210970</v>
      </c>
      <c r="J32" s="695">
        <v>572666</v>
      </c>
      <c r="K32" s="696">
        <f t="shared" si="4"/>
        <v>2.7144428117741861</v>
      </c>
      <c r="L32" s="695">
        <v>627617</v>
      </c>
      <c r="M32" s="695">
        <v>1485153</v>
      </c>
      <c r="N32" s="696">
        <f t="shared" si="0"/>
        <v>2.3663364759080778</v>
      </c>
      <c r="O32" s="695">
        <v>0</v>
      </c>
      <c r="P32" s="695">
        <v>0</v>
      </c>
      <c r="Q32" s="696" t="e">
        <f t="shared" si="1"/>
        <v>#DIV/0!</v>
      </c>
      <c r="R32" s="695">
        <f t="shared" si="5"/>
        <v>24885313</v>
      </c>
      <c r="S32" s="695">
        <f t="shared" si="5"/>
        <v>20223782</v>
      </c>
      <c r="T32" s="696">
        <f t="shared" si="6"/>
        <v>0.81267943063444692</v>
      </c>
    </row>
    <row r="33" spans="1:20" x14ac:dyDescent="0.3">
      <c r="A33" s="680" t="s">
        <v>1161</v>
      </c>
      <c r="B33" s="694" t="s">
        <v>1162</v>
      </c>
      <c r="C33" s="695">
        <v>0</v>
      </c>
      <c r="D33" s="695">
        <v>0</v>
      </c>
      <c r="E33" s="696" t="e">
        <f t="shared" si="2"/>
        <v>#DIV/0!</v>
      </c>
      <c r="F33" s="695">
        <v>0</v>
      </c>
      <c r="G33" s="695">
        <v>0</v>
      </c>
      <c r="H33" s="696" t="e">
        <f t="shared" si="3"/>
        <v>#DIV/0!</v>
      </c>
      <c r="I33" s="695">
        <v>0</v>
      </c>
      <c r="J33" s="695">
        <v>0</v>
      </c>
      <c r="K33" s="696" t="e">
        <f t="shared" si="4"/>
        <v>#DIV/0!</v>
      </c>
      <c r="L33" s="695">
        <v>0</v>
      </c>
      <c r="M33" s="695">
        <v>0</v>
      </c>
      <c r="N33" s="696" t="e">
        <f t="shared" si="0"/>
        <v>#DIV/0!</v>
      </c>
      <c r="O33" s="695">
        <v>0</v>
      </c>
      <c r="P33" s="695">
        <v>0</v>
      </c>
      <c r="Q33" s="696" t="e">
        <f t="shared" si="1"/>
        <v>#DIV/0!</v>
      </c>
      <c r="R33" s="695">
        <f t="shared" si="5"/>
        <v>0</v>
      </c>
      <c r="S33" s="695">
        <f t="shared" si="5"/>
        <v>0</v>
      </c>
      <c r="T33" s="718">
        <v>0</v>
      </c>
    </row>
    <row r="34" spans="1:20" x14ac:dyDescent="0.3">
      <c r="A34" s="680" t="s">
        <v>1121</v>
      </c>
      <c r="B34" s="694" t="s">
        <v>1163</v>
      </c>
      <c r="C34" s="695">
        <v>0</v>
      </c>
      <c r="D34" s="695">
        <v>0</v>
      </c>
      <c r="E34" s="696" t="e">
        <f t="shared" si="2"/>
        <v>#DIV/0!</v>
      </c>
      <c r="F34" s="695">
        <v>0</v>
      </c>
      <c r="G34" s="695">
        <v>0</v>
      </c>
      <c r="H34" s="696" t="e">
        <f t="shared" si="3"/>
        <v>#DIV/0!</v>
      </c>
      <c r="I34" s="695">
        <v>0</v>
      </c>
      <c r="J34" s="695">
        <v>0</v>
      </c>
      <c r="K34" s="696" t="e">
        <f t="shared" si="4"/>
        <v>#DIV/0!</v>
      </c>
      <c r="L34" s="695">
        <v>0</v>
      </c>
      <c r="M34" s="695">
        <v>0</v>
      </c>
      <c r="N34" s="696" t="e">
        <f t="shared" si="0"/>
        <v>#DIV/0!</v>
      </c>
      <c r="O34" s="695">
        <v>0</v>
      </c>
      <c r="P34" s="695">
        <v>0</v>
      </c>
      <c r="Q34" s="696" t="e">
        <f t="shared" si="1"/>
        <v>#DIV/0!</v>
      </c>
      <c r="R34" s="695">
        <f t="shared" si="5"/>
        <v>0</v>
      </c>
      <c r="S34" s="695">
        <f t="shared" si="5"/>
        <v>0</v>
      </c>
      <c r="T34" s="718">
        <v>0</v>
      </c>
    </row>
    <row r="35" spans="1:20" ht="27.6" x14ac:dyDescent="0.3">
      <c r="A35" s="680" t="s">
        <v>1123</v>
      </c>
      <c r="B35" s="694" t="s">
        <v>1164</v>
      </c>
      <c r="C35" s="695">
        <v>0</v>
      </c>
      <c r="D35" s="695">
        <v>0</v>
      </c>
      <c r="E35" s="696" t="e">
        <f t="shared" si="2"/>
        <v>#DIV/0!</v>
      </c>
      <c r="F35" s="695">
        <v>0</v>
      </c>
      <c r="G35" s="695">
        <v>0</v>
      </c>
      <c r="H35" s="696" t="e">
        <f t="shared" si="3"/>
        <v>#DIV/0!</v>
      </c>
      <c r="I35" s="695">
        <v>0</v>
      </c>
      <c r="J35" s="695">
        <v>0</v>
      </c>
      <c r="K35" s="696" t="e">
        <f t="shared" si="4"/>
        <v>#DIV/0!</v>
      </c>
      <c r="L35" s="695">
        <v>0</v>
      </c>
      <c r="M35" s="695">
        <v>0</v>
      </c>
      <c r="N35" s="696" t="e">
        <f t="shared" si="0"/>
        <v>#DIV/0!</v>
      </c>
      <c r="O35" s="695">
        <v>0</v>
      </c>
      <c r="P35" s="695">
        <v>0</v>
      </c>
      <c r="Q35" s="696" t="e">
        <f t="shared" si="1"/>
        <v>#DIV/0!</v>
      </c>
      <c r="R35" s="695">
        <f t="shared" si="5"/>
        <v>0</v>
      </c>
      <c r="S35" s="695">
        <f t="shared" si="5"/>
        <v>0</v>
      </c>
      <c r="T35" s="718">
        <v>0</v>
      </c>
    </row>
    <row r="36" spans="1:20" x14ac:dyDescent="0.3">
      <c r="A36" s="680" t="s">
        <v>1125</v>
      </c>
      <c r="B36" s="694" t="s">
        <v>1165</v>
      </c>
      <c r="C36" s="695">
        <v>0</v>
      </c>
      <c r="D36" s="695">
        <v>0</v>
      </c>
      <c r="E36" s="696" t="e">
        <f t="shared" si="2"/>
        <v>#DIV/0!</v>
      </c>
      <c r="F36" s="695">
        <v>0</v>
      </c>
      <c r="G36" s="695">
        <v>0</v>
      </c>
      <c r="H36" s="696" t="e">
        <f t="shared" si="3"/>
        <v>#DIV/0!</v>
      </c>
      <c r="I36" s="695">
        <v>0</v>
      </c>
      <c r="J36" s="695">
        <v>0</v>
      </c>
      <c r="K36" s="696" t="e">
        <f t="shared" si="4"/>
        <v>#DIV/0!</v>
      </c>
      <c r="L36" s="695">
        <v>0</v>
      </c>
      <c r="M36" s="695">
        <v>0</v>
      </c>
      <c r="N36" s="696" t="e">
        <f t="shared" si="0"/>
        <v>#DIV/0!</v>
      </c>
      <c r="O36" s="695">
        <v>0</v>
      </c>
      <c r="P36" s="695">
        <v>0</v>
      </c>
      <c r="Q36" s="696" t="e">
        <f t="shared" si="1"/>
        <v>#DIV/0!</v>
      </c>
      <c r="R36" s="695">
        <f t="shared" si="5"/>
        <v>0</v>
      </c>
      <c r="S36" s="695">
        <f t="shared" si="5"/>
        <v>0</v>
      </c>
      <c r="T36" s="718">
        <v>0</v>
      </c>
    </row>
    <row r="37" spans="1:20" x14ac:dyDescent="0.3">
      <c r="A37" s="680" t="s">
        <v>1127</v>
      </c>
      <c r="B37" s="694" t="s">
        <v>1166</v>
      </c>
      <c r="C37" s="695">
        <v>0</v>
      </c>
      <c r="D37" s="695">
        <v>0</v>
      </c>
      <c r="E37" s="696" t="e">
        <f t="shared" si="2"/>
        <v>#DIV/0!</v>
      </c>
      <c r="F37" s="695">
        <v>0</v>
      </c>
      <c r="G37" s="695">
        <v>0</v>
      </c>
      <c r="H37" s="696" t="e">
        <f t="shared" si="3"/>
        <v>#DIV/0!</v>
      </c>
      <c r="I37" s="695">
        <v>0</v>
      </c>
      <c r="J37" s="695">
        <v>0</v>
      </c>
      <c r="K37" s="696" t="e">
        <f t="shared" si="4"/>
        <v>#DIV/0!</v>
      </c>
      <c r="L37" s="695">
        <v>0</v>
      </c>
      <c r="M37" s="695">
        <v>0</v>
      </c>
      <c r="N37" s="696" t="e">
        <f t="shared" si="0"/>
        <v>#DIV/0!</v>
      </c>
      <c r="O37" s="695">
        <v>0</v>
      </c>
      <c r="P37" s="695">
        <v>0</v>
      </c>
      <c r="Q37" s="696" t="e">
        <f t="shared" si="1"/>
        <v>#DIV/0!</v>
      </c>
      <c r="R37" s="695">
        <f t="shared" si="5"/>
        <v>0</v>
      </c>
      <c r="S37" s="695">
        <f t="shared" si="5"/>
        <v>0</v>
      </c>
      <c r="T37" s="718">
        <v>0</v>
      </c>
    </row>
    <row r="38" spans="1:20" x14ac:dyDescent="0.3">
      <c r="A38" s="680" t="s">
        <v>1167</v>
      </c>
      <c r="B38" s="694" t="s">
        <v>1168</v>
      </c>
      <c r="C38" s="695">
        <v>17920764</v>
      </c>
      <c r="D38" s="695">
        <v>22807440</v>
      </c>
      <c r="E38" s="696">
        <f t="shared" si="2"/>
        <v>1.2726823476945515</v>
      </c>
      <c r="F38" s="695">
        <v>0</v>
      </c>
      <c r="G38" s="695">
        <v>0</v>
      </c>
      <c r="H38" s="696" t="e">
        <f t="shared" si="3"/>
        <v>#DIV/0!</v>
      </c>
      <c r="I38" s="695">
        <v>0</v>
      </c>
      <c r="J38" s="695">
        <v>0</v>
      </c>
      <c r="K38" s="696" t="e">
        <f t="shared" si="4"/>
        <v>#DIV/0!</v>
      </c>
      <c r="L38" s="695">
        <v>0</v>
      </c>
      <c r="M38" s="695">
        <v>0</v>
      </c>
      <c r="N38" s="696" t="e">
        <f t="shared" si="0"/>
        <v>#DIV/0!</v>
      </c>
      <c r="O38" s="695">
        <v>0</v>
      </c>
      <c r="P38" s="695">
        <v>0</v>
      </c>
      <c r="Q38" s="696" t="e">
        <f t="shared" si="1"/>
        <v>#DIV/0!</v>
      </c>
      <c r="R38" s="695">
        <f t="shared" si="5"/>
        <v>17920764</v>
      </c>
      <c r="S38" s="695">
        <f t="shared" si="5"/>
        <v>22807440</v>
      </c>
      <c r="T38" s="696">
        <f t="shared" si="6"/>
        <v>1.2726823476945515</v>
      </c>
    </row>
    <row r="39" spans="1:20" x14ac:dyDescent="0.3">
      <c r="A39" s="680" t="s">
        <v>1121</v>
      </c>
      <c r="B39" s="694" t="s">
        <v>1170</v>
      </c>
      <c r="C39" s="695">
        <v>0</v>
      </c>
      <c r="D39" s="695">
        <v>0</v>
      </c>
      <c r="E39" s="696" t="e">
        <f t="shared" si="2"/>
        <v>#DIV/0!</v>
      </c>
      <c r="F39" s="695">
        <v>0</v>
      </c>
      <c r="G39" s="695">
        <v>0</v>
      </c>
      <c r="H39" s="696" t="e">
        <f t="shared" si="3"/>
        <v>#DIV/0!</v>
      </c>
      <c r="I39" s="695">
        <v>0</v>
      </c>
      <c r="J39" s="695">
        <v>0</v>
      </c>
      <c r="K39" s="696" t="e">
        <f t="shared" si="4"/>
        <v>#DIV/0!</v>
      </c>
      <c r="L39" s="695">
        <v>0</v>
      </c>
      <c r="M39" s="695">
        <v>0</v>
      </c>
      <c r="N39" s="696" t="e">
        <f t="shared" si="0"/>
        <v>#DIV/0!</v>
      </c>
      <c r="O39" s="695">
        <v>0</v>
      </c>
      <c r="P39" s="695">
        <v>0</v>
      </c>
      <c r="Q39" s="696" t="e">
        <f t="shared" si="1"/>
        <v>#DIV/0!</v>
      </c>
      <c r="R39" s="695">
        <f t="shared" si="5"/>
        <v>0</v>
      </c>
      <c r="S39" s="695">
        <f t="shared" si="5"/>
        <v>0</v>
      </c>
      <c r="T39" s="718">
        <v>0</v>
      </c>
    </row>
    <row r="40" spans="1:20" ht="27.6" x14ac:dyDescent="0.3">
      <c r="A40" s="680" t="s">
        <v>1123</v>
      </c>
      <c r="B40" s="694" t="s">
        <v>1171</v>
      </c>
      <c r="C40" s="695">
        <v>0</v>
      </c>
      <c r="D40" s="695">
        <v>0</v>
      </c>
      <c r="E40" s="696" t="e">
        <f t="shared" si="2"/>
        <v>#DIV/0!</v>
      </c>
      <c r="F40" s="695">
        <v>0</v>
      </c>
      <c r="G40" s="695">
        <v>0</v>
      </c>
      <c r="H40" s="696" t="e">
        <f t="shared" si="3"/>
        <v>#DIV/0!</v>
      </c>
      <c r="I40" s="695">
        <v>0</v>
      </c>
      <c r="J40" s="695">
        <v>0</v>
      </c>
      <c r="K40" s="696" t="e">
        <f t="shared" si="4"/>
        <v>#DIV/0!</v>
      </c>
      <c r="L40" s="695">
        <v>0</v>
      </c>
      <c r="M40" s="695">
        <v>0</v>
      </c>
      <c r="N40" s="696" t="e">
        <f t="shared" si="0"/>
        <v>#DIV/0!</v>
      </c>
      <c r="O40" s="695">
        <v>0</v>
      </c>
      <c r="P40" s="695">
        <v>0</v>
      </c>
      <c r="Q40" s="696" t="e">
        <f t="shared" si="1"/>
        <v>#DIV/0!</v>
      </c>
      <c r="R40" s="695">
        <f t="shared" si="5"/>
        <v>0</v>
      </c>
      <c r="S40" s="695">
        <f t="shared" si="5"/>
        <v>0</v>
      </c>
      <c r="T40" s="718">
        <v>0</v>
      </c>
    </row>
    <row r="41" spans="1:20" x14ac:dyDescent="0.3">
      <c r="A41" s="680" t="s">
        <v>1125</v>
      </c>
      <c r="B41" s="694" t="s">
        <v>1172</v>
      </c>
      <c r="C41" s="695">
        <v>0</v>
      </c>
      <c r="D41" s="695">
        <v>0</v>
      </c>
      <c r="E41" s="696" t="e">
        <f t="shared" si="2"/>
        <v>#DIV/0!</v>
      </c>
      <c r="F41" s="695">
        <v>0</v>
      </c>
      <c r="G41" s="695">
        <v>0</v>
      </c>
      <c r="H41" s="696" t="e">
        <f t="shared" si="3"/>
        <v>#DIV/0!</v>
      </c>
      <c r="I41" s="695">
        <v>0</v>
      </c>
      <c r="J41" s="695">
        <v>0</v>
      </c>
      <c r="K41" s="696" t="e">
        <f t="shared" si="4"/>
        <v>#DIV/0!</v>
      </c>
      <c r="L41" s="695">
        <v>0</v>
      </c>
      <c r="M41" s="695">
        <v>0</v>
      </c>
      <c r="N41" s="696" t="e">
        <f t="shared" si="0"/>
        <v>#DIV/0!</v>
      </c>
      <c r="O41" s="695">
        <v>0</v>
      </c>
      <c r="P41" s="695">
        <v>0</v>
      </c>
      <c r="Q41" s="696" t="e">
        <f t="shared" si="1"/>
        <v>#DIV/0!</v>
      </c>
      <c r="R41" s="695">
        <f t="shared" si="5"/>
        <v>0</v>
      </c>
      <c r="S41" s="695">
        <f t="shared" si="5"/>
        <v>0</v>
      </c>
      <c r="T41" s="718">
        <v>0</v>
      </c>
    </row>
    <row r="42" spans="1:20" x14ac:dyDescent="0.3">
      <c r="A42" s="680" t="s">
        <v>1127</v>
      </c>
      <c r="B42" s="694" t="s">
        <v>1173</v>
      </c>
      <c r="C42" s="695">
        <v>17920764</v>
      </c>
      <c r="D42" s="695">
        <v>22807440</v>
      </c>
      <c r="E42" s="696">
        <f t="shared" si="2"/>
        <v>1.2726823476945515</v>
      </c>
      <c r="F42" s="695">
        <v>0</v>
      </c>
      <c r="G42" s="695">
        <v>0</v>
      </c>
      <c r="H42" s="696" t="e">
        <f t="shared" si="3"/>
        <v>#DIV/0!</v>
      </c>
      <c r="I42" s="695">
        <v>0</v>
      </c>
      <c r="J42" s="695">
        <v>0</v>
      </c>
      <c r="K42" s="696" t="e">
        <f t="shared" si="4"/>
        <v>#DIV/0!</v>
      </c>
      <c r="L42" s="695">
        <v>0</v>
      </c>
      <c r="M42" s="695">
        <v>0</v>
      </c>
      <c r="N42" s="696" t="e">
        <f t="shared" si="0"/>
        <v>#DIV/0!</v>
      </c>
      <c r="O42" s="695">
        <v>0</v>
      </c>
      <c r="P42" s="695">
        <v>0</v>
      </c>
      <c r="Q42" s="696" t="e">
        <f t="shared" si="1"/>
        <v>#DIV/0!</v>
      </c>
      <c r="R42" s="695">
        <f t="shared" si="5"/>
        <v>17920764</v>
      </c>
      <c r="S42" s="695">
        <f t="shared" si="5"/>
        <v>22807440</v>
      </c>
      <c r="T42" s="696">
        <f t="shared" si="6"/>
        <v>1.2726823476945515</v>
      </c>
    </row>
    <row r="43" spans="1:20" x14ac:dyDescent="0.3">
      <c r="A43" s="680" t="s">
        <v>1174</v>
      </c>
      <c r="B43" s="694" t="s">
        <v>1175</v>
      </c>
      <c r="C43" s="695">
        <v>0</v>
      </c>
      <c r="D43" s="695">
        <v>0</v>
      </c>
      <c r="E43" s="696" t="e">
        <f t="shared" si="2"/>
        <v>#DIV/0!</v>
      </c>
      <c r="F43" s="695">
        <v>0</v>
      </c>
      <c r="G43" s="695">
        <v>0</v>
      </c>
      <c r="H43" s="696" t="e">
        <f t="shared" si="3"/>
        <v>#DIV/0!</v>
      </c>
      <c r="I43" s="695">
        <v>0</v>
      </c>
      <c r="J43" s="695">
        <v>0</v>
      </c>
      <c r="K43" s="696" t="e">
        <f t="shared" si="4"/>
        <v>#DIV/0!</v>
      </c>
      <c r="L43" s="695">
        <v>0</v>
      </c>
      <c r="M43" s="695">
        <v>0</v>
      </c>
      <c r="N43" s="696" t="e">
        <f t="shared" si="0"/>
        <v>#DIV/0!</v>
      </c>
      <c r="O43" s="695">
        <v>0</v>
      </c>
      <c r="P43" s="695">
        <v>0</v>
      </c>
      <c r="Q43" s="696" t="e">
        <f t="shared" si="1"/>
        <v>#DIV/0!</v>
      </c>
      <c r="R43" s="695">
        <f t="shared" si="5"/>
        <v>0</v>
      </c>
      <c r="S43" s="695">
        <f t="shared" si="5"/>
        <v>0</v>
      </c>
      <c r="T43" s="718">
        <v>0</v>
      </c>
    </row>
    <row r="44" spans="1:20" x14ac:dyDescent="0.3">
      <c r="A44" s="680" t="s">
        <v>1121</v>
      </c>
      <c r="B44" s="694" t="s">
        <v>1176</v>
      </c>
      <c r="C44" s="695">
        <v>0</v>
      </c>
      <c r="D44" s="695">
        <v>0</v>
      </c>
      <c r="E44" s="696" t="e">
        <f t="shared" si="2"/>
        <v>#DIV/0!</v>
      </c>
      <c r="F44" s="695">
        <v>0</v>
      </c>
      <c r="G44" s="695">
        <v>0</v>
      </c>
      <c r="H44" s="696" t="e">
        <f t="shared" si="3"/>
        <v>#DIV/0!</v>
      </c>
      <c r="I44" s="695">
        <v>0</v>
      </c>
      <c r="J44" s="695">
        <v>0</v>
      </c>
      <c r="K44" s="696" t="e">
        <f t="shared" si="4"/>
        <v>#DIV/0!</v>
      </c>
      <c r="L44" s="695">
        <v>0</v>
      </c>
      <c r="M44" s="695">
        <v>0</v>
      </c>
      <c r="N44" s="696" t="e">
        <f t="shared" si="0"/>
        <v>#DIV/0!</v>
      </c>
      <c r="O44" s="695">
        <v>0</v>
      </c>
      <c r="P44" s="695">
        <v>0</v>
      </c>
      <c r="Q44" s="696" t="e">
        <f t="shared" si="1"/>
        <v>#DIV/0!</v>
      </c>
      <c r="R44" s="695">
        <f t="shared" si="5"/>
        <v>0</v>
      </c>
      <c r="S44" s="695">
        <f t="shared" si="5"/>
        <v>0</v>
      </c>
      <c r="T44" s="718">
        <v>0</v>
      </c>
    </row>
    <row r="45" spans="1:20" ht="27.6" x14ac:dyDescent="0.3">
      <c r="A45" s="680" t="s">
        <v>1123</v>
      </c>
      <c r="B45" s="694" t="s">
        <v>1177</v>
      </c>
      <c r="C45" s="695">
        <v>0</v>
      </c>
      <c r="D45" s="695">
        <v>0</v>
      </c>
      <c r="E45" s="696" t="e">
        <f t="shared" si="2"/>
        <v>#DIV/0!</v>
      </c>
      <c r="F45" s="695">
        <v>0</v>
      </c>
      <c r="G45" s="695">
        <v>0</v>
      </c>
      <c r="H45" s="696" t="e">
        <f t="shared" si="3"/>
        <v>#DIV/0!</v>
      </c>
      <c r="I45" s="695">
        <v>0</v>
      </c>
      <c r="J45" s="695">
        <v>0</v>
      </c>
      <c r="K45" s="696" t="e">
        <f t="shared" si="4"/>
        <v>#DIV/0!</v>
      </c>
      <c r="L45" s="695">
        <v>0</v>
      </c>
      <c r="M45" s="695">
        <v>0</v>
      </c>
      <c r="N45" s="696" t="e">
        <f t="shared" si="0"/>
        <v>#DIV/0!</v>
      </c>
      <c r="O45" s="695">
        <v>0</v>
      </c>
      <c r="P45" s="695">
        <v>0</v>
      </c>
      <c r="Q45" s="696" t="e">
        <f t="shared" si="1"/>
        <v>#DIV/0!</v>
      </c>
      <c r="R45" s="695">
        <f t="shared" si="5"/>
        <v>0</v>
      </c>
      <c r="S45" s="695">
        <f t="shared" si="5"/>
        <v>0</v>
      </c>
      <c r="T45" s="718">
        <v>0</v>
      </c>
    </row>
    <row r="46" spans="1:20" x14ac:dyDescent="0.3">
      <c r="A46" s="680" t="s">
        <v>1125</v>
      </c>
      <c r="B46" s="694" t="s">
        <v>1178</v>
      </c>
      <c r="C46" s="695">
        <v>0</v>
      </c>
      <c r="D46" s="695">
        <v>0</v>
      </c>
      <c r="E46" s="696" t="e">
        <f t="shared" si="2"/>
        <v>#DIV/0!</v>
      </c>
      <c r="F46" s="695">
        <v>0</v>
      </c>
      <c r="G46" s="695">
        <v>0</v>
      </c>
      <c r="H46" s="696" t="e">
        <f t="shared" si="3"/>
        <v>#DIV/0!</v>
      </c>
      <c r="I46" s="695">
        <v>0</v>
      </c>
      <c r="J46" s="695">
        <v>0</v>
      </c>
      <c r="K46" s="696" t="e">
        <f t="shared" si="4"/>
        <v>#DIV/0!</v>
      </c>
      <c r="L46" s="695">
        <v>0</v>
      </c>
      <c r="M46" s="695">
        <v>0</v>
      </c>
      <c r="N46" s="696" t="e">
        <f t="shared" si="0"/>
        <v>#DIV/0!</v>
      </c>
      <c r="O46" s="695">
        <v>0</v>
      </c>
      <c r="P46" s="695">
        <v>0</v>
      </c>
      <c r="Q46" s="696" t="e">
        <f t="shared" si="1"/>
        <v>#DIV/0!</v>
      </c>
      <c r="R46" s="695">
        <f t="shared" si="5"/>
        <v>0</v>
      </c>
      <c r="S46" s="695">
        <f t="shared" si="5"/>
        <v>0</v>
      </c>
      <c r="T46" s="718">
        <v>0</v>
      </c>
    </row>
    <row r="47" spans="1:20" x14ac:dyDescent="0.3">
      <c r="A47" s="680" t="s">
        <v>1127</v>
      </c>
      <c r="B47" s="694" t="s">
        <v>1179</v>
      </c>
      <c r="C47" s="695">
        <v>0</v>
      </c>
      <c r="D47" s="695">
        <v>0</v>
      </c>
      <c r="E47" s="696" t="e">
        <f t="shared" si="2"/>
        <v>#DIV/0!</v>
      </c>
      <c r="F47" s="695">
        <v>0</v>
      </c>
      <c r="G47" s="695">
        <v>0</v>
      </c>
      <c r="H47" s="696" t="e">
        <f t="shared" si="3"/>
        <v>#DIV/0!</v>
      </c>
      <c r="I47" s="695">
        <v>0</v>
      </c>
      <c r="J47" s="695">
        <v>0</v>
      </c>
      <c r="K47" s="696" t="e">
        <f t="shared" si="4"/>
        <v>#DIV/0!</v>
      </c>
      <c r="L47" s="695">
        <v>0</v>
      </c>
      <c r="M47" s="695">
        <v>0</v>
      </c>
      <c r="N47" s="696" t="e">
        <f t="shared" si="0"/>
        <v>#DIV/0!</v>
      </c>
      <c r="O47" s="695">
        <v>0</v>
      </c>
      <c r="P47" s="695">
        <v>0</v>
      </c>
      <c r="Q47" s="696" t="e">
        <f t="shared" si="1"/>
        <v>#DIV/0!</v>
      </c>
      <c r="R47" s="695">
        <f t="shared" si="5"/>
        <v>0</v>
      </c>
      <c r="S47" s="695">
        <f t="shared" si="5"/>
        <v>0</v>
      </c>
      <c r="T47" s="718">
        <v>0</v>
      </c>
    </row>
    <row r="48" spans="1:20" x14ac:dyDescent="0.3">
      <c r="A48" s="680" t="s">
        <v>1180</v>
      </c>
      <c r="B48" s="694" t="s">
        <v>1181</v>
      </c>
      <c r="C48" s="695">
        <v>950000</v>
      </c>
      <c r="D48" s="695">
        <v>950000</v>
      </c>
      <c r="E48" s="696">
        <f t="shared" si="2"/>
        <v>1</v>
      </c>
      <c r="F48" s="695">
        <v>0</v>
      </c>
      <c r="G48" s="695">
        <v>0</v>
      </c>
      <c r="H48" s="696" t="e">
        <f t="shared" si="3"/>
        <v>#DIV/0!</v>
      </c>
      <c r="I48" s="695">
        <v>0</v>
      </c>
      <c r="J48" s="695">
        <v>0</v>
      </c>
      <c r="K48" s="696" t="e">
        <f t="shared" si="4"/>
        <v>#DIV/0!</v>
      </c>
      <c r="L48" s="695">
        <v>0</v>
      </c>
      <c r="M48" s="695">
        <v>0</v>
      </c>
      <c r="N48" s="696" t="e">
        <f t="shared" si="0"/>
        <v>#DIV/0!</v>
      </c>
      <c r="O48" s="695">
        <v>0</v>
      </c>
      <c r="P48" s="695">
        <v>0</v>
      </c>
      <c r="Q48" s="696" t="e">
        <f t="shared" si="1"/>
        <v>#DIV/0!</v>
      </c>
      <c r="R48" s="695">
        <f t="shared" si="5"/>
        <v>950000</v>
      </c>
      <c r="S48" s="695">
        <f t="shared" si="5"/>
        <v>950000</v>
      </c>
      <c r="T48" s="696">
        <f t="shared" si="6"/>
        <v>1</v>
      </c>
    </row>
    <row r="49" spans="1:20" x14ac:dyDescent="0.3">
      <c r="A49" s="680" t="s">
        <v>1184</v>
      </c>
      <c r="B49" s="694" t="s">
        <v>1185</v>
      </c>
      <c r="C49" s="695">
        <v>950000</v>
      </c>
      <c r="D49" s="695">
        <v>950000</v>
      </c>
      <c r="E49" s="696">
        <f t="shared" si="2"/>
        <v>1</v>
      </c>
      <c r="F49" s="695">
        <v>0</v>
      </c>
      <c r="G49" s="695">
        <v>0</v>
      </c>
      <c r="H49" s="696" t="e">
        <f t="shared" si="3"/>
        <v>#DIV/0!</v>
      </c>
      <c r="I49" s="695">
        <v>0</v>
      </c>
      <c r="J49" s="695">
        <v>0</v>
      </c>
      <c r="K49" s="696" t="e">
        <f t="shared" si="4"/>
        <v>#DIV/0!</v>
      </c>
      <c r="L49" s="695">
        <v>0</v>
      </c>
      <c r="M49" s="695">
        <v>0</v>
      </c>
      <c r="N49" s="696" t="e">
        <f t="shared" si="0"/>
        <v>#DIV/0!</v>
      </c>
      <c r="O49" s="695">
        <v>0</v>
      </c>
      <c r="P49" s="695">
        <v>0</v>
      </c>
      <c r="Q49" s="696" t="e">
        <f t="shared" si="1"/>
        <v>#DIV/0!</v>
      </c>
      <c r="R49" s="695">
        <f t="shared" si="5"/>
        <v>950000</v>
      </c>
      <c r="S49" s="695">
        <f t="shared" si="5"/>
        <v>950000</v>
      </c>
      <c r="T49" s="696">
        <f t="shared" si="6"/>
        <v>1</v>
      </c>
    </row>
    <row r="50" spans="1:20" x14ac:dyDescent="0.3">
      <c r="A50" s="680" t="s">
        <v>1121</v>
      </c>
      <c r="B50" s="697" t="s">
        <v>1186</v>
      </c>
      <c r="C50" s="695">
        <v>0</v>
      </c>
      <c r="D50" s="695">
        <v>0</v>
      </c>
      <c r="E50" s="696" t="e">
        <f t="shared" si="2"/>
        <v>#DIV/0!</v>
      </c>
      <c r="F50" s="695">
        <v>0</v>
      </c>
      <c r="G50" s="695">
        <v>0</v>
      </c>
      <c r="H50" s="696" t="e">
        <f t="shared" si="3"/>
        <v>#DIV/0!</v>
      </c>
      <c r="I50" s="695">
        <v>0</v>
      </c>
      <c r="J50" s="695">
        <v>0</v>
      </c>
      <c r="K50" s="696" t="e">
        <f t="shared" si="4"/>
        <v>#DIV/0!</v>
      </c>
      <c r="L50" s="695">
        <v>0</v>
      </c>
      <c r="M50" s="695">
        <v>0</v>
      </c>
      <c r="N50" s="696" t="e">
        <f t="shared" si="0"/>
        <v>#DIV/0!</v>
      </c>
      <c r="O50" s="695">
        <v>0</v>
      </c>
      <c r="P50" s="695">
        <v>0</v>
      </c>
      <c r="Q50" s="696" t="e">
        <f t="shared" si="1"/>
        <v>#DIV/0!</v>
      </c>
      <c r="R50" s="695">
        <f t="shared" si="5"/>
        <v>0</v>
      </c>
      <c r="S50" s="695">
        <f t="shared" si="5"/>
        <v>0</v>
      </c>
      <c r="T50" s="718">
        <v>0</v>
      </c>
    </row>
    <row r="51" spans="1:20" ht="27.6" x14ac:dyDescent="0.3">
      <c r="A51" s="680" t="s">
        <v>1123</v>
      </c>
      <c r="B51" s="697" t="s">
        <v>1187</v>
      </c>
      <c r="C51" s="695">
        <v>0</v>
      </c>
      <c r="D51" s="695">
        <v>0</v>
      </c>
      <c r="E51" s="696" t="e">
        <f t="shared" si="2"/>
        <v>#DIV/0!</v>
      </c>
      <c r="F51" s="695">
        <v>0</v>
      </c>
      <c r="G51" s="695">
        <v>0</v>
      </c>
      <c r="H51" s="696" t="e">
        <f t="shared" si="3"/>
        <v>#DIV/0!</v>
      </c>
      <c r="I51" s="695">
        <v>0</v>
      </c>
      <c r="J51" s="695">
        <v>0</v>
      </c>
      <c r="K51" s="696" t="e">
        <f t="shared" si="4"/>
        <v>#DIV/0!</v>
      </c>
      <c r="L51" s="695">
        <v>0</v>
      </c>
      <c r="M51" s="695">
        <v>0</v>
      </c>
      <c r="N51" s="696" t="e">
        <f t="shared" si="0"/>
        <v>#DIV/0!</v>
      </c>
      <c r="O51" s="695">
        <v>0</v>
      </c>
      <c r="P51" s="695">
        <v>0</v>
      </c>
      <c r="Q51" s="696" t="e">
        <f t="shared" si="1"/>
        <v>#DIV/0!</v>
      </c>
      <c r="R51" s="695">
        <f t="shared" si="5"/>
        <v>0</v>
      </c>
      <c r="S51" s="695">
        <f t="shared" si="5"/>
        <v>0</v>
      </c>
      <c r="T51" s="718">
        <v>0</v>
      </c>
    </row>
    <row r="52" spans="1:20" x14ac:dyDescent="0.3">
      <c r="A52" s="680" t="s">
        <v>1125</v>
      </c>
      <c r="B52" s="697" t="s">
        <v>1188</v>
      </c>
      <c r="C52" s="695">
        <v>950000</v>
      </c>
      <c r="D52" s="695">
        <v>950000</v>
      </c>
      <c r="E52" s="696">
        <f t="shared" si="2"/>
        <v>1</v>
      </c>
      <c r="F52" s="695">
        <v>0</v>
      </c>
      <c r="G52" s="695">
        <v>0</v>
      </c>
      <c r="H52" s="696" t="e">
        <f t="shared" si="3"/>
        <v>#DIV/0!</v>
      </c>
      <c r="I52" s="695">
        <v>0</v>
      </c>
      <c r="J52" s="695">
        <v>0</v>
      </c>
      <c r="K52" s="696" t="e">
        <f t="shared" si="4"/>
        <v>#DIV/0!</v>
      </c>
      <c r="L52" s="695">
        <v>0</v>
      </c>
      <c r="M52" s="695">
        <v>0</v>
      </c>
      <c r="N52" s="696" t="e">
        <f t="shared" si="0"/>
        <v>#DIV/0!</v>
      </c>
      <c r="O52" s="695">
        <v>0</v>
      </c>
      <c r="P52" s="695">
        <v>0</v>
      </c>
      <c r="Q52" s="696" t="e">
        <f t="shared" si="1"/>
        <v>#DIV/0!</v>
      </c>
      <c r="R52" s="695">
        <f t="shared" si="5"/>
        <v>950000</v>
      </c>
      <c r="S52" s="695">
        <f t="shared" si="5"/>
        <v>950000</v>
      </c>
      <c r="T52" s="696">
        <f t="shared" si="6"/>
        <v>1</v>
      </c>
    </row>
    <row r="53" spans="1:20" x14ac:dyDescent="0.3">
      <c r="A53" s="680" t="s">
        <v>1127</v>
      </c>
      <c r="B53" s="697" t="s">
        <v>1189</v>
      </c>
      <c r="C53" s="695">
        <v>0</v>
      </c>
      <c r="D53" s="695">
        <v>0</v>
      </c>
      <c r="E53" s="696" t="e">
        <f t="shared" si="2"/>
        <v>#DIV/0!</v>
      </c>
      <c r="F53" s="695">
        <v>0</v>
      </c>
      <c r="G53" s="695">
        <v>0</v>
      </c>
      <c r="H53" s="696" t="e">
        <f t="shared" si="3"/>
        <v>#DIV/0!</v>
      </c>
      <c r="I53" s="695">
        <v>0</v>
      </c>
      <c r="J53" s="695">
        <v>0</v>
      </c>
      <c r="K53" s="696" t="e">
        <f t="shared" si="4"/>
        <v>#DIV/0!</v>
      </c>
      <c r="L53" s="695">
        <v>0</v>
      </c>
      <c r="M53" s="695">
        <v>0</v>
      </c>
      <c r="N53" s="696" t="e">
        <f t="shared" si="0"/>
        <v>#DIV/0!</v>
      </c>
      <c r="O53" s="695">
        <v>0</v>
      </c>
      <c r="P53" s="695">
        <v>0</v>
      </c>
      <c r="Q53" s="696" t="e">
        <f t="shared" si="1"/>
        <v>#DIV/0!</v>
      </c>
      <c r="R53" s="695">
        <f t="shared" si="5"/>
        <v>0</v>
      </c>
      <c r="S53" s="695">
        <f t="shared" si="5"/>
        <v>0</v>
      </c>
      <c r="T53" s="718">
        <v>0</v>
      </c>
    </row>
    <row r="54" spans="1:20" x14ac:dyDescent="0.3">
      <c r="A54" s="680" t="s">
        <v>1190</v>
      </c>
      <c r="B54" s="694" t="s">
        <v>1191</v>
      </c>
      <c r="C54" s="695">
        <v>0</v>
      </c>
      <c r="D54" s="695">
        <v>0</v>
      </c>
      <c r="E54" s="696" t="e">
        <f t="shared" si="2"/>
        <v>#DIV/0!</v>
      </c>
      <c r="F54" s="695">
        <v>0</v>
      </c>
      <c r="G54" s="695">
        <v>0</v>
      </c>
      <c r="H54" s="696" t="e">
        <f t="shared" si="3"/>
        <v>#DIV/0!</v>
      </c>
      <c r="I54" s="695">
        <v>0</v>
      </c>
      <c r="J54" s="695">
        <v>0</v>
      </c>
      <c r="K54" s="696" t="e">
        <f t="shared" si="4"/>
        <v>#DIV/0!</v>
      </c>
      <c r="L54" s="695">
        <v>0</v>
      </c>
      <c r="M54" s="695">
        <v>0</v>
      </c>
      <c r="N54" s="696" t="e">
        <f t="shared" si="0"/>
        <v>#DIV/0!</v>
      </c>
      <c r="O54" s="695">
        <v>0</v>
      </c>
      <c r="P54" s="695">
        <v>0</v>
      </c>
      <c r="Q54" s="696" t="e">
        <f t="shared" si="1"/>
        <v>#DIV/0!</v>
      </c>
      <c r="R54" s="695">
        <f t="shared" si="5"/>
        <v>0</v>
      </c>
      <c r="S54" s="695">
        <f t="shared" si="5"/>
        <v>0</v>
      </c>
      <c r="T54" s="718">
        <v>0</v>
      </c>
    </row>
    <row r="55" spans="1:20" x14ac:dyDescent="0.3">
      <c r="A55" s="680" t="s">
        <v>1121</v>
      </c>
      <c r="B55" s="697" t="s">
        <v>1192</v>
      </c>
      <c r="C55" s="695">
        <v>0</v>
      </c>
      <c r="D55" s="695">
        <v>0</v>
      </c>
      <c r="E55" s="696" t="e">
        <f t="shared" si="2"/>
        <v>#DIV/0!</v>
      </c>
      <c r="F55" s="695">
        <v>0</v>
      </c>
      <c r="G55" s="695">
        <v>0</v>
      </c>
      <c r="H55" s="696" t="e">
        <f t="shared" si="3"/>
        <v>#DIV/0!</v>
      </c>
      <c r="I55" s="695">
        <v>0</v>
      </c>
      <c r="J55" s="695">
        <v>0</v>
      </c>
      <c r="K55" s="696" t="e">
        <f t="shared" si="4"/>
        <v>#DIV/0!</v>
      </c>
      <c r="L55" s="695">
        <v>0</v>
      </c>
      <c r="M55" s="695">
        <v>0</v>
      </c>
      <c r="N55" s="696" t="e">
        <f t="shared" si="0"/>
        <v>#DIV/0!</v>
      </c>
      <c r="O55" s="695">
        <v>0</v>
      </c>
      <c r="P55" s="695">
        <v>0</v>
      </c>
      <c r="Q55" s="696" t="e">
        <f t="shared" si="1"/>
        <v>#DIV/0!</v>
      </c>
      <c r="R55" s="695">
        <f t="shared" si="5"/>
        <v>0</v>
      </c>
      <c r="S55" s="695">
        <f t="shared" si="5"/>
        <v>0</v>
      </c>
      <c r="T55" s="718">
        <v>0</v>
      </c>
    </row>
    <row r="56" spans="1:20" ht="27.6" x14ac:dyDescent="0.3">
      <c r="A56" s="680" t="s">
        <v>1123</v>
      </c>
      <c r="B56" s="697" t="s">
        <v>1193</v>
      </c>
      <c r="C56" s="695">
        <v>0</v>
      </c>
      <c r="D56" s="695">
        <v>0</v>
      </c>
      <c r="E56" s="696" t="e">
        <f t="shared" si="2"/>
        <v>#DIV/0!</v>
      </c>
      <c r="F56" s="695">
        <v>0</v>
      </c>
      <c r="G56" s="695">
        <v>0</v>
      </c>
      <c r="H56" s="696" t="e">
        <f t="shared" si="3"/>
        <v>#DIV/0!</v>
      </c>
      <c r="I56" s="695">
        <v>0</v>
      </c>
      <c r="J56" s="695">
        <v>0</v>
      </c>
      <c r="K56" s="696" t="e">
        <f t="shared" si="4"/>
        <v>#DIV/0!</v>
      </c>
      <c r="L56" s="695">
        <v>0</v>
      </c>
      <c r="M56" s="695">
        <v>0</v>
      </c>
      <c r="N56" s="696" t="e">
        <f t="shared" si="0"/>
        <v>#DIV/0!</v>
      </c>
      <c r="O56" s="695">
        <v>0</v>
      </c>
      <c r="P56" s="695">
        <v>0</v>
      </c>
      <c r="Q56" s="696" t="e">
        <f t="shared" si="1"/>
        <v>#DIV/0!</v>
      </c>
      <c r="R56" s="695">
        <f t="shared" si="5"/>
        <v>0</v>
      </c>
      <c r="S56" s="695">
        <f t="shared" si="5"/>
        <v>0</v>
      </c>
      <c r="T56" s="718">
        <v>0</v>
      </c>
    </row>
    <row r="57" spans="1:20" x14ac:dyDescent="0.3">
      <c r="A57" s="680" t="s">
        <v>1125</v>
      </c>
      <c r="B57" s="697" t="s">
        <v>1194</v>
      </c>
      <c r="C57" s="695">
        <v>0</v>
      </c>
      <c r="D57" s="695">
        <v>0</v>
      </c>
      <c r="E57" s="696" t="e">
        <f t="shared" si="2"/>
        <v>#DIV/0!</v>
      </c>
      <c r="F57" s="695">
        <v>0</v>
      </c>
      <c r="G57" s="695">
        <v>0</v>
      </c>
      <c r="H57" s="696" t="e">
        <f t="shared" si="3"/>
        <v>#DIV/0!</v>
      </c>
      <c r="I57" s="695">
        <v>0</v>
      </c>
      <c r="J57" s="695">
        <v>0</v>
      </c>
      <c r="K57" s="696" t="e">
        <f t="shared" si="4"/>
        <v>#DIV/0!</v>
      </c>
      <c r="L57" s="695">
        <v>0</v>
      </c>
      <c r="M57" s="695">
        <v>0</v>
      </c>
      <c r="N57" s="696" t="e">
        <f t="shared" si="0"/>
        <v>#DIV/0!</v>
      </c>
      <c r="O57" s="695">
        <v>0</v>
      </c>
      <c r="P57" s="695">
        <v>0</v>
      </c>
      <c r="Q57" s="696" t="e">
        <f t="shared" si="1"/>
        <v>#DIV/0!</v>
      </c>
      <c r="R57" s="695">
        <f t="shared" si="5"/>
        <v>0</v>
      </c>
      <c r="S57" s="695">
        <f t="shared" si="5"/>
        <v>0</v>
      </c>
      <c r="T57" s="718">
        <v>0</v>
      </c>
    </row>
    <row r="58" spans="1:20" x14ac:dyDescent="0.3">
      <c r="A58" s="680" t="s">
        <v>1127</v>
      </c>
      <c r="B58" s="697" t="s">
        <v>1195</v>
      </c>
      <c r="C58" s="695">
        <v>0</v>
      </c>
      <c r="D58" s="695">
        <v>0</v>
      </c>
      <c r="E58" s="696" t="e">
        <f t="shared" si="2"/>
        <v>#DIV/0!</v>
      </c>
      <c r="F58" s="695">
        <v>0</v>
      </c>
      <c r="G58" s="695">
        <v>0</v>
      </c>
      <c r="H58" s="696" t="e">
        <f t="shared" si="3"/>
        <v>#DIV/0!</v>
      </c>
      <c r="I58" s="695">
        <v>0</v>
      </c>
      <c r="J58" s="695">
        <v>0</v>
      </c>
      <c r="K58" s="696" t="e">
        <f t="shared" si="4"/>
        <v>#DIV/0!</v>
      </c>
      <c r="L58" s="695">
        <v>0</v>
      </c>
      <c r="M58" s="695">
        <v>0</v>
      </c>
      <c r="N58" s="696" t="e">
        <f t="shared" si="0"/>
        <v>#DIV/0!</v>
      </c>
      <c r="O58" s="695">
        <v>0</v>
      </c>
      <c r="P58" s="695">
        <v>0</v>
      </c>
      <c r="Q58" s="696" t="e">
        <f t="shared" si="1"/>
        <v>#DIV/0!</v>
      </c>
      <c r="R58" s="695">
        <f t="shared" si="5"/>
        <v>0</v>
      </c>
      <c r="S58" s="695">
        <f t="shared" si="5"/>
        <v>0</v>
      </c>
      <c r="T58" s="718">
        <v>0</v>
      </c>
    </row>
    <row r="59" spans="1:20" x14ac:dyDescent="0.3">
      <c r="A59" s="680" t="s">
        <v>1196</v>
      </c>
      <c r="B59" s="694" t="s">
        <v>1197</v>
      </c>
      <c r="C59" s="695">
        <v>0</v>
      </c>
      <c r="D59" s="695">
        <v>0</v>
      </c>
      <c r="E59" s="696" t="e">
        <f t="shared" si="2"/>
        <v>#DIV/0!</v>
      </c>
      <c r="F59" s="695">
        <v>0</v>
      </c>
      <c r="G59" s="695">
        <v>0</v>
      </c>
      <c r="H59" s="696" t="e">
        <f t="shared" si="3"/>
        <v>#DIV/0!</v>
      </c>
      <c r="I59" s="695">
        <v>0</v>
      </c>
      <c r="J59" s="695">
        <v>0</v>
      </c>
      <c r="K59" s="696" t="e">
        <f t="shared" si="4"/>
        <v>#DIV/0!</v>
      </c>
      <c r="L59" s="695">
        <v>0</v>
      </c>
      <c r="M59" s="695">
        <v>0</v>
      </c>
      <c r="N59" s="696" t="e">
        <f t="shared" si="0"/>
        <v>#DIV/0!</v>
      </c>
      <c r="O59" s="695">
        <v>0</v>
      </c>
      <c r="P59" s="695">
        <v>0</v>
      </c>
      <c r="Q59" s="696" t="e">
        <f t="shared" si="1"/>
        <v>#DIV/0!</v>
      </c>
      <c r="R59" s="695">
        <f t="shared" si="5"/>
        <v>0</v>
      </c>
      <c r="S59" s="695">
        <f t="shared" si="5"/>
        <v>0</v>
      </c>
      <c r="T59" s="718">
        <v>0</v>
      </c>
    </row>
    <row r="60" spans="1:20" x14ac:dyDescent="0.3">
      <c r="A60" s="680" t="s">
        <v>1121</v>
      </c>
      <c r="B60" s="697" t="s">
        <v>1198</v>
      </c>
      <c r="C60" s="695">
        <v>0</v>
      </c>
      <c r="D60" s="695">
        <v>0</v>
      </c>
      <c r="E60" s="696" t="e">
        <f t="shared" si="2"/>
        <v>#DIV/0!</v>
      </c>
      <c r="F60" s="695">
        <v>0</v>
      </c>
      <c r="G60" s="695">
        <v>0</v>
      </c>
      <c r="H60" s="696" t="e">
        <f t="shared" si="3"/>
        <v>#DIV/0!</v>
      </c>
      <c r="I60" s="695">
        <v>0</v>
      </c>
      <c r="J60" s="695">
        <v>0</v>
      </c>
      <c r="K60" s="696" t="e">
        <f t="shared" si="4"/>
        <v>#DIV/0!</v>
      </c>
      <c r="L60" s="695">
        <v>0</v>
      </c>
      <c r="M60" s="695">
        <v>0</v>
      </c>
      <c r="N60" s="696" t="e">
        <f t="shared" si="0"/>
        <v>#DIV/0!</v>
      </c>
      <c r="O60" s="695">
        <v>0</v>
      </c>
      <c r="P60" s="695">
        <v>0</v>
      </c>
      <c r="Q60" s="696" t="e">
        <f t="shared" si="1"/>
        <v>#DIV/0!</v>
      </c>
      <c r="R60" s="695">
        <f t="shared" si="5"/>
        <v>0</v>
      </c>
      <c r="S60" s="695">
        <f t="shared" si="5"/>
        <v>0</v>
      </c>
      <c r="T60" s="718">
        <v>0</v>
      </c>
    </row>
    <row r="61" spans="1:20" ht="27.6" x14ac:dyDescent="0.3">
      <c r="A61" s="680" t="s">
        <v>1123</v>
      </c>
      <c r="B61" s="697" t="s">
        <v>1199</v>
      </c>
      <c r="C61" s="695">
        <v>0</v>
      </c>
      <c r="D61" s="695">
        <v>0</v>
      </c>
      <c r="E61" s="696" t="e">
        <f t="shared" si="2"/>
        <v>#DIV/0!</v>
      </c>
      <c r="F61" s="695">
        <v>0</v>
      </c>
      <c r="G61" s="695">
        <v>0</v>
      </c>
      <c r="H61" s="696" t="e">
        <f t="shared" si="3"/>
        <v>#DIV/0!</v>
      </c>
      <c r="I61" s="695">
        <v>0</v>
      </c>
      <c r="J61" s="695">
        <v>0</v>
      </c>
      <c r="K61" s="696" t="e">
        <f t="shared" si="4"/>
        <v>#DIV/0!</v>
      </c>
      <c r="L61" s="695">
        <v>0</v>
      </c>
      <c r="M61" s="695">
        <v>0</v>
      </c>
      <c r="N61" s="696" t="e">
        <f t="shared" si="0"/>
        <v>#DIV/0!</v>
      </c>
      <c r="O61" s="695">
        <v>0</v>
      </c>
      <c r="P61" s="695">
        <v>0</v>
      </c>
      <c r="Q61" s="696" t="e">
        <f t="shared" si="1"/>
        <v>#DIV/0!</v>
      </c>
      <c r="R61" s="695">
        <f t="shared" si="5"/>
        <v>0</v>
      </c>
      <c r="S61" s="695">
        <f t="shared" si="5"/>
        <v>0</v>
      </c>
      <c r="T61" s="718">
        <v>0</v>
      </c>
    </row>
    <row r="62" spans="1:20" x14ac:dyDescent="0.3">
      <c r="A62" s="680" t="s">
        <v>1125</v>
      </c>
      <c r="B62" s="697" t="s">
        <v>1200</v>
      </c>
      <c r="C62" s="695">
        <v>0</v>
      </c>
      <c r="D62" s="695">
        <v>0</v>
      </c>
      <c r="E62" s="696" t="e">
        <f t="shared" si="2"/>
        <v>#DIV/0!</v>
      </c>
      <c r="F62" s="695">
        <v>0</v>
      </c>
      <c r="G62" s="695">
        <v>0</v>
      </c>
      <c r="H62" s="696" t="e">
        <f t="shared" si="3"/>
        <v>#DIV/0!</v>
      </c>
      <c r="I62" s="695">
        <v>0</v>
      </c>
      <c r="J62" s="695">
        <v>0</v>
      </c>
      <c r="K62" s="696" t="e">
        <f t="shared" si="4"/>
        <v>#DIV/0!</v>
      </c>
      <c r="L62" s="695">
        <v>0</v>
      </c>
      <c r="M62" s="695">
        <v>0</v>
      </c>
      <c r="N62" s="696" t="e">
        <f t="shared" si="0"/>
        <v>#DIV/0!</v>
      </c>
      <c r="O62" s="695">
        <v>0</v>
      </c>
      <c r="P62" s="695">
        <v>0</v>
      </c>
      <c r="Q62" s="696" t="e">
        <f t="shared" si="1"/>
        <v>#DIV/0!</v>
      </c>
      <c r="R62" s="695">
        <f t="shared" si="5"/>
        <v>0</v>
      </c>
      <c r="S62" s="695">
        <f t="shared" si="5"/>
        <v>0</v>
      </c>
      <c r="T62" s="718">
        <v>0</v>
      </c>
    </row>
    <row r="63" spans="1:20" x14ac:dyDescent="0.3">
      <c r="A63" s="680" t="s">
        <v>1127</v>
      </c>
      <c r="B63" s="697" t="s">
        <v>1201</v>
      </c>
      <c r="C63" s="695">
        <v>0</v>
      </c>
      <c r="D63" s="695">
        <v>0</v>
      </c>
      <c r="E63" s="696" t="e">
        <f t="shared" si="2"/>
        <v>#DIV/0!</v>
      </c>
      <c r="F63" s="695">
        <v>0</v>
      </c>
      <c r="G63" s="695">
        <v>0</v>
      </c>
      <c r="H63" s="696" t="e">
        <f t="shared" si="3"/>
        <v>#DIV/0!</v>
      </c>
      <c r="I63" s="695">
        <v>0</v>
      </c>
      <c r="J63" s="695">
        <v>0</v>
      </c>
      <c r="K63" s="696" t="e">
        <f t="shared" si="4"/>
        <v>#DIV/0!</v>
      </c>
      <c r="L63" s="695">
        <v>0</v>
      </c>
      <c r="M63" s="695">
        <v>0</v>
      </c>
      <c r="N63" s="696" t="e">
        <f t="shared" si="0"/>
        <v>#DIV/0!</v>
      </c>
      <c r="O63" s="695">
        <v>0</v>
      </c>
      <c r="P63" s="695">
        <v>0</v>
      </c>
      <c r="Q63" s="696" t="e">
        <f t="shared" si="1"/>
        <v>#DIV/0!</v>
      </c>
      <c r="R63" s="695">
        <f t="shared" si="5"/>
        <v>0</v>
      </c>
      <c r="S63" s="695">
        <f t="shared" si="5"/>
        <v>0</v>
      </c>
      <c r="T63" s="718">
        <v>0</v>
      </c>
    </row>
    <row r="64" spans="1:20" ht="27.6" x14ac:dyDescent="0.3">
      <c r="A64" s="680" t="s">
        <v>1202</v>
      </c>
      <c r="B64" s="694" t="s">
        <v>1203</v>
      </c>
      <c r="C64" s="695">
        <v>0</v>
      </c>
      <c r="D64" s="695">
        <v>0</v>
      </c>
      <c r="E64" s="696" t="e">
        <f t="shared" si="2"/>
        <v>#DIV/0!</v>
      </c>
      <c r="F64" s="695">
        <v>0</v>
      </c>
      <c r="G64" s="695">
        <v>0</v>
      </c>
      <c r="H64" s="696" t="e">
        <f t="shared" si="3"/>
        <v>#DIV/0!</v>
      </c>
      <c r="I64" s="695">
        <v>0</v>
      </c>
      <c r="J64" s="695">
        <v>0</v>
      </c>
      <c r="K64" s="696" t="e">
        <f t="shared" si="4"/>
        <v>#DIV/0!</v>
      </c>
      <c r="L64" s="695">
        <v>0</v>
      </c>
      <c r="M64" s="695">
        <v>0</v>
      </c>
      <c r="N64" s="696" t="e">
        <f t="shared" si="0"/>
        <v>#DIV/0!</v>
      </c>
      <c r="O64" s="695">
        <v>0</v>
      </c>
      <c r="P64" s="695">
        <v>0</v>
      </c>
      <c r="Q64" s="696" t="e">
        <f t="shared" si="1"/>
        <v>#DIV/0!</v>
      </c>
      <c r="R64" s="695">
        <f t="shared" si="5"/>
        <v>0</v>
      </c>
      <c r="S64" s="695">
        <f t="shared" si="5"/>
        <v>0</v>
      </c>
      <c r="T64" s="718">
        <v>0</v>
      </c>
    </row>
    <row r="65" spans="1:20" x14ac:dyDescent="0.3">
      <c r="A65" s="680" t="s">
        <v>1204</v>
      </c>
      <c r="B65" s="694" t="s">
        <v>1205</v>
      </c>
      <c r="C65" s="695">
        <v>0</v>
      </c>
      <c r="D65" s="695">
        <v>0</v>
      </c>
      <c r="E65" s="696" t="e">
        <f t="shared" si="2"/>
        <v>#DIV/0!</v>
      </c>
      <c r="F65" s="695">
        <v>0</v>
      </c>
      <c r="G65" s="695">
        <v>0</v>
      </c>
      <c r="H65" s="696" t="e">
        <f t="shared" si="3"/>
        <v>#DIV/0!</v>
      </c>
      <c r="I65" s="695">
        <v>0</v>
      </c>
      <c r="J65" s="695">
        <v>0</v>
      </c>
      <c r="K65" s="696" t="e">
        <f t="shared" si="4"/>
        <v>#DIV/0!</v>
      </c>
      <c r="L65" s="695">
        <v>0</v>
      </c>
      <c r="M65" s="695">
        <v>0</v>
      </c>
      <c r="N65" s="696" t="e">
        <f t="shared" si="0"/>
        <v>#DIV/0!</v>
      </c>
      <c r="O65" s="695">
        <v>0</v>
      </c>
      <c r="P65" s="695">
        <v>0</v>
      </c>
      <c r="Q65" s="696" t="e">
        <f t="shared" si="1"/>
        <v>#DIV/0!</v>
      </c>
      <c r="R65" s="695">
        <f t="shared" si="5"/>
        <v>0</v>
      </c>
      <c r="S65" s="695">
        <f t="shared" si="5"/>
        <v>0</v>
      </c>
      <c r="T65" s="718">
        <v>0</v>
      </c>
    </row>
    <row r="66" spans="1:20" x14ac:dyDescent="0.3">
      <c r="A66" s="680" t="s">
        <v>1121</v>
      </c>
      <c r="B66" s="694" t="s">
        <v>1206</v>
      </c>
      <c r="C66" s="695">
        <v>0</v>
      </c>
      <c r="D66" s="695">
        <v>0</v>
      </c>
      <c r="E66" s="696" t="e">
        <f t="shared" si="2"/>
        <v>#DIV/0!</v>
      </c>
      <c r="F66" s="695">
        <v>0</v>
      </c>
      <c r="G66" s="695">
        <v>0</v>
      </c>
      <c r="H66" s="696" t="e">
        <f t="shared" si="3"/>
        <v>#DIV/0!</v>
      </c>
      <c r="I66" s="695">
        <v>0</v>
      </c>
      <c r="J66" s="695">
        <v>0</v>
      </c>
      <c r="K66" s="696" t="e">
        <f t="shared" si="4"/>
        <v>#DIV/0!</v>
      </c>
      <c r="L66" s="695">
        <v>0</v>
      </c>
      <c r="M66" s="695">
        <v>0</v>
      </c>
      <c r="N66" s="696" t="e">
        <f t="shared" si="0"/>
        <v>#DIV/0!</v>
      </c>
      <c r="O66" s="695">
        <v>0</v>
      </c>
      <c r="P66" s="695">
        <v>0</v>
      </c>
      <c r="Q66" s="696" t="e">
        <f t="shared" si="1"/>
        <v>#DIV/0!</v>
      </c>
      <c r="R66" s="695">
        <f t="shared" si="5"/>
        <v>0</v>
      </c>
      <c r="S66" s="695">
        <f t="shared" si="5"/>
        <v>0</v>
      </c>
      <c r="T66" s="718">
        <v>0</v>
      </c>
    </row>
    <row r="67" spans="1:20" ht="27.6" x14ac:dyDescent="0.3">
      <c r="A67" s="680" t="s">
        <v>1123</v>
      </c>
      <c r="B67" s="694" t="s">
        <v>1207</v>
      </c>
      <c r="C67" s="695">
        <v>0</v>
      </c>
      <c r="D67" s="695">
        <v>0</v>
      </c>
      <c r="E67" s="696" t="e">
        <f t="shared" si="2"/>
        <v>#DIV/0!</v>
      </c>
      <c r="F67" s="695">
        <v>0</v>
      </c>
      <c r="G67" s="695">
        <v>0</v>
      </c>
      <c r="H67" s="696" t="e">
        <f t="shared" si="3"/>
        <v>#DIV/0!</v>
      </c>
      <c r="I67" s="695">
        <v>0</v>
      </c>
      <c r="J67" s="695">
        <v>0</v>
      </c>
      <c r="K67" s="696" t="e">
        <f t="shared" si="4"/>
        <v>#DIV/0!</v>
      </c>
      <c r="L67" s="695">
        <v>0</v>
      </c>
      <c r="M67" s="695">
        <v>0</v>
      </c>
      <c r="N67" s="696" t="e">
        <f t="shared" si="0"/>
        <v>#DIV/0!</v>
      </c>
      <c r="O67" s="695">
        <v>0</v>
      </c>
      <c r="P67" s="695">
        <v>0</v>
      </c>
      <c r="Q67" s="696" t="e">
        <f t="shared" si="1"/>
        <v>#DIV/0!</v>
      </c>
      <c r="R67" s="695">
        <f t="shared" si="5"/>
        <v>0</v>
      </c>
      <c r="S67" s="695">
        <f t="shared" si="5"/>
        <v>0</v>
      </c>
      <c r="T67" s="718">
        <v>0</v>
      </c>
    </row>
    <row r="68" spans="1:20" x14ac:dyDescent="0.3">
      <c r="A68" s="680" t="s">
        <v>1125</v>
      </c>
      <c r="B68" s="694" t="s">
        <v>1208</v>
      </c>
      <c r="C68" s="695">
        <v>0</v>
      </c>
      <c r="D68" s="695">
        <v>0</v>
      </c>
      <c r="E68" s="696" t="e">
        <f t="shared" si="2"/>
        <v>#DIV/0!</v>
      </c>
      <c r="F68" s="695">
        <v>0</v>
      </c>
      <c r="G68" s="695">
        <v>0</v>
      </c>
      <c r="H68" s="696" t="e">
        <f t="shared" si="3"/>
        <v>#DIV/0!</v>
      </c>
      <c r="I68" s="695">
        <v>0</v>
      </c>
      <c r="J68" s="695">
        <v>0</v>
      </c>
      <c r="K68" s="696" t="e">
        <f t="shared" si="4"/>
        <v>#DIV/0!</v>
      </c>
      <c r="L68" s="695">
        <v>0</v>
      </c>
      <c r="M68" s="695">
        <v>0</v>
      </c>
      <c r="N68" s="696" t="e">
        <f t="shared" si="0"/>
        <v>#DIV/0!</v>
      </c>
      <c r="O68" s="695">
        <v>0</v>
      </c>
      <c r="P68" s="695">
        <v>0</v>
      </c>
      <c r="Q68" s="696" t="e">
        <f t="shared" si="1"/>
        <v>#DIV/0!</v>
      </c>
      <c r="R68" s="695">
        <f t="shared" si="5"/>
        <v>0</v>
      </c>
      <c r="S68" s="695">
        <f t="shared" si="5"/>
        <v>0</v>
      </c>
      <c r="T68" s="718">
        <v>0</v>
      </c>
    </row>
    <row r="69" spans="1:20" x14ac:dyDescent="0.3">
      <c r="A69" s="680" t="s">
        <v>1127</v>
      </c>
      <c r="B69" s="694" t="s">
        <v>1209</v>
      </c>
      <c r="C69" s="695">
        <v>0</v>
      </c>
      <c r="D69" s="695">
        <v>0</v>
      </c>
      <c r="E69" s="696" t="e">
        <f t="shared" si="2"/>
        <v>#DIV/0!</v>
      </c>
      <c r="F69" s="695">
        <v>0</v>
      </c>
      <c r="G69" s="695">
        <v>0</v>
      </c>
      <c r="H69" s="696" t="e">
        <f t="shared" si="3"/>
        <v>#DIV/0!</v>
      </c>
      <c r="I69" s="695">
        <v>0</v>
      </c>
      <c r="J69" s="695">
        <v>0</v>
      </c>
      <c r="K69" s="696" t="e">
        <f t="shared" si="4"/>
        <v>#DIV/0!</v>
      </c>
      <c r="L69" s="695">
        <v>0</v>
      </c>
      <c r="M69" s="695">
        <v>0</v>
      </c>
      <c r="N69" s="696" t="e">
        <f t="shared" ref="N69:N115" si="7">M69/L69</f>
        <v>#DIV/0!</v>
      </c>
      <c r="O69" s="695">
        <v>0</v>
      </c>
      <c r="P69" s="695">
        <v>0</v>
      </c>
      <c r="Q69" s="696" t="e">
        <f t="shared" ref="Q69:Q115" si="8">P69/O69</f>
        <v>#DIV/0!</v>
      </c>
      <c r="R69" s="695">
        <f t="shared" si="5"/>
        <v>0</v>
      </c>
      <c r="S69" s="695">
        <f t="shared" si="5"/>
        <v>0</v>
      </c>
      <c r="T69" s="718">
        <v>0</v>
      </c>
    </row>
    <row r="70" spans="1:20" ht="27.6" x14ac:dyDescent="0.3">
      <c r="A70" s="680" t="s">
        <v>1210</v>
      </c>
      <c r="B70" s="694" t="s">
        <v>1211</v>
      </c>
      <c r="C70" s="695">
        <v>0</v>
      </c>
      <c r="D70" s="695">
        <v>0</v>
      </c>
      <c r="E70" s="696" t="e">
        <f t="shared" ref="E70:E115" si="9">D70/C70</f>
        <v>#DIV/0!</v>
      </c>
      <c r="F70" s="695">
        <v>0</v>
      </c>
      <c r="G70" s="695">
        <v>0</v>
      </c>
      <c r="H70" s="696" t="e">
        <f t="shared" ref="H70:H115" si="10">G70/F70</f>
        <v>#DIV/0!</v>
      </c>
      <c r="I70" s="695">
        <v>0</v>
      </c>
      <c r="J70" s="695">
        <v>0</v>
      </c>
      <c r="K70" s="696" t="e">
        <f t="shared" ref="K70:K115" si="11">J70/I70</f>
        <v>#DIV/0!</v>
      </c>
      <c r="L70" s="695">
        <v>0</v>
      </c>
      <c r="M70" s="695">
        <v>0</v>
      </c>
      <c r="N70" s="696" t="e">
        <f t="shared" si="7"/>
        <v>#DIV/0!</v>
      </c>
      <c r="O70" s="695">
        <v>0</v>
      </c>
      <c r="P70" s="695">
        <v>0</v>
      </c>
      <c r="Q70" s="696" t="e">
        <f t="shared" si="8"/>
        <v>#DIV/0!</v>
      </c>
      <c r="R70" s="695">
        <f t="shared" ref="R70:S115" si="12">C70+F70+I70+L70+O70</f>
        <v>0</v>
      </c>
      <c r="S70" s="695">
        <f t="shared" si="12"/>
        <v>0</v>
      </c>
      <c r="T70" s="718">
        <v>0</v>
      </c>
    </row>
    <row r="71" spans="1:20" x14ac:dyDescent="0.3">
      <c r="A71" s="680" t="s">
        <v>1121</v>
      </c>
      <c r="B71" s="694" t="s">
        <v>1212</v>
      </c>
      <c r="C71" s="695">
        <v>0</v>
      </c>
      <c r="D71" s="695">
        <v>0</v>
      </c>
      <c r="E71" s="696" t="e">
        <f t="shared" si="9"/>
        <v>#DIV/0!</v>
      </c>
      <c r="F71" s="695">
        <v>0</v>
      </c>
      <c r="G71" s="695">
        <v>0</v>
      </c>
      <c r="H71" s="696" t="e">
        <f t="shared" si="10"/>
        <v>#DIV/0!</v>
      </c>
      <c r="I71" s="695">
        <v>0</v>
      </c>
      <c r="J71" s="695">
        <v>0</v>
      </c>
      <c r="K71" s="696" t="e">
        <f t="shared" si="11"/>
        <v>#DIV/0!</v>
      </c>
      <c r="L71" s="695">
        <v>0</v>
      </c>
      <c r="M71" s="695">
        <v>0</v>
      </c>
      <c r="N71" s="696" t="e">
        <f t="shared" si="7"/>
        <v>#DIV/0!</v>
      </c>
      <c r="O71" s="695">
        <v>0</v>
      </c>
      <c r="P71" s="695">
        <v>0</v>
      </c>
      <c r="Q71" s="696" t="e">
        <f t="shared" si="8"/>
        <v>#DIV/0!</v>
      </c>
      <c r="R71" s="695">
        <f t="shared" si="12"/>
        <v>0</v>
      </c>
      <c r="S71" s="695">
        <f t="shared" si="12"/>
        <v>0</v>
      </c>
      <c r="T71" s="718">
        <v>0</v>
      </c>
    </row>
    <row r="72" spans="1:20" ht="27.6" x14ac:dyDescent="0.3">
      <c r="A72" s="680" t="s">
        <v>1123</v>
      </c>
      <c r="B72" s="694" t="s">
        <v>1213</v>
      </c>
      <c r="C72" s="695">
        <v>0</v>
      </c>
      <c r="D72" s="695">
        <v>0</v>
      </c>
      <c r="E72" s="696" t="e">
        <f t="shared" si="9"/>
        <v>#DIV/0!</v>
      </c>
      <c r="F72" s="695">
        <v>0</v>
      </c>
      <c r="G72" s="695">
        <v>0</v>
      </c>
      <c r="H72" s="696" t="e">
        <f t="shared" si="10"/>
        <v>#DIV/0!</v>
      </c>
      <c r="I72" s="695">
        <v>0</v>
      </c>
      <c r="J72" s="695">
        <v>0</v>
      </c>
      <c r="K72" s="696" t="e">
        <f t="shared" si="11"/>
        <v>#DIV/0!</v>
      </c>
      <c r="L72" s="695">
        <v>0</v>
      </c>
      <c r="M72" s="695">
        <v>0</v>
      </c>
      <c r="N72" s="696" t="e">
        <f t="shared" si="7"/>
        <v>#DIV/0!</v>
      </c>
      <c r="O72" s="695">
        <v>0</v>
      </c>
      <c r="P72" s="695">
        <v>0</v>
      </c>
      <c r="Q72" s="696" t="e">
        <f t="shared" si="8"/>
        <v>#DIV/0!</v>
      </c>
      <c r="R72" s="695">
        <f t="shared" si="12"/>
        <v>0</v>
      </c>
      <c r="S72" s="695">
        <f t="shared" si="12"/>
        <v>0</v>
      </c>
      <c r="T72" s="718">
        <v>0</v>
      </c>
    </row>
    <row r="73" spans="1:20" x14ac:dyDescent="0.3">
      <c r="A73" s="680" t="s">
        <v>1125</v>
      </c>
      <c r="B73" s="694" t="s">
        <v>1214</v>
      </c>
      <c r="C73" s="695">
        <v>0</v>
      </c>
      <c r="D73" s="695">
        <v>0</v>
      </c>
      <c r="E73" s="696" t="e">
        <f t="shared" si="9"/>
        <v>#DIV/0!</v>
      </c>
      <c r="F73" s="695">
        <v>0</v>
      </c>
      <c r="G73" s="695">
        <v>0</v>
      </c>
      <c r="H73" s="696" t="e">
        <f t="shared" si="10"/>
        <v>#DIV/0!</v>
      </c>
      <c r="I73" s="695">
        <v>0</v>
      </c>
      <c r="J73" s="695">
        <v>0</v>
      </c>
      <c r="K73" s="696" t="e">
        <f t="shared" si="11"/>
        <v>#DIV/0!</v>
      </c>
      <c r="L73" s="695">
        <v>0</v>
      </c>
      <c r="M73" s="695">
        <v>0</v>
      </c>
      <c r="N73" s="696" t="e">
        <f t="shared" si="7"/>
        <v>#DIV/0!</v>
      </c>
      <c r="O73" s="695">
        <v>0</v>
      </c>
      <c r="P73" s="695">
        <v>0</v>
      </c>
      <c r="Q73" s="696" t="e">
        <f t="shared" si="8"/>
        <v>#DIV/0!</v>
      </c>
      <c r="R73" s="695">
        <f t="shared" si="12"/>
        <v>0</v>
      </c>
      <c r="S73" s="695">
        <f t="shared" si="12"/>
        <v>0</v>
      </c>
      <c r="T73" s="718">
        <v>0</v>
      </c>
    </row>
    <row r="74" spans="1:20" x14ac:dyDescent="0.3">
      <c r="A74" s="680" t="s">
        <v>1127</v>
      </c>
      <c r="B74" s="694" t="s">
        <v>1215</v>
      </c>
      <c r="C74" s="695">
        <v>0</v>
      </c>
      <c r="D74" s="695">
        <v>0</v>
      </c>
      <c r="E74" s="696" t="e">
        <f t="shared" si="9"/>
        <v>#DIV/0!</v>
      </c>
      <c r="F74" s="695">
        <v>0</v>
      </c>
      <c r="G74" s="695">
        <v>0</v>
      </c>
      <c r="H74" s="696" t="e">
        <f t="shared" si="10"/>
        <v>#DIV/0!</v>
      </c>
      <c r="I74" s="695">
        <v>0</v>
      </c>
      <c r="J74" s="695">
        <v>0</v>
      </c>
      <c r="K74" s="696" t="e">
        <f t="shared" si="11"/>
        <v>#DIV/0!</v>
      </c>
      <c r="L74" s="695">
        <v>0</v>
      </c>
      <c r="M74" s="695">
        <v>0</v>
      </c>
      <c r="N74" s="696" t="e">
        <f t="shared" si="7"/>
        <v>#DIV/0!</v>
      </c>
      <c r="O74" s="695">
        <v>0</v>
      </c>
      <c r="P74" s="695">
        <v>0</v>
      </c>
      <c r="Q74" s="696" t="e">
        <f t="shared" si="8"/>
        <v>#DIV/0!</v>
      </c>
      <c r="R74" s="695">
        <f t="shared" si="12"/>
        <v>0</v>
      </c>
      <c r="S74" s="695">
        <f t="shared" si="12"/>
        <v>0</v>
      </c>
      <c r="T74" s="718">
        <v>0</v>
      </c>
    </row>
    <row r="75" spans="1:20" x14ac:dyDescent="0.3">
      <c r="A75" s="680" t="s">
        <v>1216</v>
      </c>
      <c r="B75" s="694" t="s">
        <v>236</v>
      </c>
      <c r="C75" s="695">
        <v>0</v>
      </c>
      <c r="D75" s="695">
        <v>0</v>
      </c>
      <c r="E75" s="696" t="e">
        <f t="shared" si="9"/>
        <v>#DIV/0!</v>
      </c>
      <c r="F75" s="695">
        <v>0</v>
      </c>
      <c r="G75" s="695">
        <v>0</v>
      </c>
      <c r="H75" s="696" t="e">
        <f t="shared" si="10"/>
        <v>#DIV/0!</v>
      </c>
      <c r="I75" s="695">
        <v>0</v>
      </c>
      <c r="J75" s="695">
        <v>0</v>
      </c>
      <c r="K75" s="696" t="e">
        <f t="shared" si="11"/>
        <v>#DIV/0!</v>
      </c>
      <c r="L75" s="695">
        <v>0</v>
      </c>
      <c r="M75" s="695">
        <v>0</v>
      </c>
      <c r="N75" s="696" t="e">
        <f t="shared" si="7"/>
        <v>#DIV/0!</v>
      </c>
      <c r="O75" s="695">
        <v>0</v>
      </c>
      <c r="P75" s="695">
        <v>0</v>
      </c>
      <c r="Q75" s="696" t="e">
        <f t="shared" si="8"/>
        <v>#DIV/0!</v>
      </c>
      <c r="R75" s="695">
        <f t="shared" si="12"/>
        <v>0</v>
      </c>
      <c r="S75" s="695">
        <f t="shared" si="12"/>
        <v>0</v>
      </c>
      <c r="T75" s="718">
        <v>0</v>
      </c>
    </row>
    <row r="76" spans="1:20" x14ac:dyDescent="0.3">
      <c r="A76" s="680" t="s">
        <v>1217</v>
      </c>
      <c r="B76" s="694" t="s">
        <v>1218</v>
      </c>
      <c r="C76" s="695">
        <v>0</v>
      </c>
      <c r="D76" s="695">
        <v>0</v>
      </c>
      <c r="E76" s="696" t="e">
        <f t="shared" si="9"/>
        <v>#DIV/0!</v>
      </c>
      <c r="F76" s="695">
        <v>0</v>
      </c>
      <c r="G76" s="695">
        <v>0</v>
      </c>
      <c r="H76" s="696" t="e">
        <f t="shared" si="10"/>
        <v>#DIV/0!</v>
      </c>
      <c r="I76" s="695">
        <v>0</v>
      </c>
      <c r="J76" s="695">
        <v>0</v>
      </c>
      <c r="K76" s="696" t="e">
        <f t="shared" si="11"/>
        <v>#DIV/0!</v>
      </c>
      <c r="L76" s="695">
        <v>0</v>
      </c>
      <c r="M76" s="695">
        <v>0</v>
      </c>
      <c r="N76" s="696" t="e">
        <f t="shared" si="7"/>
        <v>#DIV/0!</v>
      </c>
      <c r="O76" s="695">
        <v>0</v>
      </c>
      <c r="P76" s="695">
        <v>0</v>
      </c>
      <c r="Q76" s="696" t="e">
        <f t="shared" si="8"/>
        <v>#DIV/0!</v>
      </c>
      <c r="R76" s="695">
        <f t="shared" si="12"/>
        <v>0</v>
      </c>
      <c r="S76" s="695">
        <f t="shared" si="12"/>
        <v>0</v>
      </c>
      <c r="T76" s="718">
        <v>0</v>
      </c>
    </row>
    <row r="77" spans="1:20" x14ac:dyDescent="0.3">
      <c r="A77" s="680" t="s">
        <v>1219</v>
      </c>
      <c r="B77" s="694" t="s">
        <v>1220</v>
      </c>
      <c r="C77" s="695">
        <v>0</v>
      </c>
      <c r="D77" s="695">
        <v>0</v>
      </c>
      <c r="E77" s="696" t="e">
        <f t="shared" si="9"/>
        <v>#DIV/0!</v>
      </c>
      <c r="F77" s="695">
        <v>0</v>
      </c>
      <c r="G77" s="695">
        <v>0</v>
      </c>
      <c r="H77" s="696" t="e">
        <f t="shared" si="10"/>
        <v>#DIV/0!</v>
      </c>
      <c r="I77" s="695">
        <v>0</v>
      </c>
      <c r="J77" s="695">
        <v>0</v>
      </c>
      <c r="K77" s="696" t="e">
        <f t="shared" si="11"/>
        <v>#DIV/0!</v>
      </c>
      <c r="L77" s="695">
        <v>0</v>
      </c>
      <c r="M77" s="695">
        <v>0</v>
      </c>
      <c r="N77" s="696" t="e">
        <f t="shared" si="7"/>
        <v>#DIV/0!</v>
      </c>
      <c r="O77" s="695">
        <v>0</v>
      </c>
      <c r="P77" s="695">
        <v>0</v>
      </c>
      <c r="Q77" s="696" t="e">
        <f t="shared" si="8"/>
        <v>#DIV/0!</v>
      </c>
      <c r="R77" s="695">
        <f t="shared" si="12"/>
        <v>0</v>
      </c>
      <c r="S77" s="695">
        <f t="shared" si="12"/>
        <v>0</v>
      </c>
      <c r="T77" s="718">
        <v>0</v>
      </c>
    </row>
    <row r="78" spans="1:20" x14ac:dyDescent="0.3">
      <c r="A78" s="680" t="s">
        <v>1221</v>
      </c>
      <c r="B78" s="694" t="s">
        <v>1222</v>
      </c>
      <c r="C78" s="695">
        <v>62305320</v>
      </c>
      <c r="D78" s="695">
        <v>434544632</v>
      </c>
      <c r="E78" s="696">
        <f t="shared" si="9"/>
        <v>6.9744386514666807</v>
      </c>
      <c r="F78" s="695">
        <v>1523561</v>
      </c>
      <c r="G78" s="695">
        <v>1577954</v>
      </c>
      <c r="H78" s="696">
        <f t="shared" si="10"/>
        <v>1.0357012288973004</v>
      </c>
      <c r="I78" s="695">
        <v>1187782</v>
      </c>
      <c r="J78" s="695">
        <v>1520071</v>
      </c>
      <c r="K78" s="696">
        <f t="shared" si="11"/>
        <v>1.2797558811297023</v>
      </c>
      <c r="L78" s="695">
        <v>1481488</v>
      </c>
      <c r="M78" s="695">
        <v>1499756</v>
      </c>
      <c r="N78" s="696">
        <f t="shared" si="7"/>
        <v>1.0123308457442788</v>
      </c>
      <c r="O78" s="695">
        <v>1442028</v>
      </c>
      <c r="P78" s="695">
        <v>1434778</v>
      </c>
      <c r="Q78" s="696">
        <f t="shared" si="8"/>
        <v>0.99497235837306908</v>
      </c>
      <c r="R78" s="695">
        <f t="shared" si="12"/>
        <v>67940179</v>
      </c>
      <c r="S78" s="695">
        <f t="shared" si="12"/>
        <v>440577191</v>
      </c>
      <c r="T78" s="696">
        <f t="shared" ref="T78:T113" si="13">S78/R78</f>
        <v>6.4847811337088173</v>
      </c>
    </row>
    <row r="79" spans="1:20" x14ac:dyDescent="0.3">
      <c r="A79" s="680" t="s">
        <v>1223</v>
      </c>
      <c r="B79" s="694" t="s">
        <v>1224</v>
      </c>
      <c r="C79" s="695">
        <v>0</v>
      </c>
      <c r="D79" s="695">
        <v>0</v>
      </c>
      <c r="E79" s="696" t="e">
        <f t="shared" si="9"/>
        <v>#DIV/0!</v>
      </c>
      <c r="F79" s="695">
        <v>0</v>
      </c>
      <c r="G79" s="695">
        <v>0</v>
      </c>
      <c r="H79" s="696" t="e">
        <f t="shared" si="10"/>
        <v>#DIV/0!</v>
      </c>
      <c r="I79" s="695">
        <v>0</v>
      </c>
      <c r="J79" s="695">
        <v>0</v>
      </c>
      <c r="K79" s="696" t="e">
        <f t="shared" si="11"/>
        <v>#DIV/0!</v>
      </c>
      <c r="L79" s="695">
        <v>0</v>
      </c>
      <c r="M79" s="695">
        <v>0</v>
      </c>
      <c r="N79" s="696" t="e">
        <f t="shared" si="7"/>
        <v>#DIV/0!</v>
      </c>
      <c r="O79" s="695">
        <v>0</v>
      </c>
      <c r="P79" s="695">
        <v>0</v>
      </c>
      <c r="Q79" s="696" t="e">
        <f t="shared" si="8"/>
        <v>#DIV/0!</v>
      </c>
      <c r="R79" s="695">
        <f t="shared" si="12"/>
        <v>0</v>
      </c>
      <c r="S79" s="695">
        <f t="shared" si="12"/>
        <v>0</v>
      </c>
      <c r="T79" s="718">
        <v>0</v>
      </c>
    </row>
    <row r="80" spans="1:20" x14ac:dyDescent="0.3">
      <c r="A80" s="680" t="s">
        <v>1225</v>
      </c>
      <c r="B80" s="694" t="s">
        <v>1226</v>
      </c>
      <c r="C80" s="695">
        <v>0</v>
      </c>
      <c r="D80" s="695">
        <v>0</v>
      </c>
      <c r="E80" s="696" t="e">
        <f t="shared" si="9"/>
        <v>#DIV/0!</v>
      </c>
      <c r="F80" s="695">
        <v>0</v>
      </c>
      <c r="G80" s="695">
        <v>0</v>
      </c>
      <c r="H80" s="696" t="e">
        <f t="shared" si="10"/>
        <v>#DIV/0!</v>
      </c>
      <c r="I80" s="695">
        <v>0</v>
      </c>
      <c r="J80" s="695">
        <v>0</v>
      </c>
      <c r="K80" s="696" t="e">
        <f t="shared" si="11"/>
        <v>#DIV/0!</v>
      </c>
      <c r="L80" s="695">
        <v>0</v>
      </c>
      <c r="M80" s="695">
        <v>0</v>
      </c>
      <c r="N80" s="696" t="e">
        <f t="shared" si="7"/>
        <v>#DIV/0!</v>
      </c>
      <c r="O80" s="695">
        <v>0</v>
      </c>
      <c r="P80" s="695">
        <v>0</v>
      </c>
      <c r="Q80" s="696" t="e">
        <f t="shared" si="8"/>
        <v>#DIV/0!</v>
      </c>
      <c r="R80" s="695">
        <f t="shared" si="12"/>
        <v>0</v>
      </c>
      <c r="S80" s="695">
        <f t="shared" si="12"/>
        <v>0</v>
      </c>
      <c r="T80" s="718">
        <v>0</v>
      </c>
    </row>
    <row r="81" spans="1:20" x14ac:dyDescent="0.3">
      <c r="A81" s="680" t="s">
        <v>1227</v>
      </c>
      <c r="B81" s="694" t="s">
        <v>1228</v>
      </c>
      <c r="C81" s="695">
        <v>62305320</v>
      </c>
      <c r="D81" s="695">
        <v>434544632</v>
      </c>
      <c r="E81" s="696">
        <f t="shared" si="9"/>
        <v>6.9744386514666807</v>
      </c>
      <c r="F81" s="695">
        <v>1523561</v>
      </c>
      <c r="G81" s="695">
        <v>1577954</v>
      </c>
      <c r="H81" s="696">
        <f t="shared" si="10"/>
        <v>1.0357012288973004</v>
      </c>
      <c r="I81" s="695">
        <v>1187782</v>
      </c>
      <c r="J81" s="695">
        <v>1520071</v>
      </c>
      <c r="K81" s="696">
        <f t="shared" si="11"/>
        <v>1.2797558811297023</v>
      </c>
      <c r="L81" s="695">
        <v>1481488</v>
      </c>
      <c r="M81" s="695">
        <v>1499756</v>
      </c>
      <c r="N81" s="696">
        <f t="shared" si="7"/>
        <v>1.0123308457442788</v>
      </c>
      <c r="O81" s="695">
        <v>1442028</v>
      </c>
      <c r="P81" s="695">
        <v>1434778</v>
      </c>
      <c r="Q81" s="696">
        <f t="shared" si="8"/>
        <v>0.99497235837306908</v>
      </c>
      <c r="R81" s="695">
        <f t="shared" si="12"/>
        <v>67940179</v>
      </c>
      <c r="S81" s="695">
        <f t="shared" si="12"/>
        <v>440577191</v>
      </c>
      <c r="T81" s="696">
        <f t="shared" si="13"/>
        <v>6.4847811337088173</v>
      </c>
    </row>
    <row r="82" spans="1:20" x14ac:dyDescent="0.3">
      <c r="A82" s="680" t="s">
        <v>1229</v>
      </c>
      <c r="B82" s="694" t="s">
        <v>1230</v>
      </c>
      <c r="C82" s="695">
        <v>0</v>
      </c>
      <c r="D82" s="695">
        <v>0</v>
      </c>
      <c r="E82" s="696" t="e">
        <f t="shared" si="9"/>
        <v>#DIV/0!</v>
      </c>
      <c r="F82" s="695">
        <v>0</v>
      </c>
      <c r="G82" s="695">
        <v>0</v>
      </c>
      <c r="H82" s="696" t="e">
        <f t="shared" si="10"/>
        <v>#DIV/0!</v>
      </c>
      <c r="I82" s="695">
        <v>0</v>
      </c>
      <c r="J82" s="695">
        <v>0</v>
      </c>
      <c r="K82" s="696" t="e">
        <f t="shared" si="11"/>
        <v>#DIV/0!</v>
      </c>
      <c r="L82" s="695">
        <v>0</v>
      </c>
      <c r="M82" s="695">
        <v>0</v>
      </c>
      <c r="N82" s="696" t="e">
        <f t="shared" si="7"/>
        <v>#DIV/0!</v>
      </c>
      <c r="O82" s="695">
        <v>0</v>
      </c>
      <c r="P82" s="695">
        <v>0</v>
      </c>
      <c r="Q82" s="696" t="e">
        <f t="shared" si="8"/>
        <v>#DIV/0!</v>
      </c>
      <c r="R82" s="695">
        <f t="shared" si="12"/>
        <v>0</v>
      </c>
      <c r="S82" s="695">
        <f t="shared" si="12"/>
        <v>0</v>
      </c>
      <c r="T82" s="718">
        <v>0</v>
      </c>
    </row>
    <row r="83" spans="1:20" x14ac:dyDescent="0.3">
      <c r="A83" s="680" t="s">
        <v>1231</v>
      </c>
      <c r="B83" s="694" t="s">
        <v>1232</v>
      </c>
      <c r="C83" s="695">
        <v>63414456</v>
      </c>
      <c r="D83" s="695">
        <v>56319181</v>
      </c>
      <c r="E83" s="696">
        <f t="shared" si="9"/>
        <v>0.888112656836479</v>
      </c>
      <c r="F83" s="695">
        <v>0</v>
      </c>
      <c r="G83" s="695">
        <v>0</v>
      </c>
      <c r="H83" s="696" t="e">
        <f t="shared" si="10"/>
        <v>#DIV/0!</v>
      </c>
      <c r="I83" s="695">
        <v>0</v>
      </c>
      <c r="J83" s="695">
        <v>0</v>
      </c>
      <c r="K83" s="696" t="e">
        <f t="shared" si="11"/>
        <v>#DIV/0!</v>
      </c>
      <c r="L83" s="695">
        <v>0</v>
      </c>
      <c r="M83" s="695">
        <v>0</v>
      </c>
      <c r="N83" s="696" t="e">
        <f t="shared" si="7"/>
        <v>#DIV/0!</v>
      </c>
      <c r="O83" s="695">
        <v>169329</v>
      </c>
      <c r="P83" s="695">
        <v>402964</v>
      </c>
      <c r="Q83" s="696">
        <f t="shared" si="8"/>
        <v>2.3797695610320737</v>
      </c>
      <c r="R83" s="695">
        <f t="shared" si="12"/>
        <v>63583785</v>
      </c>
      <c r="S83" s="695">
        <f t="shared" si="12"/>
        <v>56722145</v>
      </c>
      <c r="T83" s="696">
        <f t="shared" si="13"/>
        <v>0.89208506539835586</v>
      </c>
    </row>
    <row r="84" spans="1:20" x14ac:dyDescent="0.3">
      <c r="A84" s="680" t="s">
        <v>1233</v>
      </c>
      <c r="B84" s="694" t="s">
        <v>1234</v>
      </c>
      <c r="C84" s="695">
        <v>8813589</v>
      </c>
      <c r="D84" s="695">
        <v>17187428</v>
      </c>
      <c r="E84" s="696">
        <f t="shared" si="9"/>
        <v>1.9501054564718188</v>
      </c>
      <c r="F84" s="695">
        <v>0</v>
      </c>
      <c r="G84" s="695">
        <v>0</v>
      </c>
      <c r="H84" s="696" t="e">
        <f t="shared" si="10"/>
        <v>#DIV/0!</v>
      </c>
      <c r="I84" s="695">
        <v>0</v>
      </c>
      <c r="J84" s="695">
        <v>0</v>
      </c>
      <c r="K84" s="696" t="e">
        <f t="shared" si="11"/>
        <v>#DIV/0!</v>
      </c>
      <c r="L84" s="695">
        <v>0</v>
      </c>
      <c r="M84" s="695">
        <v>0</v>
      </c>
      <c r="N84" s="696" t="e">
        <f t="shared" si="7"/>
        <v>#DIV/0!</v>
      </c>
      <c r="O84" s="695">
        <v>144400</v>
      </c>
      <c r="P84" s="695">
        <v>43300</v>
      </c>
      <c r="Q84" s="696">
        <f t="shared" si="8"/>
        <v>0.29986149584487537</v>
      </c>
      <c r="R84" s="695">
        <f t="shared" si="12"/>
        <v>8957989</v>
      </c>
      <c r="S84" s="695">
        <f t="shared" si="12"/>
        <v>17230728</v>
      </c>
      <c r="T84" s="696">
        <f t="shared" si="13"/>
        <v>1.9235040364528244</v>
      </c>
    </row>
    <row r="85" spans="1:20" x14ac:dyDescent="0.3">
      <c r="A85" s="680" t="s">
        <v>1236</v>
      </c>
      <c r="B85" s="694" t="s">
        <v>1237</v>
      </c>
      <c r="C85" s="695">
        <v>53603002</v>
      </c>
      <c r="D85" s="695">
        <v>38495024</v>
      </c>
      <c r="E85" s="696">
        <f t="shared" si="9"/>
        <v>0.71815052447995353</v>
      </c>
      <c r="F85" s="695">
        <v>0</v>
      </c>
      <c r="G85" s="695">
        <v>0</v>
      </c>
      <c r="H85" s="696" t="e">
        <f t="shared" si="10"/>
        <v>#DIV/0!</v>
      </c>
      <c r="I85" s="695">
        <v>0</v>
      </c>
      <c r="J85" s="695">
        <v>0</v>
      </c>
      <c r="K85" s="696" t="e">
        <f t="shared" si="11"/>
        <v>#DIV/0!</v>
      </c>
      <c r="L85" s="695">
        <v>0</v>
      </c>
      <c r="M85" s="695">
        <v>0</v>
      </c>
      <c r="N85" s="696" t="e">
        <f t="shared" si="7"/>
        <v>#DIV/0!</v>
      </c>
      <c r="O85" s="695">
        <v>0</v>
      </c>
      <c r="P85" s="695">
        <v>0</v>
      </c>
      <c r="Q85" s="696" t="e">
        <f t="shared" si="8"/>
        <v>#DIV/0!</v>
      </c>
      <c r="R85" s="695">
        <f t="shared" si="12"/>
        <v>53603002</v>
      </c>
      <c r="S85" s="695">
        <f t="shared" si="12"/>
        <v>38495024</v>
      </c>
      <c r="T85" s="696">
        <f t="shared" si="13"/>
        <v>0.71815052447995353</v>
      </c>
    </row>
    <row r="86" spans="1:20" x14ac:dyDescent="0.3">
      <c r="A86" s="680" t="s">
        <v>1238</v>
      </c>
      <c r="B86" s="694" t="s">
        <v>1239</v>
      </c>
      <c r="C86" s="695">
        <v>997865</v>
      </c>
      <c r="D86" s="695">
        <v>636729</v>
      </c>
      <c r="E86" s="696">
        <f t="shared" si="9"/>
        <v>0.63809132497882981</v>
      </c>
      <c r="F86" s="695">
        <v>0</v>
      </c>
      <c r="G86" s="695">
        <v>0</v>
      </c>
      <c r="H86" s="696" t="e">
        <f t="shared" si="10"/>
        <v>#DIV/0!</v>
      </c>
      <c r="I86" s="695">
        <v>0</v>
      </c>
      <c r="J86" s="695">
        <v>0</v>
      </c>
      <c r="K86" s="696" t="e">
        <f t="shared" si="11"/>
        <v>#DIV/0!</v>
      </c>
      <c r="L86" s="695">
        <v>0</v>
      </c>
      <c r="M86" s="695">
        <v>0</v>
      </c>
      <c r="N86" s="696" t="e">
        <f t="shared" si="7"/>
        <v>#DIV/0!</v>
      </c>
      <c r="O86" s="695">
        <v>24929</v>
      </c>
      <c r="P86" s="695">
        <v>359664</v>
      </c>
      <c r="Q86" s="696">
        <f t="shared" si="8"/>
        <v>14.427534197119821</v>
      </c>
      <c r="R86" s="695">
        <f t="shared" si="12"/>
        <v>1022794</v>
      </c>
      <c r="S86" s="695">
        <f t="shared" si="12"/>
        <v>996393</v>
      </c>
      <c r="T86" s="696">
        <f t="shared" si="13"/>
        <v>0.97418737301939584</v>
      </c>
    </row>
    <row r="87" spans="1:20" x14ac:dyDescent="0.3">
      <c r="A87" s="680" t="s">
        <v>1240</v>
      </c>
      <c r="B87" s="694" t="s">
        <v>1241</v>
      </c>
      <c r="C87" s="695">
        <v>-273745</v>
      </c>
      <c r="D87" s="695">
        <v>271071</v>
      </c>
      <c r="E87" s="696">
        <f t="shared" si="9"/>
        <v>-0.99023178505543485</v>
      </c>
      <c r="F87" s="695">
        <v>-54545</v>
      </c>
      <c r="G87" s="695">
        <v>-25057</v>
      </c>
      <c r="H87" s="696">
        <f t="shared" si="10"/>
        <v>0.45938216151801264</v>
      </c>
      <c r="I87" s="695">
        <v>0</v>
      </c>
      <c r="J87" s="695">
        <v>0</v>
      </c>
      <c r="K87" s="696" t="e">
        <f t="shared" si="11"/>
        <v>#DIV/0!</v>
      </c>
      <c r="L87" s="695">
        <v>-195337</v>
      </c>
      <c r="M87" s="695">
        <v>-297305</v>
      </c>
      <c r="N87" s="696">
        <f t="shared" si="7"/>
        <v>1.5220106789804286</v>
      </c>
      <c r="O87" s="695">
        <v>0</v>
      </c>
      <c r="P87" s="695">
        <v>0</v>
      </c>
      <c r="Q87" s="696" t="e">
        <f t="shared" si="8"/>
        <v>#DIV/0!</v>
      </c>
      <c r="R87" s="695">
        <f t="shared" si="12"/>
        <v>-523627</v>
      </c>
      <c r="S87" s="695">
        <f t="shared" si="12"/>
        <v>-51291</v>
      </c>
      <c r="T87" s="696">
        <f t="shared" si="13"/>
        <v>9.7953314095720806E-2</v>
      </c>
    </row>
    <row r="88" spans="1:20" x14ac:dyDescent="0.3">
      <c r="A88" s="680" t="s">
        <v>1242</v>
      </c>
      <c r="B88" s="694" t="s">
        <v>1243</v>
      </c>
      <c r="C88" s="695">
        <v>0</v>
      </c>
      <c r="D88" s="695">
        <v>0</v>
      </c>
      <c r="E88" s="696" t="e">
        <f t="shared" si="9"/>
        <v>#DIV/0!</v>
      </c>
      <c r="F88" s="695">
        <v>0</v>
      </c>
      <c r="G88" s="695">
        <v>0</v>
      </c>
      <c r="H88" s="696" t="e">
        <f t="shared" si="10"/>
        <v>#DIV/0!</v>
      </c>
      <c r="I88" s="695">
        <v>0</v>
      </c>
      <c r="J88" s="695">
        <v>0</v>
      </c>
      <c r="K88" s="696" t="e">
        <f t="shared" si="11"/>
        <v>#DIV/0!</v>
      </c>
      <c r="L88" s="695">
        <v>0</v>
      </c>
      <c r="M88" s="695">
        <v>0</v>
      </c>
      <c r="N88" s="696" t="e">
        <f t="shared" si="7"/>
        <v>#DIV/0!</v>
      </c>
      <c r="O88" s="695">
        <v>0</v>
      </c>
      <c r="P88" s="695">
        <v>0</v>
      </c>
      <c r="Q88" s="696" t="e">
        <f t="shared" si="8"/>
        <v>#DIV/0!</v>
      </c>
      <c r="R88" s="695">
        <f t="shared" si="12"/>
        <v>0</v>
      </c>
      <c r="S88" s="695">
        <f t="shared" si="12"/>
        <v>0</v>
      </c>
      <c r="T88" s="718">
        <v>0</v>
      </c>
    </row>
    <row r="89" spans="1:20" x14ac:dyDescent="0.3">
      <c r="A89" s="680" t="s">
        <v>1244</v>
      </c>
      <c r="B89" s="694" t="s">
        <v>1245</v>
      </c>
      <c r="C89" s="695">
        <v>2826195505</v>
      </c>
      <c r="D89" s="695">
        <v>3164439429</v>
      </c>
      <c r="E89" s="696">
        <f t="shared" si="9"/>
        <v>1.1196817146590148</v>
      </c>
      <c r="F89" s="695">
        <v>1770700</v>
      </c>
      <c r="G89" s="695">
        <v>1738583</v>
      </c>
      <c r="H89" s="696">
        <f t="shared" si="10"/>
        <v>0.98186197548991927</v>
      </c>
      <c r="I89" s="695">
        <v>1398752</v>
      </c>
      <c r="J89" s="695">
        <v>2092737</v>
      </c>
      <c r="K89" s="696">
        <f t="shared" si="11"/>
        <v>1.4961458500148703</v>
      </c>
      <c r="L89" s="695">
        <v>1913768</v>
      </c>
      <c r="M89" s="695">
        <v>2687604</v>
      </c>
      <c r="N89" s="696">
        <f t="shared" si="7"/>
        <v>1.404352042671839</v>
      </c>
      <c r="O89" s="695">
        <v>1611357</v>
      </c>
      <c r="P89" s="695">
        <v>1837742</v>
      </c>
      <c r="Q89" s="696">
        <f t="shared" si="8"/>
        <v>1.1404933853888368</v>
      </c>
      <c r="R89" s="695">
        <f t="shared" si="12"/>
        <v>2832890082</v>
      </c>
      <c r="S89" s="695">
        <f t="shared" si="12"/>
        <v>3172796095</v>
      </c>
      <c r="T89" s="696">
        <f t="shared" si="13"/>
        <v>1.1199855988623564</v>
      </c>
    </row>
    <row r="90" spans="1:20" x14ac:dyDescent="0.3">
      <c r="A90" s="689" t="s">
        <v>1113</v>
      </c>
      <c r="B90" s="783" t="s">
        <v>1113</v>
      </c>
      <c r="C90" s="784" t="s">
        <v>1113</v>
      </c>
      <c r="D90" s="784" t="s">
        <v>1113</v>
      </c>
      <c r="E90" s="785"/>
      <c r="F90" s="784" t="s">
        <v>1113</v>
      </c>
      <c r="G90" s="784" t="s">
        <v>1113</v>
      </c>
      <c r="H90" s="785"/>
      <c r="I90" s="784" t="s">
        <v>1113</v>
      </c>
      <c r="J90" s="784" t="s">
        <v>1113</v>
      </c>
      <c r="K90" s="785"/>
      <c r="L90" s="784" t="s">
        <v>1113</v>
      </c>
      <c r="M90" s="784" t="s">
        <v>1113</v>
      </c>
      <c r="N90" s="785"/>
      <c r="O90" s="784" t="s">
        <v>1113</v>
      </c>
      <c r="P90" s="784" t="s">
        <v>1113</v>
      </c>
      <c r="Q90" s="785"/>
      <c r="R90" s="784"/>
      <c r="S90" s="784"/>
      <c r="T90" s="785"/>
    </row>
    <row r="91" spans="1:20" ht="15.6" x14ac:dyDescent="0.3">
      <c r="A91" s="798" t="s">
        <v>1246</v>
      </c>
      <c r="B91" s="783" t="s">
        <v>1113</v>
      </c>
      <c r="C91" s="786" t="s">
        <v>1113</v>
      </c>
      <c r="D91" s="786" t="s">
        <v>1113</v>
      </c>
      <c r="E91" s="787"/>
      <c r="F91" s="786" t="s">
        <v>1113</v>
      </c>
      <c r="G91" s="786" t="s">
        <v>1113</v>
      </c>
      <c r="H91" s="787"/>
      <c r="I91" s="786" t="s">
        <v>1113</v>
      </c>
      <c r="J91" s="786" t="s">
        <v>1113</v>
      </c>
      <c r="K91" s="787"/>
      <c r="L91" s="786" t="s">
        <v>1113</v>
      </c>
      <c r="M91" s="786" t="s">
        <v>1113</v>
      </c>
      <c r="N91" s="787"/>
      <c r="O91" s="786" t="s">
        <v>1113</v>
      </c>
      <c r="P91" s="786" t="s">
        <v>1113</v>
      </c>
      <c r="Q91" s="787"/>
      <c r="R91" s="786"/>
      <c r="S91" s="786"/>
      <c r="T91" s="787"/>
    </row>
    <row r="92" spans="1:20" x14ac:dyDescent="0.3">
      <c r="A92" s="680" t="s">
        <v>1247</v>
      </c>
      <c r="B92" s="694" t="s">
        <v>1248</v>
      </c>
      <c r="C92" s="695">
        <v>2285154293</v>
      </c>
      <c r="D92" s="695">
        <v>2222281240</v>
      </c>
      <c r="E92" s="696">
        <f t="shared" si="9"/>
        <v>0.97248629854334301</v>
      </c>
      <c r="F92" s="695">
        <v>-4861682</v>
      </c>
      <c r="G92" s="695">
        <v>-4077289</v>
      </c>
      <c r="H92" s="696">
        <f t="shared" si="10"/>
        <v>0.83865810227818272</v>
      </c>
      <c r="I92" s="695">
        <v>-7261325</v>
      </c>
      <c r="J92" s="695">
        <v>-10338895</v>
      </c>
      <c r="K92" s="696">
        <f t="shared" si="11"/>
        <v>1.4238303615386998</v>
      </c>
      <c r="L92" s="695">
        <v>256638</v>
      </c>
      <c r="M92" s="695">
        <v>1232013</v>
      </c>
      <c r="N92" s="696">
        <f t="shared" si="7"/>
        <v>4.8005868187875533</v>
      </c>
      <c r="O92" s="695">
        <v>-3441334</v>
      </c>
      <c r="P92" s="695">
        <v>-5265700</v>
      </c>
      <c r="Q92" s="696">
        <f t="shared" si="8"/>
        <v>1.5301333726979132</v>
      </c>
      <c r="R92" s="695">
        <f t="shared" si="12"/>
        <v>2269846590</v>
      </c>
      <c r="S92" s="695">
        <f t="shared" si="12"/>
        <v>2203831369</v>
      </c>
      <c r="T92" s="696">
        <f t="shared" si="13"/>
        <v>0.97091643933522398</v>
      </c>
    </row>
    <row r="93" spans="1:20" x14ac:dyDescent="0.3">
      <c r="A93" s="680" t="s">
        <v>1249</v>
      </c>
      <c r="B93" s="694" t="s">
        <v>1250</v>
      </c>
      <c r="C93" s="695">
        <v>3649306201</v>
      </c>
      <c r="D93" s="695">
        <v>3649306201</v>
      </c>
      <c r="E93" s="696">
        <f t="shared" si="9"/>
        <v>1</v>
      </c>
      <c r="F93" s="695">
        <v>0</v>
      </c>
      <c r="G93" s="695">
        <v>0</v>
      </c>
      <c r="H93" s="696" t="e">
        <f t="shared" si="10"/>
        <v>#DIV/0!</v>
      </c>
      <c r="I93" s="695">
        <v>0</v>
      </c>
      <c r="J93" s="695">
        <v>0</v>
      </c>
      <c r="K93" s="696" t="e">
        <f t="shared" si="11"/>
        <v>#DIV/0!</v>
      </c>
      <c r="L93" s="695">
        <v>0</v>
      </c>
      <c r="M93" s="695">
        <v>0</v>
      </c>
      <c r="N93" s="696" t="e">
        <f t="shared" si="7"/>
        <v>#DIV/0!</v>
      </c>
      <c r="O93" s="695">
        <v>0</v>
      </c>
      <c r="P93" s="695">
        <v>0</v>
      </c>
      <c r="Q93" s="696" t="e">
        <f t="shared" si="8"/>
        <v>#DIV/0!</v>
      </c>
      <c r="R93" s="695">
        <f t="shared" si="12"/>
        <v>3649306201</v>
      </c>
      <c r="S93" s="695">
        <f t="shared" si="12"/>
        <v>3649306201</v>
      </c>
      <c r="T93" s="696">
        <f t="shared" si="13"/>
        <v>1</v>
      </c>
    </row>
    <row r="94" spans="1:20" x14ac:dyDescent="0.3">
      <c r="A94" s="680" t="s">
        <v>1252</v>
      </c>
      <c r="B94" s="694" t="s">
        <v>1253</v>
      </c>
      <c r="C94" s="695">
        <v>-139206235</v>
      </c>
      <c r="D94" s="695">
        <v>-139206235</v>
      </c>
      <c r="E94" s="696">
        <f t="shared" si="9"/>
        <v>1</v>
      </c>
      <c r="F94" s="695">
        <v>0</v>
      </c>
      <c r="G94" s="695">
        <v>0</v>
      </c>
      <c r="H94" s="696" t="e">
        <f t="shared" si="10"/>
        <v>#DIV/0!</v>
      </c>
      <c r="I94" s="695">
        <v>0</v>
      </c>
      <c r="J94" s="695">
        <v>0</v>
      </c>
      <c r="K94" s="696" t="e">
        <f t="shared" si="11"/>
        <v>#DIV/0!</v>
      </c>
      <c r="L94" s="695">
        <v>0</v>
      </c>
      <c r="M94" s="695">
        <v>0</v>
      </c>
      <c r="N94" s="696" t="e">
        <f t="shared" si="7"/>
        <v>#DIV/0!</v>
      </c>
      <c r="O94" s="695">
        <v>0</v>
      </c>
      <c r="P94" s="695">
        <v>0</v>
      </c>
      <c r="Q94" s="696" t="e">
        <f t="shared" si="8"/>
        <v>#DIV/0!</v>
      </c>
      <c r="R94" s="695">
        <f t="shared" si="12"/>
        <v>-139206235</v>
      </c>
      <c r="S94" s="695">
        <f t="shared" si="12"/>
        <v>-139206235</v>
      </c>
      <c r="T94" s="696">
        <f t="shared" si="13"/>
        <v>1</v>
      </c>
    </row>
    <row r="95" spans="1:20" x14ac:dyDescent="0.3">
      <c r="A95" s="680" t="s">
        <v>1255</v>
      </c>
      <c r="B95" s="694" t="s">
        <v>1256</v>
      </c>
      <c r="C95" s="695">
        <v>18495109</v>
      </c>
      <c r="D95" s="695">
        <v>18495109</v>
      </c>
      <c r="E95" s="696">
        <f t="shared" si="9"/>
        <v>1</v>
      </c>
      <c r="F95" s="695">
        <v>79126</v>
      </c>
      <c r="G95" s="695">
        <v>79126</v>
      </c>
      <c r="H95" s="696">
        <f t="shared" si="10"/>
        <v>1</v>
      </c>
      <c r="I95" s="695">
        <v>46596</v>
      </c>
      <c r="J95" s="695">
        <v>46596</v>
      </c>
      <c r="K95" s="696">
        <f t="shared" si="11"/>
        <v>1</v>
      </c>
      <c r="L95" s="695">
        <v>107304</v>
      </c>
      <c r="M95" s="695">
        <v>107304</v>
      </c>
      <c r="N95" s="696">
        <f t="shared" si="7"/>
        <v>1</v>
      </c>
      <c r="O95" s="695">
        <v>0</v>
      </c>
      <c r="P95" s="695">
        <v>0</v>
      </c>
      <c r="Q95" s="696" t="e">
        <f t="shared" si="8"/>
        <v>#DIV/0!</v>
      </c>
      <c r="R95" s="695">
        <f t="shared" si="12"/>
        <v>18728135</v>
      </c>
      <c r="S95" s="695">
        <f t="shared" si="12"/>
        <v>18728135</v>
      </c>
      <c r="T95" s="696">
        <f t="shared" si="13"/>
        <v>1</v>
      </c>
    </row>
    <row r="96" spans="1:20" x14ac:dyDescent="0.3">
      <c r="A96" s="680" t="s">
        <v>1257</v>
      </c>
      <c r="B96" s="694" t="s">
        <v>1258</v>
      </c>
      <c r="C96" s="695">
        <v>-1164469025</v>
      </c>
      <c r="D96" s="695">
        <v>-1243440782</v>
      </c>
      <c r="E96" s="696">
        <f t="shared" si="9"/>
        <v>1.0678178253818302</v>
      </c>
      <c r="F96" s="695">
        <v>-1510899</v>
      </c>
      <c r="G96" s="695">
        <v>-4940808</v>
      </c>
      <c r="H96" s="696">
        <f t="shared" si="10"/>
        <v>3.270111370779913</v>
      </c>
      <c r="I96" s="695">
        <v>-5244685</v>
      </c>
      <c r="J96" s="695">
        <v>-7307921</v>
      </c>
      <c r="K96" s="696">
        <f t="shared" si="11"/>
        <v>1.3933955995450633</v>
      </c>
      <c r="L96" s="695">
        <v>1058044</v>
      </c>
      <c r="M96" s="695">
        <v>149334</v>
      </c>
      <c r="N96" s="696">
        <f t="shared" si="7"/>
        <v>0.14114157823304135</v>
      </c>
      <c r="O96" s="695">
        <v>-1927499</v>
      </c>
      <c r="P96" s="695">
        <v>-3441334</v>
      </c>
      <c r="Q96" s="696">
        <f t="shared" si="8"/>
        <v>1.7853882155062077</v>
      </c>
      <c r="R96" s="695">
        <f t="shared" si="12"/>
        <v>-1172094064</v>
      </c>
      <c r="S96" s="695">
        <f t="shared" si="12"/>
        <v>-1258981511</v>
      </c>
      <c r="T96" s="696">
        <f t="shared" si="13"/>
        <v>1.0741300972922596</v>
      </c>
    </row>
    <row r="97" spans="1:20" x14ac:dyDescent="0.3">
      <c r="A97" s="680" t="s">
        <v>1259</v>
      </c>
      <c r="B97" s="694" t="s">
        <v>1260</v>
      </c>
      <c r="C97" s="695">
        <v>0</v>
      </c>
      <c r="D97" s="695">
        <v>0</v>
      </c>
      <c r="E97" s="696" t="e">
        <f t="shared" si="9"/>
        <v>#DIV/0!</v>
      </c>
      <c r="F97" s="695">
        <v>0</v>
      </c>
      <c r="G97" s="695">
        <v>0</v>
      </c>
      <c r="H97" s="696" t="e">
        <f t="shared" si="10"/>
        <v>#DIV/0!</v>
      </c>
      <c r="I97" s="695">
        <v>0</v>
      </c>
      <c r="J97" s="695">
        <v>0</v>
      </c>
      <c r="K97" s="696" t="e">
        <f t="shared" si="11"/>
        <v>#DIV/0!</v>
      </c>
      <c r="L97" s="695">
        <v>0</v>
      </c>
      <c r="M97" s="695">
        <v>0</v>
      </c>
      <c r="N97" s="696" t="e">
        <f t="shared" si="7"/>
        <v>#DIV/0!</v>
      </c>
      <c r="O97" s="695">
        <v>0</v>
      </c>
      <c r="P97" s="695">
        <v>0</v>
      </c>
      <c r="Q97" s="696" t="e">
        <f t="shared" si="8"/>
        <v>#DIV/0!</v>
      </c>
      <c r="R97" s="695">
        <f t="shared" si="12"/>
        <v>0</v>
      </c>
      <c r="S97" s="695">
        <f t="shared" si="12"/>
        <v>0</v>
      </c>
      <c r="T97" s="718">
        <v>0</v>
      </c>
    </row>
    <row r="98" spans="1:20" x14ac:dyDescent="0.3">
      <c r="A98" s="680" t="s">
        <v>1261</v>
      </c>
      <c r="B98" s="694" t="s">
        <v>1262</v>
      </c>
      <c r="C98" s="695">
        <v>-78971757</v>
      </c>
      <c r="D98" s="695">
        <v>-62873053</v>
      </c>
      <c r="E98" s="696">
        <f t="shared" si="9"/>
        <v>0.79614605763425017</v>
      </c>
      <c r="F98" s="695">
        <v>-3429909</v>
      </c>
      <c r="G98" s="695">
        <v>784393</v>
      </c>
      <c r="H98" s="696">
        <f t="shared" si="10"/>
        <v>-0.22869207317162057</v>
      </c>
      <c r="I98" s="695">
        <v>-2063236</v>
      </c>
      <c r="J98" s="695">
        <v>-3077570</v>
      </c>
      <c r="K98" s="696">
        <f t="shared" si="11"/>
        <v>1.4916228681546853</v>
      </c>
      <c r="L98" s="695">
        <v>-908710</v>
      </c>
      <c r="M98" s="695">
        <v>975375</v>
      </c>
      <c r="N98" s="696">
        <f t="shared" si="7"/>
        <v>-1.0733622387780479</v>
      </c>
      <c r="O98" s="695">
        <v>-1513835</v>
      </c>
      <c r="P98" s="695">
        <v>-1824366</v>
      </c>
      <c r="Q98" s="696">
        <f t="shared" si="8"/>
        <v>1.205128696324236</v>
      </c>
      <c r="R98" s="695">
        <f t="shared" si="12"/>
        <v>-86887447</v>
      </c>
      <c r="S98" s="695">
        <f t="shared" si="12"/>
        <v>-66015221</v>
      </c>
      <c r="T98" s="696">
        <f t="shared" si="13"/>
        <v>0.75977857883199174</v>
      </c>
    </row>
    <row r="99" spans="1:20" x14ac:dyDescent="0.3">
      <c r="A99" s="680" t="s">
        <v>1263</v>
      </c>
      <c r="B99" s="694" t="s">
        <v>1264</v>
      </c>
      <c r="C99" s="695">
        <v>20177041</v>
      </c>
      <c r="D99" s="695">
        <v>19190164</v>
      </c>
      <c r="E99" s="696">
        <f t="shared" si="9"/>
        <v>0.95108911162940091</v>
      </c>
      <c r="F99" s="695">
        <v>916682</v>
      </c>
      <c r="G99" s="695">
        <v>180560</v>
      </c>
      <c r="H99" s="696">
        <f t="shared" si="10"/>
        <v>0.19697125066271617</v>
      </c>
      <c r="I99" s="695">
        <v>64964</v>
      </c>
      <c r="J99" s="695">
        <v>78495</v>
      </c>
      <c r="K99" s="696">
        <f t="shared" si="11"/>
        <v>1.2082845883874145</v>
      </c>
      <c r="L99" s="695">
        <v>401472</v>
      </c>
      <c r="M99" s="695">
        <v>143827</v>
      </c>
      <c r="N99" s="696">
        <f t="shared" si="7"/>
        <v>0.35824914315319623</v>
      </c>
      <c r="O99" s="695">
        <v>128720</v>
      </c>
      <c r="P99" s="695">
        <v>274625</v>
      </c>
      <c r="Q99" s="696">
        <f t="shared" si="8"/>
        <v>2.1335068365444374</v>
      </c>
      <c r="R99" s="695">
        <f t="shared" si="12"/>
        <v>21688879</v>
      </c>
      <c r="S99" s="695">
        <f t="shared" si="12"/>
        <v>19867671</v>
      </c>
      <c r="T99" s="696">
        <f t="shared" si="13"/>
        <v>0.9160303305671077</v>
      </c>
    </row>
    <row r="100" spans="1:20" x14ac:dyDescent="0.3">
      <c r="A100" s="680" t="s">
        <v>1265</v>
      </c>
      <c r="B100" s="694" t="s">
        <v>1266</v>
      </c>
      <c r="C100" s="695">
        <v>0</v>
      </c>
      <c r="D100" s="695">
        <v>0</v>
      </c>
      <c r="E100" s="696" t="e">
        <f t="shared" si="9"/>
        <v>#DIV/0!</v>
      </c>
      <c r="F100" s="695">
        <v>0</v>
      </c>
      <c r="G100" s="695">
        <v>0</v>
      </c>
      <c r="H100" s="696" t="e">
        <f t="shared" si="10"/>
        <v>#DIV/0!</v>
      </c>
      <c r="I100" s="695">
        <v>0</v>
      </c>
      <c r="J100" s="695">
        <v>0</v>
      </c>
      <c r="K100" s="696" t="e">
        <f t="shared" si="11"/>
        <v>#DIV/0!</v>
      </c>
      <c r="L100" s="695">
        <v>0</v>
      </c>
      <c r="M100" s="695">
        <v>0</v>
      </c>
      <c r="N100" s="696" t="e">
        <f t="shared" si="7"/>
        <v>#DIV/0!</v>
      </c>
      <c r="O100" s="695">
        <v>0</v>
      </c>
      <c r="P100" s="695">
        <v>0</v>
      </c>
      <c r="Q100" s="696" t="e">
        <f t="shared" si="8"/>
        <v>#DIV/0!</v>
      </c>
      <c r="R100" s="695">
        <f t="shared" si="12"/>
        <v>0</v>
      </c>
      <c r="S100" s="695">
        <f t="shared" si="12"/>
        <v>0</v>
      </c>
      <c r="T100" s="718">
        <v>0</v>
      </c>
    </row>
    <row r="101" spans="1:20" ht="16.5" customHeight="1" x14ac:dyDescent="0.3">
      <c r="A101" s="680" t="s">
        <v>1268</v>
      </c>
      <c r="B101" s="694" t="s">
        <v>1269</v>
      </c>
      <c r="C101" s="695">
        <v>20170541</v>
      </c>
      <c r="D101" s="695">
        <v>19190164</v>
      </c>
      <c r="E101" s="696">
        <f t="shared" si="9"/>
        <v>0.95139560213085017</v>
      </c>
      <c r="F101" s="695">
        <v>916682</v>
      </c>
      <c r="G101" s="695">
        <v>180560</v>
      </c>
      <c r="H101" s="696">
        <f t="shared" si="10"/>
        <v>0.19697125066271617</v>
      </c>
      <c r="I101" s="695">
        <v>64964</v>
      </c>
      <c r="J101" s="695">
        <v>78495</v>
      </c>
      <c r="K101" s="696">
        <f t="shared" si="11"/>
        <v>1.2082845883874145</v>
      </c>
      <c r="L101" s="695">
        <v>401472</v>
      </c>
      <c r="M101" s="695">
        <v>143827</v>
      </c>
      <c r="N101" s="696">
        <f t="shared" si="7"/>
        <v>0.35824914315319623</v>
      </c>
      <c r="O101" s="695">
        <v>128720</v>
      </c>
      <c r="P101" s="695">
        <v>274625</v>
      </c>
      <c r="Q101" s="696">
        <f t="shared" si="8"/>
        <v>2.1335068365444374</v>
      </c>
      <c r="R101" s="695">
        <f t="shared" si="12"/>
        <v>21682379</v>
      </c>
      <c r="S101" s="695">
        <f t="shared" si="12"/>
        <v>19867671</v>
      </c>
      <c r="T101" s="696">
        <f t="shared" si="13"/>
        <v>0.91630494052336231</v>
      </c>
    </row>
    <row r="102" spans="1:20" x14ac:dyDescent="0.3">
      <c r="A102" s="680" t="s">
        <v>1270</v>
      </c>
      <c r="B102" s="694" t="s">
        <v>1271</v>
      </c>
      <c r="C102" s="695">
        <v>6500</v>
      </c>
      <c r="D102" s="695">
        <v>0</v>
      </c>
      <c r="E102" s="696">
        <f t="shared" si="9"/>
        <v>0</v>
      </c>
      <c r="F102" s="695">
        <v>0</v>
      </c>
      <c r="G102" s="695">
        <v>0</v>
      </c>
      <c r="H102" s="696" t="e">
        <f t="shared" si="10"/>
        <v>#DIV/0!</v>
      </c>
      <c r="I102" s="695">
        <v>0</v>
      </c>
      <c r="J102" s="695">
        <v>0</v>
      </c>
      <c r="K102" s="696" t="e">
        <f t="shared" si="11"/>
        <v>#DIV/0!</v>
      </c>
      <c r="L102" s="695">
        <v>0</v>
      </c>
      <c r="M102" s="695">
        <v>0</v>
      </c>
      <c r="N102" s="696" t="e">
        <f t="shared" si="7"/>
        <v>#DIV/0!</v>
      </c>
      <c r="O102" s="695">
        <v>0</v>
      </c>
      <c r="P102" s="695">
        <v>0</v>
      </c>
      <c r="Q102" s="696" t="e">
        <f t="shared" si="8"/>
        <v>#DIV/0!</v>
      </c>
      <c r="R102" s="695">
        <f t="shared" si="12"/>
        <v>6500</v>
      </c>
      <c r="S102" s="695">
        <f t="shared" si="12"/>
        <v>0</v>
      </c>
      <c r="T102" s="696">
        <f t="shared" si="13"/>
        <v>0</v>
      </c>
    </row>
    <row r="103" spans="1:20" ht="27.6" x14ac:dyDescent="0.3">
      <c r="A103" s="680" t="s">
        <v>1273</v>
      </c>
      <c r="B103" s="694" t="s">
        <v>1274</v>
      </c>
      <c r="C103" s="695">
        <v>0</v>
      </c>
      <c r="D103" s="695">
        <v>0</v>
      </c>
      <c r="E103" s="696" t="e">
        <f t="shared" si="9"/>
        <v>#DIV/0!</v>
      </c>
      <c r="F103" s="695">
        <v>0</v>
      </c>
      <c r="G103" s="695">
        <v>0</v>
      </c>
      <c r="H103" s="696" t="e">
        <f t="shared" si="10"/>
        <v>#DIV/0!</v>
      </c>
      <c r="I103" s="695">
        <v>0</v>
      </c>
      <c r="J103" s="695">
        <v>0</v>
      </c>
      <c r="K103" s="696" t="e">
        <f t="shared" si="11"/>
        <v>#DIV/0!</v>
      </c>
      <c r="L103" s="695">
        <v>0</v>
      </c>
      <c r="M103" s="695">
        <v>0</v>
      </c>
      <c r="N103" s="696" t="e">
        <f t="shared" si="7"/>
        <v>#DIV/0!</v>
      </c>
      <c r="O103" s="695">
        <v>0</v>
      </c>
      <c r="P103" s="695">
        <v>0</v>
      </c>
      <c r="Q103" s="696" t="e">
        <f t="shared" si="8"/>
        <v>#DIV/0!</v>
      </c>
      <c r="R103" s="695">
        <f t="shared" si="12"/>
        <v>0</v>
      </c>
      <c r="S103" s="695">
        <f t="shared" si="12"/>
        <v>0</v>
      </c>
      <c r="T103" s="718">
        <v>0</v>
      </c>
    </row>
    <row r="104" spans="1:20" x14ac:dyDescent="0.3">
      <c r="A104" s="680" t="s">
        <v>1275</v>
      </c>
      <c r="B104" s="694" t="s">
        <v>1276</v>
      </c>
      <c r="C104" s="695">
        <v>520864171</v>
      </c>
      <c r="D104" s="695">
        <v>922968025</v>
      </c>
      <c r="E104" s="696">
        <f t="shared" si="9"/>
        <v>1.7719936912304917</v>
      </c>
      <c r="F104" s="695">
        <v>5715700</v>
      </c>
      <c r="G104" s="695">
        <v>5635312</v>
      </c>
      <c r="H104" s="696">
        <f t="shared" si="10"/>
        <v>0.98593558094371647</v>
      </c>
      <c r="I104" s="695">
        <v>8595113</v>
      </c>
      <c r="J104" s="695">
        <v>12353137</v>
      </c>
      <c r="K104" s="696">
        <f t="shared" si="11"/>
        <v>1.4372279922323301</v>
      </c>
      <c r="L104" s="695">
        <v>1255658</v>
      </c>
      <c r="M104" s="695">
        <v>1311764</v>
      </c>
      <c r="N104" s="696">
        <f t="shared" si="7"/>
        <v>1.0446825489106111</v>
      </c>
      <c r="O104" s="695">
        <v>4923971</v>
      </c>
      <c r="P104" s="695">
        <v>6828817</v>
      </c>
      <c r="Q104" s="696">
        <f t="shared" si="8"/>
        <v>1.3868515878749084</v>
      </c>
      <c r="R104" s="695">
        <f t="shared" si="12"/>
        <v>541354613</v>
      </c>
      <c r="S104" s="695">
        <f t="shared" si="12"/>
        <v>949097055</v>
      </c>
      <c r="T104" s="696">
        <f t="shared" si="13"/>
        <v>1.7531891891350706</v>
      </c>
    </row>
    <row r="105" spans="1:20" x14ac:dyDescent="0.3">
      <c r="A105" s="680" t="s">
        <v>593</v>
      </c>
      <c r="B105" s="694" t="s">
        <v>1277</v>
      </c>
      <c r="C105" s="695">
        <v>2826195505</v>
      </c>
      <c r="D105" s="695">
        <v>3164439429</v>
      </c>
      <c r="E105" s="696">
        <f t="shared" si="9"/>
        <v>1.1196817146590148</v>
      </c>
      <c r="F105" s="695">
        <v>1770700</v>
      </c>
      <c r="G105" s="695">
        <v>1738583</v>
      </c>
      <c r="H105" s="696">
        <f t="shared" si="10"/>
        <v>0.98186197548991927</v>
      </c>
      <c r="I105" s="695">
        <v>1398752</v>
      </c>
      <c r="J105" s="695">
        <v>2092737</v>
      </c>
      <c r="K105" s="696">
        <f t="shared" si="11"/>
        <v>1.4961458500148703</v>
      </c>
      <c r="L105" s="695">
        <v>1913768</v>
      </c>
      <c r="M105" s="695">
        <v>2687604</v>
      </c>
      <c r="N105" s="696">
        <f t="shared" si="7"/>
        <v>1.404352042671839</v>
      </c>
      <c r="O105" s="695">
        <v>1611357</v>
      </c>
      <c r="P105" s="695">
        <v>1837742</v>
      </c>
      <c r="Q105" s="696">
        <f t="shared" si="8"/>
        <v>1.1404933853888368</v>
      </c>
      <c r="R105" s="695">
        <f t="shared" si="12"/>
        <v>2832890082</v>
      </c>
      <c r="S105" s="695">
        <f t="shared" si="12"/>
        <v>3172796095</v>
      </c>
      <c r="T105" s="696">
        <f t="shared" si="13"/>
        <v>1.1199855988623564</v>
      </c>
    </row>
    <row r="106" spans="1:20" x14ac:dyDescent="0.3">
      <c r="A106" s="689" t="s">
        <v>1113</v>
      </c>
      <c r="B106" s="690" t="s">
        <v>1113</v>
      </c>
      <c r="C106" s="695"/>
      <c r="D106" s="695"/>
      <c r="E106" s="696"/>
      <c r="F106" s="695"/>
      <c r="G106" s="695"/>
      <c r="H106" s="696"/>
      <c r="I106" s="695"/>
      <c r="J106" s="695" t="s">
        <v>1113</v>
      </c>
      <c r="K106" s="696"/>
      <c r="L106" s="695" t="s">
        <v>1113</v>
      </c>
      <c r="M106" s="695" t="s">
        <v>1113</v>
      </c>
      <c r="N106" s="696"/>
      <c r="O106" s="695" t="s">
        <v>1113</v>
      </c>
      <c r="P106" s="695" t="s">
        <v>1113</v>
      </c>
      <c r="Q106" s="788"/>
      <c r="R106" s="784"/>
      <c r="S106" s="784"/>
      <c r="T106" s="785"/>
    </row>
    <row r="107" spans="1:20" ht="15.6" x14ac:dyDescent="0.3">
      <c r="A107" s="798" t="s">
        <v>1573</v>
      </c>
      <c r="B107" s="690" t="s">
        <v>1279</v>
      </c>
      <c r="C107" s="695"/>
      <c r="D107" s="695"/>
      <c r="E107" s="696"/>
      <c r="F107" s="695"/>
      <c r="G107" s="695"/>
      <c r="H107" s="696"/>
      <c r="I107" s="695"/>
      <c r="J107" s="695" t="s">
        <v>1113</v>
      </c>
      <c r="K107" s="696"/>
      <c r="L107" s="695" t="s">
        <v>1113</v>
      </c>
      <c r="M107" s="695" t="s">
        <v>1113</v>
      </c>
      <c r="N107" s="696"/>
      <c r="O107" s="695" t="s">
        <v>1113</v>
      </c>
      <c r="P107" s="695" t="s">
        <v>1113</v>
      </c>
      <c r="Q107" s="788"/>
      <c r="R107" s="786"/>
      <c r="S107" s="786"/>
      <c r="T107" s="787"/>
    </row>
    <row r="108" spans="1:20" x14ac:dyDescent="0.3">
      <c r="A108" s="680" t="s">
        <v>1280</v>
      </c>
      <c r="B108" s="694" t="s">
        <v>1281</v>
      </c>
      <c r="C108" s="695">
        <v>122506662</v>
      </c>
      <c r="D108" s="695">
        <v>127870902</v>
      </c>
      <c r="E108" s="696">
        <f t="shared" si="9"/>
        <v>1.0437873329696961</v>
      </c>
      <c r="F108" s="695">
        <v>3608710</v>
      </c>
      <c r="G108" s="695">
        <v>3608710</v>
      </c>
      <c r="H108" s="696">
        <f t="shared" si="10"/>
        <v>1</v>
      </c>
      <c r="I108" s="695">
        <v>1648975</v>
      </c>
      <c r="J108" s="695">
        <v>2999975</v>
      </c>
      <c r="K108" s="696">
        <f t="shared" si="11"/>
        <v>1.8192968359132189</v>
      </c>
      <c r="L108" s="695">
        <v>2101375</v>
      </c>
      <c r="M108" s="695">
        <v>2158845</v>
      </c>
      <c r="N108" s="696">
        <f t="shared" si="7"/>
        <v>1.0273487597406461</v>
      </c>
      <c r="O108" s="695">
        <v>679265</v>
      </c>
      <c r="P108" s="695">
        <v>789493</v>
      </c>
      <c r="Q108" s="696">
        <f t="shared" si="8"/>
        <v>1.1622754006168432</v>
      </c>
      <c r="R108" s="695">
        <f t="shared" si="12"/>
        <v>130544987</v>
      </c>
      <c r="S108" s="695">
        <f t="shared" si="12"/>
        <v>137427925</v>
      </c>
      <c r="T108" s="696">
        <f t="shared" si="13"/>
        <v>1.0527246442638198</v>
      </c>
    </row>
    <row r="109" spans="1:20" ht="27.6" x14ac:dyDescent="0.3">
      <c r="A109" s="680" t="s">
        <v>1282</v>
      </c>
      <c r="B109" s="694" t="s">
        <v>1283</v>
      </c>
      <c r="C109" s="695">
        <v>21124586</v>
      </c>
      <c r="D109" s="695">
        <v>22354744</v>
      </c>
      <c r="E109" s="696">
        <f t="shared" si="9"/>
        <v>1.0582334725991789</v>
      </c>
      <c r="F109" s="695">
        <v>2213055</v>
      </c>
      <c r="G109" s="695">
        <v>2213055</v>
      </c>
      <c r="H109" s="696">
        <f t="shared" si="10"/>
        <v>1</v>
      </c>
      <c r="I109" s="695">
        <v>1648975</v>
      </c>
      <c r="J109" s="695">
        <v>1784321</v>
      </c>
      <c r="K109" s="696">
        <f t="shared" si="11"/>
        <v>1.0820788671750632</v>
      </c>
      <c r="L109" s="695">
        <v>2101375</v>
      </c>
      <c r="M109" s="695">
        <v>2158845</v>
      </c>
      <c r="N109" s="696">
        <f t="shared" si="7"/>
        <v>1.0273487597406461</v>
      </c>
      <c r="O109" s="695">
        <v>679265</v>
      </c>
      <c r="P109" s="695">
        <v>789493</v>
      </c>
      <c r="Q109" s="696">
        <f t="shared" si="8"/>
        <v>1.1622754006168432</v>
      </c>
      <c r="R109" s="695">
        <f t="shared" si="12"/>
        <v>27767256</v>
      </c>
      <c r="S109" s="695">
        <f t="shared" si="12"/>
        <v>29300458</v>
      </c>
      <c r="T109" s="696">
        <f t="shared" si="13"/>
        <v>1.0552161870081798</v>
      </c>
    </row>
    <row r="110" spans="1:20" x14ac:dyDescent="0.3">
      <c r="A110" s="680" t="s">
        <v>1284</v>
      </c>
      <c r="B110" s="694" t="s">
        <v>1285</v>
      </c>
      <c r="C110" s="695">
        <v>0</v>
      </c>
      <c r="D110" s="695">
        <v>0</v>
      </c>
      <c r="E110" s="696" t="e">
        <f t="shared" si="9"/>
        <v>#DIV/0!</v>
      </c>
      <c r="F110" s="695">
        <v>0</v>
      </c>
      <c r="G110" s="695">
        <v>0</v>
      </c>
      <c r="H110" s="696" t="e">
        <f t="shared" si="10"/>
        <v>#DIV/0!</v>
      </c>
      <c r="I110" s="695">
        <v>0</v>
      </c>
      <c r="J110" s="695">
        <v>0</v>
      </c>
      <c r="K110" s="696" t="e">
        <f t="shared" si="11"/>
        <v>#DIV/0!</v>
      </c>
      <c r="L110" s="695">
        <v>0</v>
      </c>
      <c r="M110" s="695">
        <v>0</v>
      </c>
      <c r="N110" s="696" t="e">
        <f t="shared" si="7"/>
        <v>#DIV/0!</v>
      </c>
      <c r="O110" s="695">
        <v>0</v>
      </c>
      <c r="P110" s="695">
        <v>0</v>
      </c>
      <c r="Q110" s="696" t="e">
        <f t="shared" si="8"/>
        <v>#DIV/0!</v>
      </c>
      <c r="R110" s="695">
        <f t="shared" si="12"/>
        <v>0</v>
      </c>
      <c r="S110" s="695">
        <f t="shared" si="12"/>
        <v>0</v>
      </c>
      <c r="T110" s="718">
        <v>0</v>
      </c>
    </row>
    <row r="111" spans="1:20" ht="41.4" x14ac:dyDescent="0.3">
      <c r="A111" s="680" t="s">
        <v>1286</v>
      </c>
      <c r="B111" s="694" t="s">
        <v>1287</v>
      </c>
      <c r="C111" s="695">
        <v>208536528</v>
      </c>
      <c r="D111" s="695">
        <v>202811208</v>
      </c>
      <c r="E111" s="696">
        <f t="shared" si="9"/>
        <v>0.97254524157034017</v>
      </c>
      <c r="F111" s="695">
        <v>0</v>
      </c>
      <c r="G111" s="695">
        <v>0</v>
      </c>
      <c r="H111" s="696" t="e">
        <f t="shared" si="10"/>
        <v>#DIV/0!</v>
      </c>
      <c r="I111" s="695">
        <v>0</v>
      </c>
      <c r="J111" s="695">
        <v>0</v>
      </c>
      <c r="K111" s="696" t="e">
        <f t="shared" si="11"/>
        <v>#DIV/0!</v>
      </c>
      <c r="L111" s="695">
        <v>0</v>
      </c>
      <c r="M111" s="695">
        <v>0</v>
      </c>
      <c r="N111" s="696" t="e">
        <f t="shared" si="7"/>
        <v>#DIV/0!</v>
      </c>
      <c r="O111" s="695">
        <v>0</v>
      </c>
      <c r="P111" s="695">
        <v>0</v>
      </c>
      <c r="Q111" s="696" t="e">
        <f t="shared" si="8"/>
        <v>#DIV/0!</v>
      </c>
      <c r="R111" s="695">
        <f t="shared" si="12"/>
        <v>208536528</v>
      </c>
      <c r="S111" s="695">
        <f t="shared" si="12"/>
        <v>202811208</v>
      </c>
      <c r="T111" s="696">
        <f>S111/R111</f>
        <v>0.97254524157034017</v>
      </c>
    </row>
    <row r="112" spans="1:20" ht="41.4" x14ac:dyDescent="0.3">
      <c r="A112" s="680" t="s">
        <v>1289</v>
      </c>
      <c r="B112" s="694" t="s">
        <v>1290</v>
      </c>
      <c r="C112" s="695">
        <v>0</v>
      </c>
      <c r="D112" s="695">
        <v>0</v>
      </c>
      <c r="E112" s="696" t="e">
        <f t="shared" si="9"/>
        <v>#DIV/0!</v>
      </c>
      <c r="F112" s="695">
        <v>0</v>
      </c>
      <c r="G112" s="695">
        <v>0</v>
      </c>
      <c r="H112" s="696" t="e">
        <f>G112/F112</f>
        <v>#DIV/0!</v>
      </c>
      <c r="I112" s="695">
        <v>0</v>
      </c>
      <c r="J112" s="695">
        <v>0</v>
      </c>
      <c r="K112" s="696" t="e">
        <f t="shared" si="11"/>
        <v>#DIV/0!</v>
      </c>
      <c r="L112" s="695">
        <v>0</v>
      </c>
      <c r="M112" s="695">
        <v>0</v>
      </c>
      <c r="N112" s="696" t="e">
        <f t="shared" si="7"/>
        <v>#DIV/0!</v>
      </c>
      <c r="O112" s="695">
        <v>0</v>
      </c>
      <c r="P112" s="695">
        <v>0</v>
      </c>
      <c r="Q112" s="696" t="e">
        <f t="shared" si="8"/>
        <v>#DIV/0!</v>
      </c>
      <c r="R112" s="695">
        <f t="shared" si="12"/>
        <v>0</v>
      </c>
      <c r="S112" s="695">
        <f t="shared" si="12"/>
        <v>0</v>
      </c>
      <c r="T112" s="718">
        <v>0</v>
      </c>
    </row>
    <row r="113" spans="1:20" x14ac:dyDescent="0.3">
      <c r="A113" s="680" t="s">
        <v>1291</v>
      </c>
      <c r="B113" s="694" t="s">
        <v>1292</v>
      </c>
      <c r="C113" s="695">
        <v>974809</v>
      </c>
      <c r="D113" s="695">
        <v>-974809</v>
      </c>
      <c r="E113" s="696">
        <f t="shared" si="9"/>
        <v>-1</v>
      </c>
      <c r="F113" s="695">
        <v>0</v>
      </c>
      <c r="G113" s="695">
        <v>0</v>
      </c>
      <c r="H113" s="696" t="e">
        <f t="shared" si="10"/>
        <v>#DIV/0!</v>
      </c>
      <c r="I113" s="695">
        <v>0</v>
      </c>
      <c r="J113" s="695">
        <v>0</v>
      </c>
      <c r="K113" s="696" t="e">
        <f t="shared" si="11"/>
        <v>#DIV/0!</v>
      </c>
      <c r="L113" s="695">
        <v>0</v>
      </c>
      <c r="M113" s="695">
        <v>0</v>
      </c>
      <c r="N113" s="696" t="e">
        <f t="shared" si="7"/>
        <v>#DIV/0!</v>
      </c>
      <c r="O113" s="695">
        <v>0</v>
      </c>
      <c r="P113" s="695">
        <v>0</v>
      </c>
      <c r="Q113" s="696" t="e">
        <f t="shared" si="8"/>
        <v>#DIV/0!</v>
      </c>
      <c r="R113" s="695">
        <f t="shared" si="12"/>
        <v>974809</v>
      </c>
      <c r="S113" s="695">
        <f t="shared" si="12"/>
        <v>-974809</v>
      </c>
      <c r="T113" s="696">
        <f t="shared" si="13"/>
        <v>-1</v>
      </c>
    </row>
    <row r="114" spans="1:20" x14ac:dyDescent="0.3">
      <c r="A114" s="680" t="s">
        <v>1293</v>
      </c>
      <c r="B114" s="694" t="s">
        <v>1294</v>
      </c>
      <c r="C114" s="695">
        <v>0</v>
      </c>
      <c r="D114" s="695">
        <v>0</v>
      </c>
      <c r="E114" s="696" t="e">
        <f t="shared" si="9"/>
        <v>#DIV/0!</v>
      </c>
      <c r="F114" s="695">
        <v>0</v>
      </c>
      <c r="G114" s="695">
        <v>0</v>
      </c>
      <c r="H114" s="696" t="e">
        <f t="shared" si="10"/>
        <v>#DIV/0!</v>
      </c>
      <c r="I114" s="695">
        <v>0</v>
      </c>
      <c r="J114" s="695">
        <v>0</v>
      </c>
      <c r="K114" s="696" t="e">
        <f t="shared" si="11"/>
        <v>#DIV/0!</v>
      </c>
      <c r="L114" s="695">
        <v>0</v>
      </c>
      <c r="M114" s="695">
        <v>0</v>
      </c>
      <c r="N114" s="696" t="e">
        <f t="shared" si="7"/>
        <v>#DIV/0!</v>
      </c>
      <c r="O114" s="695">
        <v>0</v>
      </c>
      <c r="P114" s="695">
        <v>0</v>
      </c>
      <c r="Q114" s="696" t="e">
        <f t="shared" si="8"/>
        <v>#DIV/0!</v>
      </c>
      <c r="R114" s="695">
        <f t="shared" si="12"/>
        <v>0</v>
      </c>
      <c r="S114" s="695">
        <f t="shared" si="12"/>
        <v>0</v>
      </c>
      <c r="T114" s="718">
        <v>0</v>
      </c>
    </row>
    <row r="115" spans="1:20" x14ac:dyDescent="0.3">
      <c r="A115" s="680" t="s">
        <v>1295</v>
      </c>
      <c r="B115" s="694" t="s">
        <v>1296</v>
      </c>
      <c r="C115" s="695">
        <v>0</v>
      </c>
      <c r="D115" s="695">
        <v>0</v>
      </c>
      <c r="E115" s="696" t="e">
        <f t="shared" si="9"/>
        <v>#DIV/0!</v>
      </c>
      <c r="F115" s="695">
        <v>0</v>
      </c>
      <c r="G115" s="695">
        <v>0</v>
      </c>
      <c r="H115" s="696" t="e">
        <f t="shared" si="10"/>
        <v>#DIV/0!</v>
      </c>
      <c r="I115" s="695">
        <v>0</v>
      </c>
      <c r="J115" s="695">
        <v>0</v>
      </c>
      <c r="K115" s="696" t="e">
        <f t="shared" si="11"/>
        <v>#DIV/0!</v>
      </c>
      <c r="L115" s="695">
        <v>0</v>
      </c>
      <c r="M115" s="695">
        <v>0</v>
      </c>
      <c r="N115" s="696" t="e">
        <f t="shared" si="7"/>
        <v>#DIV/0!</v>
      </c>
      <c r="O115" s="695">
        <v>0</v>
      </c>
      <c r="P115" s="695">
        <v>0</v>
      </c>
      <c r="Q115" s="696" t="e">
        <f t="shared" si="8"/>
        <v>#DIV/0!</v>
      </c>
      <c r="R115" s="695">
        <f t="shared" si="12"/>
        <v>0</v>
      </c>
      <c r="S115" s="695">
        <f t="shared" si="12"/>
        <v>0</v>
      </c>
      <c r="T115" s="718">
        <v>0</v>
      </c>
    </row>
  </sheetData>
  <sheetProtection formatCells="0" formatColumns="0" formatRows="0" insertColumns="0" insertRows="0" insertHyperlinks="0" deleteColumns="0" deleteRows="0" sort="0" autoFilter="0" pivotTables="0"/>
  <pageMargins left="0" right="0" top="0.39370078740157483" bottom="0" header="0.31496062992125984" footer="0"/>
  <pageSetup paperSize="9" orientation="portrait" r:id="rId1"/>
  <headerFooter>
    <oddHeader>&amp;R13.sz.melléklet</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topLeftCell="A37" zoomScaleNormal="100" workbookViewId="0">
      <selection activeCell="F26" sqref="F26"/>
    </sheetView>
  </sheetViews>
  <sheetFormatPr defaultRowHeight="14.4" x14ac:dyDescent="0.3"/>
  <cols>
    <col min="1" max="1" width="54.44140625" customWidth="1"/>
    <col min="2" max="2" width="13.5546875" customWidth="1"/>
    <col min="3" max="3" width="12.33203125" customWidth="1"/>
    <col min="4" max="4" width="14.44140625" customWidth="1"/>
    <col min="5" max="5" width="13.88671875" style="47" bestFit="1" customWidth="1"/>
    <col min="256" max="256" width="72.33203125" customWidth="1"/>
    <col min="257" max="257" width="13.5546875" customWidth="1"/>
    <col min="258" max="258" width="12.33203125" customWidth="1"/>
    <col min="259" max="259" width="14.44140625" customWidth="1"/>
    <col min="260" max="260" width="11" customWidth="1"/>
    <col min="512" max="512" width="72.33203125" customWidth="1"/>
    <col min="513" max="513" width="13.5546875" customWidth="1"/>
    <col min="514" max="514" width="12.33203125" customWidth="1"/>
    <col min="515" max="515" width="14.44140625" customWidth="1"/>
    <col min="516" max="516" width="11" customWidth="1"/>
    <col min="768" max="768" width="72.33203125" customWidth="1"/>
    <col min="769" max="769" width="13.5546875" customWidth="1"/>
    <col min="770" max="770" width="12.33203125" customWidth="1"/>
    <col min="771" max="771" width="14.44140625" customWidth="1"/>
    <col min="772" max="772" width="11" customWidth="1"/>
    <col min="1024" max="1024" width="72.33203125" customWidth="1"/>
    <col min="1025" max="1025" width="13.5546875" customWidth="1"/>
    <col min="1026" max="1026" width="12.33203125" customWidth="1"/>
    <col min="1027" max="1027" width="14.44140625" customWidth="1"/>
    <col min="1028" max="1028" width="11" customWidth="1"/>
    <col min="1280" max="1280" width="72.33203125" customWidth="1"/>
    <col min="1281" max="1281" width="13.5546875" customWidth="1"/>
    <col min="1282" max="1282" width="12.33203125" customWidth="1"/>
    <col min="1283" max="1283" width="14.44140625" customWidth="1"/>
    <col min="1284" max="1284" width="11" customWidth="1"/>
    <col min="1536" max="1536" width="72.33203125" customWidth="1"/>
    <col min="1537" max="1537" width="13.5546875" customWidth="1"/>
    <col min="1538" max="1538" width="12.33203125" customWidth="1"/>
    <col min="1539" max="1539" width="14.44140625" customWidth="1"/>
    <col min="1540" max="1540" width="11" customWidth="1"/>
    <col min="1792" max="1792" width="72.33203125" customWidth="1"/>
    <col min="1793" max="1793" width="13.5546875" customWidth="1"/>
    <col min="1794" max="1794" width="12.33203125" customWidth="1"/>
    <col min="1795" max="1795" width="14.44140625" customWidth="1"/>
    <col min="1796" max="1796" width="11" customWidth="1"/>
    <col min="2048" max="2048" width="72.33203125" customWidth="1"/>
    <col min="2049" max="2049" width="13.5546875" customWidth="1"/>
    <col min="2050" max="2050" width="12.33203125" customWidth="1"/>
    <col min="2051" max="2051" width="14.44140625" customWidth="1"/>
    <col min="2052" max="2052" width="11" customWidth="1"/>
    <col min="2304" max="2304" width="72.33203125" customWidth="1"/>
    <col min="2305" max="2305" width="13.5546875" customWidth="1"/>
    <col min="2306" max="2306" width="12.33203125" customWidth="1"/>
    <col min="2307" max="2307" width="14.44140625" customWidth="1"/>
    <col min="2308" max="2308" width="11" customWidth="1"/>
    <col min="2560" max="2560" width="72.33203125" customWidth="1"/>
    <col min="2561" max="2561" width="13.5546875" customWidth="1"/>
    <col min="2562" max="2562" width="12.33203125" customWidth="1"/>
    <col min="2563" max="2563" width="14.44140625" customWidth="1"/>
    <col min="2564" max="2564" width="11" customWidth="1"/>
    <col min="2816" max="2816" width="72.33203125" customWidth="1"/>
    <col min="2817" max="2817" width="13.5546875" customWidth="1"/>
    <col min="2818" max="2818" width="12.33203125" customWidth="1"/>
    <col min="2819" max="2819" width="14.44140625" customWidth="1"/>
    <col min="2820" max="2820" width="11" customWidth="1"/>
    <col min="3072" max="3072" width="72.33203125" customWidth="1"/>
    <col min="3073" max="3073" width="13.5546875" customWidth="1"/>
    <col min="3074" max="3074" width="12.33203125" customWidth="1"/>
    <col min="3075" max="3075" width="14.44140625" customWidth="1"/>
    <col min="3076" max="3076" width="11" customWidth="1"/>
    <col min="3328" max="3328" width="72.33203125" customWidth="1"/>
    <col min="3329" max="3329" width="13.5546875" customWidth="1"/>
    <col min="3330" max="3330" width="12.33203125" customWidth="1"/>
    <col min="3331" max="3331" width="14.44140625" customWidth="1"/>
    <col min="3332" max="3332" width="11" customWidth="1"/>
    <col min="3584" max="3584" width="72.33203125" customWidth="1"/>
    <col min="3585" max="3585" width="13.5546875" customWidth="1"/>
    <col min="3586" max="3586" width="12.33203125" customWidth="1"/>
    <col min="3587" max="3587" width="14.44140625" customWidth="1"/>
    <col min="3588" max="3588" width="11" customWidth="1"/>
    <col min="3840" max="3840" width="72.33203125" customWidth="1"/>
    <col min="3841" max="3841" width="13.5546875" customWidth="1"/>
    <col min="3842" max="3842" width="12.33203125" customWidth="1"/>
    <col min="3843" max="3843" width="14.44140625" customWidth="1"/>
    <col min="3844" max="3844" width="11" customWidth="1"/>
    <col min="4096" max="4096" width="72.33203125" customWidth="1"/>
    <col min="4097" max="4097" width="13.5546875" customWidth="1"/>
    <col min="4098" max="4098" width="12.33203125" customWidth="1"/>
    <col min="4099" max="4099" width="14.44140625" customWidth="1"/>
    <col min="4100" max="4100" width="11" customWidth="1"/>
    <col min="4352" max="4352" width="72.33203125" customWidth="1"/>
    <col min="4353" max="4353" width="13.5546875" customWidth="1"/>
    <col min="4354" max="4354" width="12.33203125" customWidth="1"/>
    <col min="4355" max="4355" width="14.44140625" customWidth="1"/>
    <col min="4356" max="4356" width="11" customWidth="1"/>
    <col min="4608" max="4608" width="72.33203125" customWidth="1"/>
    <col min="4609" max="4609" width="13.5546875" customWidth="1"/>
    <col min="4610" max="4610" width="12.33203125" customWidth="1"/>
    <col min="4611" max="4611" width="14.44140625" customWidth="1"/>
    <col min="4612" max="4612" width="11" customWidth="1"/>
    <col min="4864" max="4864" width="72.33203125" customWidth="1"/>
    <col min="4865" max="4865" width="13.5546875" customWidth="1"/>
    <col min="4866" max="4866" width="12.33203125" customWidth="1"/>
    <col min="4867" max="4867" width="14.44140625" customWidth="1"/>
    <col min="4868" max="4868" width="11" customWidth="1"/>
    <col min="5120" max="5120" width="72.33203125" customWidth="1"/>
    <col min="5121" max="5121" width="13.5546875" customWidth="1"/>
    <col min="5122" max="5122" width="12.33203125" customWidth="1"/>
    <col min="5123" max="5123" width="14.44140625" customWidth="1"/>
    <col min="5124" max="5124" width="11" customWidth="1"/>
    <col min="5376" max="5376" width="72.33203125" customWidth="1"/>
    <col min="5377" max="5377" width="13.5546875" customWidth="1"/>
    <col min="5378" max="5378" width="12.33203125" customWidth="1"/>
    <col min="5379" max="5379" width="14.44140625" customWidth="1"/>
    <col min="5380" max="5380" width="11" customWidth="1"/>
    <col min="5632" max="5632" width="72.33203125" customWidth="1"/>
    <col min="5633" max="5633" width="13.5546875" customWidth="1"/>
    <col min="5634" max="5634" width="12.33203125" customWidth="1"/>
    <col min="5635" max="5635" width="14.44140625" customWidth="1"/>
    <col min="5636" max="5636" width="11" customWidth="1"/>
    <col min="5888" max="5888" width="72.33203125" customWidth="1"/>
    <col min="5889" max="5889" width="13.5546875" customWidth="1"/>
    <col min="5890" max="5890" width="12.33203125" customWidth="1"/>
    <col min="5891" max="5891" width="14.44140625" customWidth="1"/>
    <col min="5892" max="5892" width="11" customWidth="1"/>
    <col min="6144" max="6144" width="72.33203125" customWidth="1"/>
    <col min="6145" max="6145" width="13.5546875" customWidth="1"/>
    <col min="6146" max="6146" width="12.33203125" customWidth="1"/>
    <col min="6147" max="6147" width="14.44140625" customWidth="1"/>
    <col min="6148" max="6148" width="11" customWidth="1"/>
    <col min="6400" max="6400" width="72.33203125" customWidth="1"/>
    <col min="6401" max="6401" width="13.5546875" customWidth="1"/>
    <col min="6402" max="6402" width="12.33203125" customWidth="1"/>
    <col min="6403" max="6403" width="14.44140625" customWidth="1"/>
    <col min="6404" max="6404" width="11" customWidth="1"/>
    <col min="6656" max="6656" width="72.33203125" customWidth="1"/>
    <col min="6657" max="6657" width="13.5546875" customWidth="1"/>
    <col min="6658" max="6658" width="12.33203125" customWidth="1"/>
    <col min="6659" max="6659" width="14.44140625" customWidth="1"/>
    <col min="6660" max="6660" width="11" customWidth="1"/>
    <col min="6912" max="6912" width="72.33203125" customWidth="1"/>
    <col min="6913" max="6913" width="13.5546875" customWidth="1"/>
    <col min="6914" max="6914" width="12.33203125" customWidth="1"/>
    <col min="6915" max="6915" width="14.44140625" customWidth="1"/>
    <col min="6916" max="6916" width="11" customWidth="1"/>
    <col min="7168" max="7168" width="72.33203125" customWidth="1"/>
    <col min="7169" max="7169" width="13.5546875" customWidth="1"/>
    <col min="7170" max="7170" width="12.33203125" customWidth="1"/>
    <col min="7171" max="7171" width="14.44140625" customWidth="1"/>
    <col min="7172" max="7172" width="11" customWidth="1"/>
    <col min="7424" max="7424" width="72.33203125" customWidth="1"/>
    <col min="7425" max="7425" width="13.5546875" customWidth="1"/>
    <col min="7426" max="7426" width="12.33203125" customWidth="1"/>
    <col min="7427" max="7427" width="14.44140625" customWidth="1"/>
    <col min="7428" max="7428" width="11" customWidth="1"/>
    <col min="7680" max="7680" width="72.33203125" customWidth="1"/>
    <col min="7681" max="7681" width="13.5546875" customWidth="1"/>
    <col min="7682" max="7682" width="12.33203125" customWidth="1"/>
    <col min="7683" max="7683" width="14.44140625" customWidth="1"/>
    <col min="7684" max="7684" width="11" customWidth="1"/>
    <col min="7936" max="7936" width="72.33203125" customWidth="1"/>
    <col min="7937" max="7937" width="13.5546875" customWidth="1"/>
    <col min="7938" max="7938" width="12.33203125" customWidth="1"/>
    <col min="7939" max="7939" width="14.44140625" customWidth="1"/>
    <col min="7940" max="7940" width="11" customWidth="1"/>
    <col min="8192" max="8192" width="72.33203125" customWidth="1"/>
    <col min="8193" max="8193" width="13.5546875" customWidth="1"/>
    <col min="8194" max="8194" width="12.33203125" customWidth="1"/>
    <col min="8195" max="8195" width="14.44140625" customWidth="1"/>
    <col min="8196" max="8196" width="11" customWidth="1"/>
    <col min="8448" max="8448" width="72.33203125" customWidth="1"/>
    <col min="8449" max="8449" width="13.5546875" customWidth="1"/>
    <col min="8450" max="8450" width="12.33203125" customWidth="1"/>
    <col min="8451" max="8451" width="14.44140625" customWidth="1"/>
    <col min="8452" max="8452" width="11" customWidth="1"/>
    <col min="8704" max="8704" width="72.33203125" customWidth="1"/>
    <col min="8705" max="8705" width="13.5546875" customWidth="1"/>
    <col min="8706" max="8706" width="12.33203125" customWidth="1"/>
    <col min="8707" max="8707" width="14.44140625" customWidth="1"/>
    <col min="8708" max="8708" width="11" customWidth="1"/>
    <col min="8960" max="8960" width="72.33203125" customWidth="1"/>
    <col min="8961" max="8961" width="13.5546875" customWidth="1"/>
    <col min="8962" max="8962" width="12.33203125" customWidth="1"/>
    <col min="8963" max="8963" width="14.44140625" customWidth="1"/>
    <col min="8964" max="8964" width="11" customWidth="1"/>
    <col min="9216" max="9216" width="72.33203125" customWidth="1"/>
    <col min="9217" max="9217" width="13.5546875" customWidth="1"/>
    <col min="9218" max="9218" width="12.33203125" customWidth="1"/>
    <col min="9219" max="9219" width="14.44140625" customWidth="1"/>
    <col min="9220" max="9220" width="11" customWidth="1"/>
    <col min="9472" max="9472" width="72.33203125" customWidth="1"/>
    <col min="9473" max="9473" width="13.5546875" customWidth="1"/>
    <col min="9474" max="9474" width="12.33203125" customWidth="1"/>
    <col min="9475" max="9475" width="14.44140625" customWidth="1"/>
    <col min="9476" max="9476" width="11" customWidth="1"/>
    <col min="9728" max="9728" width="72.33203125" customWidth="1"/>
    <col min="9729" max="9729" width="13.5546875" customWidth="1"/>
    <col min="9730" max="9730" width="12.33203125" customWidth="1"/>
    <col min="9731" max="9731" width="14.44140625" customWidth="1"/>
    <col min="9732" max="9732" width="11" customWidth="1"/>
    <col min="9984" max="9984" width="72.33203125" customWidth="1"/>
    <col min="9985" max="9985" width="13.5546875" customWidth="1"/>
    <col min="9986" max="9986" width="12.33203125" customWidth="1"/>
    <col min="9987" max="9987" width="14.44140625" customWidth="1"/>
    <col min="9988" max="9988" width="11" customWidth="1"/>
    <col min="10240" max="10240" width="72.33203125" customWidth="1"/>
    <col min="10241" max="10241" width="13.5546875" customWidth="1"/>
    <col min="10242" max="10242" width="12.33203125" customWidth="1"/>
    <col min="10243" max="10243" width="14.44140625" customWidth="1"/>
    <col min="10244" max="10244" width="11" customWidth="1"/>
    <col min="10496" max="10496" width="72.33203125" customWidth="1"/>
    <col min="10497" max="10497" width="13.5546875" customWidth="1"/>
    <col min="10498" max="10498" width="12.33203125" customWidth="1"/>
    <col min="10499" max="10499" width="14.44140625" customWidth="1"/>
    <col min="10500" max="10500" width="11" customWidth="1"/>
    <col min="10752" max="10752" width="72.33203125" customWidth="1"/>
    <col min="10753" max="10753" width="13.5546875" customWidth="1"/>
    <col min="10754" max="10754" width="12.33203125" customWidth="1"/>
    <col min="10755" max="10755" width="14.44140625" customWidth="1"/>
    <col min="10756" max="10756" width="11" customWidth="1"/>
    <col min="11008" max="11008" width="72.33203125" customWidth="1"/>
    <col min="11009" max="11009" width="13.5546875" customWidth="1"/>
    <col min="11010" max="11010" width="12.33203125" customWidth="1"/>
    <col min="11011" max="11011" width="14.44140625" customWidth="1"/>
    <col min="11012" max="11012" width="11" customWidth="1"/>
    <col min="11264" max="11264" width="72.33203125" customWidth="1"/>
    <col min="11265" max="11265" width="13.5546875" customWidth="1"/>
    <col min="11266" max="11266" width="12.33203125" customWidth="1"/>
    <col min="11267" max="11267" width="14.44140625" customWidth="1"/>
    <col min="11268" max="11268" width="11" customWidth="1"/>
    <col min="11520" max="11520" width="72.33203125" customWidth="1"/>
    <col min="11521" max="11521" width="13.5546875" customWidth="1"/>
    <col min="11522" max="11522" width="12.33203125" customWidth="1"/>
    <col min="11523" max="11523" width="14.44140625" customWidth="1"/>
    <col min="11524" max="11524" width="11" customWidth="1"/>
    <col min="11776" max="11776" width="72.33203125" customWidth="1"/>
    <col min="11777" max="11777" width="13.5546875" customWidth="1"/>
    <col min="11778" max="11778" width="12.33203125" customWidth="1"/>
    <col min="11779" max="11779" width="14.44140625" customWidth="1"/>
    <col min="11780" max="11780" width="11" customWidth="1"/>
    <col min="12032" max="12032" width="72.33203125" customWidth="1"/>
    <col min="12033" max="12033" width="13.5546875" customWidth="1"/>
    <col min="12034" max="12034" width="12.33203125" customWidth="1"/>
    <col min="12035" max="12035" width="14.44140625" customWidth="1"/>
    <col min="12036" max="12036" width="11" customWidth="1"/>
    <col min="12288" max="12288" width="72.33203125" customWidth="1"/>
    <col min="12289" max="12289" width="13.5546875" customWidth="1"/>
    <col min="12290" max="12290" width="12.33203125" customWidth="1"/>
    <col min="12291" max="12291" width="14.44140625" customWidth="1"/>
    <col min="12292" max="12292" width="11" customWidth="1"/>
    <col min="12544" max="12544" width="72.33203125" customWidth="1"/>
    <col min="12545" max="12545" width="13.5546875" customWidth="1"/>
    <col min="12546" max="12546" width="12.33203125" customWidth="1"/>
    <col min="12547" max="12547" width="14.44140625" customWidth="1"/>
    <col min="12548" max="12548" width="11" customWidth="1"/>
    <col min="12800" max="12800" width="72.33203125" customWidth="1"/>
    <col min="12801" max="12801" width="13.5546875" customWidth="1"/>
    <col min="12802" max="12802" width="12.33203125" customWidth="1"/>
    <col min="12803" max="12803" width="14.44140625" customWidth="1"/>
    <col min="12804" max="12804" width="11" customWidth="1"/>
    <col min="13056" max="13056" width="72.33203125" customWidth="1"/>
    <col min="13057" max="13057" width="13.5546875" customWidth="1"/>
    <col min="13058" max="13058" width="12.33203125" customWidth="1"/>
    <col min="13059" max="13059" width="14.44140625" customWidth="1"/>
    <col min="13060" max="13060" width="11" customWidth="1"/>
    <col min="13312" max="13312" width="72.33203125" customWidth="1"/>
    <col min="13313" max="13313" width="13.5546875" customWidth="1"/>
    <col min="13314" max="13314" width="12.33203125" customWidth="1"/>
    <col min="13315" max="13315" width="14.44140625" customWidth="1"/>
    <col min="13316" max="13316" width="11" customWidth="1"/>
    <col min="13568" max="13568" width="72.33203125" customWidth="1"/>
    <col min="13569" max="13569" width="13.5546875" customWidth="1"/>
    <col min="13570" max="13570" width="12.33203125" customWidth="1"/>
    <col min="13571" max="13571" width="14.44140625" customWidth="1"/>
    <col min="13572" max="13572" width="11" customWidth="1"/>
    <col min="13824" max="13824" width="72.33203125" customWidth="1"/>
    <col min="13825" max="13825" width="13.5546875" customWidth="1"/>
    <col min="13826" max="13826" width="12.33203125" customWidth="1"/>
    <col min="13827" max="13827" width="14.44140625" customWidth="1"/>
    <col min="13828" max="13828" width="11" customWidth="1"/>
    <col min="14080" max="14080" width="72.33203125" customWidth="1"/>
    <col min="14081" max="14081" width="13.5546875" customWidth="1"/>
    <col min="14082" max="14082" width="12.33203125" customWidth="1"/>
    <col min="14083" max="14083" width="14.44140625" customWidth="1"/>
    <col min="14084" max="14084" width="11" customWidth="1"/>
    <col min="14336" max="14336" width="72.33203125" customWidth="1"/>
    <col min="14337" max="14337" width="13.5546875" customWidth="1"/>
    <col min="14338" max="14338" width="12.33203125" customWidth="1"/>
    <col min="14339" max="14339" width="14.44140625" customWidth="1"/>
    <col min="14340" max="14340" width="11" customWidth="1"/>
    <col min="14592" max="14592" width="72.33203125" customWidth="1"/>
    <col min="14593" max="14593" width="13.5546875" customWidth="1"/>
    <col min="14594" max="14594" width="12.33203125" customWidth="1"/>
    <col min="14595" max="14595" width="14.44140625" customWidth="1"/>
    <col min="14596" max="14596" width="11" customWidth="1"/>
    <col min="14848" max="14848" width="72.33203125" customWidth="1"/>
    <col min="14849" max="14849" width="13.5546875" customWidth="1"/>
    <col min="14850" max="14850" width="12.33203125" customWidth="1"/>
    <col min="14851" max="14851" width="14.44140625" customWidth="1"/>
    <col min="14852" max="14852" width="11" customWidth="1"/>
    <col min="15104" max="15104" width="72.33203125" customWidth="1"/>
    <col min="15105" max="15105" width="13.5546875" customWidth="1"/>
    <col min="15106" max="15106" width="12.33203125" customWidth="1"/>
    <col min="15107" max="15107" width="14.44140625" customWidth="1"/>
    <col min="15108" max="15108" width="11" customWidth="1"/>
    <col min="15360" max="15360" width="72.33203125" customWidth="1"/>
    <col min="15361" max="15361" width="13.5546875" customWidth="1"/>
    <col min="15362" max="15362" width="12.33203125" customWidth="1"/>
    <col min="15363" max="15363" width="14.44140625" customWidth="1"/>
    <col min="15364" max="15364" width="11" customWidth="1"/>
    <col min="15616" max="15616" width="72.33203125" customWidth="1"/>
    <col min="15617" max="15617" width="13.5546875" customWidth="1"/>
    <col min="15618" max="15618" width="12.33203125" customWidth="1"/>
    <col min="15619" max="15619" width="14.44140625" customWidth="1"/>
    <col min="15620" max="15620" width="11" customWidth="1"/>
    <col min="15872" max="15872" width="72.33203125" customWidth="1"/>
    <col min="15873" max="15873" width="13.5546875" customWidth="1"/>
    <col min="15874" max="15874" width="12.33203125" customWidth="1"/>
    <col min="15875" max="15875" width="14.44140625" customWidth="1"/>
    <col min="15876" max="15876" width="11" customWidth="1"/>
    <col min="16128" max="16128" width="72.33203125" customWidth="1"/>
    <col min="16129" max="16129" width="13.5546875" customWidth="1"/>
    <col min="16130" max="16130" width="12.33203125" customWidth="1"/>
    <col min="16131" max="16131" width="14.44140625" customWidth="1"/>
    <col min="16132" max="16132" width="11" customWidth="1"/>
  </cols>
  <sheetData>
    <row r="1" spans="1:5" ht="20.25" customHeight="1" x14ac:dyDescent="0.3">
      <c r="A1" s="894" t="s">
        <v>1587</v>
      </c>
      <c r="B1" s="894"/>
      <c r="C1" s="894"/>
      <c r="D1" s="894"/>
      <c r="E1" s="894"/>
    </row>
    <row r="2" spans="1:5" x14ac:dyDescent="0.3">
      <c r="D2" s="895" t="s">
        <v>601</v>
      </c>
      <c r="E2" s="895"/>
    </row>
    <row r="3" spans="1:5" ht="32.25" customHeight="1" thickBot="1" x14ac:dyDescent="0.35">
      <c r="A3" s="746" t="s">
        <v>807</v>
      </c>
      <c r="B3" s="744" t="s">
        <v>504</v>
      </c>
      <c r="C3" s="744" t="s">
        <v>505</v>
      </c>
      <c r="D3" s="744" t="s">
        <v>966</v>
      </c>
      <c r="E3" s="745" t="s">
        <v>595</v>
      </c>
    </row>
    <row r="4" spans="1:5" ht="15" customHeight="1" x14ac:dyDescent="0.3">
      <c r="A4" s="734" t="s">
        <v>635</v>
      </c>
      <c r="B4" s="735">
        <v>373775626</v>
      </c>
      <c r="C4" s="735">
        <v>374203957</v>
      </c>
      <c r="D4" s="735">
        <f>SUM(D5:D11)</f>
        <v>30276349</v>
      </c>
      <c r="E4" s="736">
        <f>D4/C4</f>
        <v>8.0908682106747468E-2</v>
      </c>
    </row>
    <row r="5" spans="1:5" ht="15" customHeight="1" x14ac:dyDescent="0.3">
      <c r="A5" s="725" t="s">
        <v>1624</v>
      </c>
      <c r="B5" s="711">
        <v>0</v>
      </c>
      <c r="C5" s="711"/>
      <c r="D5" s="711">
        <v>22557440</v>
      </c>
      <c r="E5" s="712">
        <v>0</v>
      </c>
    </row>
    <row r="6" spans="1:5" x14ac:dyDescent="0.3">
      <c r="A6" s="725" t="s">
        <v>1567</v>
      </c>
      <c r="B6" s="711">
        <v>0</v>
      </c>
      <c r="C6" s="711"/>
      <c r="D6" s="711">
        <v>120000</v>
      </c>
      <c r="E6" s="712">
        <v>0</v>
      </c>
    </row>
    <row r="7" spans="1:5" ht="15" customHeight="1" x14ac:dyDescent="0.3">
      <c r="A7" s="725" t="s">
        <v>1620</v>
      </c>
      <c r="B7" s="711">
        <v>0</v>
      </c>
      <c r="C7" s="711"/>
      <c r="D7" s="711">
        <v>190000</v>
      </c>
      <c r="E7" s="712">
        <v>0</v>
      </c>
    </row>
    <row r="8" spans="1:5" ht="15" customHeight="1" x14ac:dyDescent="0.3">
      <c r="A8" s="725" t="s">
        <v>1621</v>
      </c>
      <c r="B8" s="711">
        <v>0</v>
      </c>
      <c r="C8" s="711"/>
      <c r="D8" s="711">
        <v>186614</v>
      </c>
      <c r="E8" s="712">
        <v>0</v>
      </c>
    </row>
    <row r="9" spans="1:5" x14ac:dyDescent="0.3">
      <c r="A9" s="725" t="s">
        <v>1622</v>
      </c>
      <c r="B9" s="711">
        <v>0</v>
      </c>
      <c r="C9" s="711"/>
      <c r="D9" s="711">
        <v>771654</v>
      </c>
      <c r="E9" s="712">
        <v>0</v>
      </c>
    </row>
    <row r="10" spans="1:5" x14ac:dyDescent="0.3">
      <c r="A10" s="725" t="s">
        <v>1623</v>
      </c>
      <c r="B10" s="711">
        <v>0</v>
      </c>
      <c r="C10" s="711"/>
      <c r="D10" s="711">
        <v>54331</v>
      </c>
      <c r="E10" s="712">
        <v>0</v>
      </c>
    </row>
    <row r="11" spans="1:5" ht="15" thickBot="1" x14ac:dyDescent="0.35">
      <c r="A11" s="737" t="s">
        <v>507</v>
      </c>
      <c r="B11" s="738">
        <v>79464108</v>
      </c>
      <c r="C11" s="738">
        <v>79518108</v>
      </c>
      <c r="D11" s="738">
        <v>6396310</v>
      </c>
      <c r="E11" s="739">
        <f t="shared" ref="E11:E15" si="0">D11/C11</f>
        <v>8.0438407815236243E-2</v>
      </c>
    </row>
    <row r="12" spans="1:5" x14ac:dyDescent="0.3">
      <c r="A12" s="734" t="s">
        <v>508</v>
      </c>
      <c r="B12" s="735">
        <f>SUM(B13:B15)</f>
        <v>0</v>
      </c>
      <c r="C12" s="735">
        <f>SUM(C13:C15)</f>
        <v>43129</v>
      </c>
      <c r="D12" s="735">
        <f>SUM(D13:D15)</f>
        <v>0</v>
      </c>
      <c r="E12" s="743">
        <f t="shared" si="0"/>
        <v>0</v>
      </c>
    </row>
    <row r="13" spans="1:5" x14ac:dyDescent="0.3">
      <c r="A13" s="725" t="s">
        <v>1591</v>
      </c>
      <c r="B13" s="711">
        <v>0</v>
      </c>
      <c r="C13" s="711">
        <v>0</v>
      </c>
      <c r="D13" s="711">
        <v>0</v>
      </c>
      <c r="E13" s="712">
        <v>0</v>
      </c>
    </row>
    <row r="14" spans="1:5" x14ac:dyDescent="0.3">
      <c r="A14" s="725" t="s">
        <v>1592</v>
      </c>
      <c r="B14" s="711">
        <v>0</v>
      </c>
      <c r="C14" s="711">
        <v>33960</v>
      </c>
      <c r="D14" s="711">
        <v>0</v>
      </c>
      <c r="E14" s="712">
        <f>D14/C14</f>
        <v>0</v>
      </c>
    </row>
    <row r="15" spans="1:5" ht="15" thickBot="1" x14ac:dyDescent="0.35">
      <c r="A15" s="737" t="s">
        <v>507</v>
      </c>
      <c r="B15" s="738">
        <v>0</v>
      </c>
      <c r="C15" s="738">
        <v>9169</v>
      </c>
      <c r="D15" s="738">
        <v>0</v>
      </c>
      <c r="E15" s="739">
        <f t="shared" si="0"/>
        <v>0</v>
      </c>
    </row>
    <row r="16" spans="1:5" x14ac:dyDescent="0.3">
      <c r="A16" s="734" t="s">
        <v>634</v>
      </c>
      <c r="B16" s="735">
        <f>SUM(B17:B19)</f>
        <v>0</v>
      </c>
      <c r="C16" s="735">
        <f>SUM(C17:C19)</f>
        <v>1321000</v>
      </c>
      <c r="D16" s="735">
        <f>SUM(D17:D19)</f>
        <v>1312987</v>
      </c>
      <c r="E16" s="736">
        <f>D16/C16</f>
        <v>0.99393414080242237</v>
      </c>
    </row>
    <row r="17" spans="1:5" x14ac:dyDescent="0.3">
      <c r="A17" s="725" t="s">
        <v>1576</v>
      </c>
      <c r="B17" s="711">
        <v>0</v>
      </c>
      <c r="C17" s="711">
        <v>980000</v>
      </c>
      <c r="D17" s="711">
        <v>976378</v>
      </c>
      <c r="E17" s="712">
        <f t="shared" ref="E17:E19" si="1">D17/C17</f>
        <v>0.99630408163265305</v>
      </c>
    </row>
    <row r="18" spans="1:5" x14ac:dyDescent="0.3">
      <c r="A18" s="725" t="s">
        <v>1577</v>
      </c>
      <c r="B18" s="711">
        <v>0</v>
      </c>
      <c r="C18" s="711">
        <v>60000</v>
      </c>
      <c r="D18" s="711">
        <v>57470</v>
      </c>
      <c r="E18" s="712">
        <f t="shared" si="1"/>
        <v>0.95783333333333331</v>
      </c>
    </row>
    <row r="19" spans="1:5" ht="15" thickBot="1" x14ac:dyDescent="0.35">
      <c r="A19" s="737" t="s">
        <v>507</v>
      </c>
      <c r="B19" s="738">
        <v>0</v>
      </c>
      <c r="C19" s="738">
        <v>281000</v>
      </c>
      <c r="D19" s="738">
        <v>279139</v>
      </c>
      <c r="E19" s="739">
        <f t="shared" si="1"/>
        <v>0.99337722419928831</v>
      </c>
    </row>
    <row r="20" spans="1:5" x14ac:dyDescent="0.3">
      <c r="A20" s="734" t="s">
        <v>636</v>
      </c>
      <c r="B20" s="735">
        <f>SUM(B21:B23)</f>
        <v>0</v>
      </c>
      <c r="C20" s="735">
        <f>SUM(C21:C23)</f>
        <v>830613</v>
      </c>
      <c r="D20" s="735">
        <f>SUM(D21:D23)</f>
        <v>789949</v>
      </c>
      <c r="E20" s="736">
        <f>D20/C20</f>
        <v>0.95104338602935423</v>
      </c>
    </row>
    <row r="21" spans="1:5" x14ac:dyDescent="0.3">
      <c r="A21" s="725" t="s">
        <v>1588</v>
      </c>
      <c r="B21" s="711">
        <v>0</v>
      </c>
      <c r="C21" s="711">
        <v>135346</v>
      </c>
      <c r="D21" s="711">
        <v>135346</v>
      </c>
      <c r="E21" s="712">
        <f t="shared" ref="E21:E23" si="2">D21/C21</f>
        <v>1</v>
      </c>
    </row>
    <row r="22" spans="1:5" x14ac:dyDescent="0.3">
      <c r="A22" s="725" t="s">
        <v>1589</v>
      </c>
      <c r="B22" s="711">
        <v>0</v>
      </c>
      <c r="C22" s="711">
        <v>518680</v>
      </c>
      <c r="D22" s="711">
        <v>486640</v>
      </c>
      <c r="E22" s="712">
        <f t="shared" si="2"/>
        <v>0.9382278090537518</v>
      </c>
    </row>
    <row r="23" spans="1:5" ht="15" thickBot="1" x14ac:dyDescent="0.35">
      <c r="A23" s="737" t="s">
        <v>507</v>
      </c>
      <c r="B23" s="738">
        <v>0</v>
      </c>
      <c r="C23" s="738">
        <v>176587</v>
      </c>
      <c r="D23" s="738">
        <v>167963</v>
      </c>
      <c r="E23" s="739">
        <f t="shared" si="2"/>
        <v>0.95116288288492357</v>
      </c>
    </row>
    <row r="24" spans="1:5" x14ac:dyDescent="0.3">
      <c r="A24" s="734" t="s">
        <v>1566</v>
      </c>
      <c r="B24" s="735">
        <f>SUM(B25:B26)</f>
        <v>853700</v>
      </c>
      <c r="C24" s="735">
        <f>SUM(C25:C26)</f>
        <v>853700</v>
      </c>
      <c r="D24" s="735">
        <f>SUM(D25:D26)</f>
        <v>139990</v>
      </c>
      <c r="E24" s="736">
        <f>D24/C24</f>
        <v>0.16398032095583928</v>
      </c>
    </row>
    <row r="25" spans="1:5" x14ac:dyDescent="0.3">
      <c r="A25" s="725" t="s">
        <v>1584</v>
      </c>
      <c r="B25" s="711">
        <v>672205</v>
      </c>
      <c r="C25" s="711">
        <v>672205</v>
      </c>
      <c r="D25" s="711">
        <v>110228</v>
      </c>
      <c r="E25" s="712">
        <f t="shared" ref="E25:E27" si="3">D25/C25</f>
        <v>0.16397973832387441</v>
      </c>
    </row>
    <row r="26" spans="1:5" ht="15" thickBot="1" x14ac:dyDescent="0.35">
      <c r="A26" s="737" t="s">
        <v>507</v>
      </c>
      <c r="B26" s="738">
        <v>181495</v>
      </c>
      <c r="C26" s="738">
        <v>181495</v>
      </c>
      <c r="D26" s="738">
        <v>29762</v>
      </c>
      <c r="E26" s="739">
        <f t="shared" si="3"/>
        <v>0.16398247885616685</v>
      </c>
    </row>
    <row r="27" spans="1:5" x14ac:dyDescent="0.3">
      <c r="A27" s="740" t="s">
        <v>1626</v>
      </c>
      <c r="B27" s="741">
        <f>B24+B4</f>
        <v>374629326</v>
      </c>
      <c r="C27" s="741">
        <f>C24+C20+C16+C12+C4</f>
        <v>377252399</v>
      </c>
      <c r="D27" s="741">
        <f>D24+D20+D16+D12+D4</f>
        <v>32519275</v>
      </c>
      <c r="E27" s="742">
        <f t="shared" si="3"/>
        <v>8.6200313334521703E-2</v>
      </c>
    </row>
    <row r="28" spans="1:5" x14ac:dyDescent="0.3">
      <c r="A28" s="728"/>
      <c r="B28" s="729"/>
      <c r="C28" s="729"/>
      <c r="D28" s="729"/>
      <c r="E28" s="730"/>
    </row>
    <row r="29" spans="1:5" x14ac:dyDescent="0.3">
      <c r="A29" s="728"/>
      <c r="B29" s="729"/>
      <c r="C29" s="729"/>
      <c r="D29" s="729"/>
      <c r="E29" s="730"/>
    </row>
    <row r="30" spans="1:5" ht="29.4" thickBot="1" x14ac:dyDescent="0.35">
      <c r="A30" s="746" t="s">
        <v>1627</v>
      </c>
      <c r="B30" s="744" t="s">
        <v>504</v>
      </c>
      <c r="C30" s="744" t="s">
        <v>505</v>
      </c>
      <c r="D30" s="744" t="s">
        <v>966</v>
      </c>
      <c r="E30" s="745" t="s">
        <v>595</v>
      </c>
    </row>
    <row r="31" spans="1:5" x14ac:dyDescent="0.3">
      <c r="A31" s="734" t="s">
        <v>808</v>
      </c>
      <c r="B31" s="735">
        <v>14910519</v>
      </c>
      <c r="C31" s="735">
        <v>71580661</v>
      </c>
      <c r="D31" s="735">
        <f>SUM(D32:D34)</f>
        <v>49373819</v>
      </c>
      <c r="E31" s="736">
        <f>D31/C31</f>
        <v>0.68976478157976218</v>
      </c>
    </row>
    <row r="32" spans="1:5" x14ac:dyDescent="0.3">
      <c r="A32" s="725" t="s">
        <v>1625</v>
      </c>
      <c r="B32" s="711">
        <v>0</v>
      </c>
      <c r="C32" s="711">
        <v>0</v>
      </c>
      <c r="D32" s="711">
        <v>27012577</v>
      </c>
      <c r="E32" s="712">
        <v>0</v>
      </c>
    </row>
    <row r="33" spans="1:5" x14ac:dyDescent="0.3">
      <c r="A33" s="725" t="s">
        <v>1568</v>
      </c>
      <c r="B33" s="711">
        <v>0</v>
      </c>
      <c r="C33" s="711">
        <v>0</v>
      </c>
      <c r="D33" s="711">
        <v>12081509</v>
      </c>
      <c r="E33" s="712">
        <v>0</v>
      </c>
    </row>
    <row r="34" spans="1:5" ht="15" thickBot="1" x14ac:dyDescent="0.35">
      <c r="A34" s="737" t="s">
        <v>507</v>
      </c>
      <c r="B34" s="738">
        <v>3169952</v>
      </c>
      <c r="C34" s="738">
        <v>15145452</v>
      </c>
      <c r="D34" s="738">
        <v>10279733</v>
      </c>
      <c r="E34" s="739">
        <f>D34/C34</f>
        <v>0.67873398562155818</v>
      </c>
    </row>
    <row r="35" spans="1:5" x14ac:dyDescent="0.3">
      <c r="A35" s="726" t="s">
        <v>510</v>
      </c>
      <c r="B35" s="727">
        <v>0</v>
      </c>
      <c r="C35" s="727">
        <v>0</v>
      </c>
      <c r="D35" s="727">
        <v>0</v>
      </c>
      <c r="E35" s="727">
        <v>0</v>
      </c>
    </row>
    <row r="36" spans="1:5" x14ac:dyDescent="0.3">
      <c r="A36" s="456" t="s">
        <v>509</v>
      </c>
      <c r="B36" s="457">
        <v>0</v>
      </c>
      <c r="C36" s="457">
        <v>0</v>
      </c>
      <c r="D36" s="457">
        <v>0</v>
      </c>
      <c r="E36" s="457">
        <v>0</v>
      </c>
    </row>
    <row r="37" spans="1:5" x14ac:dyDescent="0.3">
      <c r="A37" s="456" t="s">
        <v>965</v>
      </c>
      <c r="B37" s="457">
        <v>0</v>
      </c>
      <c r="C37" s="457">
        <v>0</v>
      </c>
      <c r="D37" s="457">
        <v>0</v>
      </c>
      <c r="E37" s="457">
        <v>0</v>
      </c>
    </row>
    <row r="38" spans="1:5" x14ac:dyDescent="0.3">
      <c r="A38" s="671" t="s">
        <v>1536</v>
      </c>
      <c r="B38" s="457">
        <v>0</v>
      </c>
      <c r="C38" s="457">
        <v>0</v>
      </c>
      <c r="D38" s="457">
        <v>0</v>
      </c>
      <c r="E38" s="457">
        <v>0</v>
      </c>
    </row>
    <row r="39" spans="1:5" x14ac:dyDescent="0.3">
      <c r="A39" s="731" t="s">
        <v>511</v>
      </c>
      <c r="B39" s="732">
        <f>B31+B35+B37+B36+B38</f>
        <v>14910519</v>
      </c>
      <c r="C39" s="732">
        <f>C31+C35+C37+C36+C38</f>
        <v>71580661</v>
      </c>
      <c r="D39" s="732">
        <f>D31+D35+D37+D36+D38</f>
        <v>49373819</v>
      </c>
      <c r="E39" s="733">
        <f t="shared" ref="E39" si="4">D39/C39</f>
        <v>0.68976478157976218</v>
      </c>
    </row>
  </sheetData>
  <mergeCells count="2">
    <mergeCell ref="A1:E1"/>
    <mergeCell ref="D2:E2"/>
  </mergeCells>
  <printOptions horizontalCentered="1" verticalCentered="1"/>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zoomScaleNormal="100" workbookViewId="0">
      <selection activeCell="F30" sqref="F30"/>
    </sheetView>
  </sheetViews>
  <sheetFormatPr defaultRowHeight="14.4" x14ac:dyDescent="0.3"/>
  <cols>
    <col min="1" max="1" width="38.88671875" bestFit="1" customWidth="1"/>
    <col min="2" max="2" width="12.44140625" bestFit="1" customWidth="1"/>
    <col min="3" max="4" width="14.5546875" bestFit="1" customWidth="1"/>
  </cols>
  <sheetData>
    <row r="1" spans="1:5" x14ac:dyDescent="0.3">
      <c r="D1" s="48" t="s">
        <v>601</v>
      </c>
    </row>
    <row r="2" spans="1:5" x14ac:dyDescent="0.3">
      <c r="A2" s="100"/>
      <c r="B2" s="273" t="s">
        <v>645</v>
      </c>
      <c r="C2" s="273" t="s">
        <v>646</v>
      </c>
      <c r="D2" s="276" t="s">
        <v>594</v>
      </c>
    </row>
    <row r="3" spans="1:5" x14ac:dyDescent="0.3">
      <c r="A3" s="100" t="s">
        <v>638</v>
      </c>
      <c r="B3" s="270">
        <f>'11e Önkorm vagyonmérleg'!D14</f>
        <v>0</v>
      </c>
      <c r="C3" s="270">
        <f>'11e Önkorm vagyonmérleg'!D15</f>
        <v>434544632</v>
      </c>
      <c r="D3" s="271">
        <f>B3+C3</f>
        <v>434544632</v>
      </c>
    </row>
    <row r="4" spans="1:5" x14ac:dyDescent="0.3">
      <c r="A4" s="100" t="s">
        <v>514</v>
      </c>
      <c r="B4" s="270">
        <f>'11d Hivatal vagyonmérleg'!D14</f>
        <v>0</v>
      </c>
      <c r="C4" s="270">
        <f>'11d Hivatal vagyonmérleg'!D15</f>
        <v>1577954</v>
      </c>
      <c r="D4" s="271">
        <f t="shared" ref="D4:D8" si="0">B4+C4</f>
        <v>1577954</v>
      </c>
    </row>
    <row r="5" spans="1:5" x14ac:dyDescent="0.3">
      <c r="A5" s="100" t="s">
        <v>665</v>
      </c>
      <c r="B5" s="270">
        <f>'11c Ovi vagyonmérleg'!D14</f>
        <v>0</v>
      </c>
      <c r="C5" s="270">
        <f>'11c Ovi vagyonmérleg'!D15</f>
        <v>1520071</v>
      </c>
      <c r="D5" s="271">
        <f t="shared" si="0"/>
        <v>1520071</v>
      </c>
    </row>
    <row r="6" spans="1:5" x14ac:dyDescent="0.3">
      <c r="A6" s="100" t="s">
        <v>1536</v>
      </c>
      <c r="B6" s="270">
        <f>'11bBölcsi vagyonmérleg'!D14</f>
        <v>0</v>
      </c>
      <c r="C6" s="270">
        <f>'11bBölcsi vagyonmérleg'!D15</f>
        <v>1434778</v>
      </c>
      <c r="D6" s="271">
        <f t="shared" si="0"/>
        <v>1434778</v>
      </c>
    </row>
    <row r="7" spans="1:5" x14ac:dyDescent="0.3">
      <c r="A7" s="100" t="s">
        <v>639</v>
      </c>
      <c r="B7" s="270">
        <f>'11a Művház vagyonmérleg'!D14</f>
        <v>0</v>
      </c>
      <c r="C7" s="270">
        <f>'11a Művház vagyonmérleg'!D15</f>
        <v>1499756</v>
      </c>
      <c r="D7" s="271">
        <f t="shared" si="0"/>
        <v>1499756</v>
      </c>
    </row>
    <row r="8" spans="1:5" x14ac:dyDescent="0.3">
      <c r="A8" s="269" t="s">
        <v>513</v>
      </c>
      <c r="B8" s="271">
        <f>SUM(B3:B7)</f>
        <v>0</v>
      </c>
      <c r="C8" s="271">
        <f>SUM(C3:C7)</f>
        <v>440577191</v>
      </c>
      <c r="D8" s="271">
        <f t="shared" si="0"/>
        <v>440577191</v>
      </c>
    </row>
    <row r="12" spans="1:5" x14ac:dyDescent="0.3">
      <c r="A12" s="272" t="s">
        <v>512</v>
      </c>
      <c r="B12" s="273" t="s">
        <v>642</v>
      </c>
      <c r="C12" s="273" t="s">
        <v>643</v>
      </c>
      <c r="D12" s="273" t="s">
        <v>644</v>
      </c>
      <c r="E12" s="273" t="s">
        <v>595</v>
      </c>
    </row>
    <row r="13" spans="1:5" x14ac:dyDescent="0.3">
      <c r="A13" s="272" t="s">
        <v>640</v>
      </c>
      <c r="B13" s="274">
        <f>'1m Összesítő'!W47</f>
        <v>1282088036</v>
      </c>
      <c r="C13" s="274">
        <f>'1m Összesítő'!X47</f>
        <v>1451873592</v>
      </c>
      <c r="D13" s="274">
        <f>'1m Összesítő'!Y47</f>
        <v>1009814188</v>
      </c>
      <c r="E13" s="275">
        <f>D13/C13</f>
        <v>0.69552486770487387</v>
      </c>
    </row>
    <row r="14" spans="1:5" x14ac:dyDescent="0.3">
      <c r="A14" s="272" t="s">
        <v>641</v>
      </c>
      <c r="B14" s="274">
        <f>'1m Összesítő'!W22</f>
        <v>1282088036</v>
      </c>
      <c r="C14" s="274">
        <f>'1m Összesítő'!X22</f>
        <v>1451873592</v>
      </c>
      <c r="D14" s="274">
        <f>'1m Összesítő'!Y22</f>
        <v>1451443772</v>
      </c>
      <c r="E14" s="275">
        <f>D14/C14</f>
        <v>0.99970395494320696</v>
      </c>
    </row>
  </sheetData>
  <pageMargins left="0.7" right="0.7" top="0.75" bottom="0.75" header="0.3" footer="0.3"/>
  <pageSetup paperSize="9" orientation="landscape" r:id="rId1"/>
  <headerFooter>
    <oddHeader>&amp;C&amp;"-,Félkövér"&amp;14Pénzeszközök 2021. június 30.</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R251"/>
  <sheetViews>
    <sheetView zoomScale="83" zoomScaleNormal="83" workbookViewId="0">
      <pane xSplit="2" ySplit="4" topLeftCell="AH32" activePane="bottomRight" state="frozen"/>
      <selection activeCell="AZ189" sqref="AZ189"/>
      <selection pane="topRight" activeCell="AZ189" sqref="AZ189"/>
      <selection pane="bottomLeft" activeCell="AZ189" sqref="AZ189"/>
      <selection pane="bottomRight" activeCell="AL37" sqref="AL37"/>
    </sheetView>
  </sheetViews>
  <sheetFormatPr defaultRowHeight="15" x14ac:dyDescent="0.3"/>
  <cols>
    <col min="1" max="1" width="8.109375" style="1" customWidth="1"/>
    <col min="2" max="2" width="58.44140625" style="2" customWidth="1"/>
    <col min="3" max="12" width="15.6640625" customWidth="1"/>
    <col min="13" max="14" width="17" bestFit="1" customWidth="1"/>
    <col min="15" max="16" width="15.6640625" customWidth="1"/>
    <col min="17" max="17" width="17" bestFit="1" customWidth="1"/>
    <col min="18" max="27" width="15.6640625" customWidth="1"/>
    <col min="28" max="28" width="17" bestFit="1" customWidth="1"/>
    <col min="29" max="29" width="15.6640625" customWidth="1"/>
    <col min="30" max="30" width="17" bestFit="1" customWidth="1"/>
    <col min="31" max="37" width="15.6640625" customWidth="1"/>
    <col min="38" max="38" width="19.44140625" bestFit="1" customWidth="1"/>
    <col min="39" max="42" width="15.6640625" customWidth="1"/>
    <col min="43" max="43" width="16.6640625" customWidth="1"/>
    <col min="44" max="51" width="15.6640625" customWidth="1"/>
    <col min="52" max="52" width="20.5546875" bestFit="1" customWidth="1"/>
    <col min="53" max="53" width="25.88671875" style="586" bestFit="1" customWidth="1"/>
    <col min="56" max="56" width="15.33203125" bestFit="1" customWidth="1"/>
    <col min="58" max="58" width="16.88671875" bestFit="1" customWidth="1"/>
  </cols>
  <sheetData>
    <row r="1" spans="1:148" ht="15.6" thickBot="1" x14ac:dyDescent="0.35">
      <c r="AE1" t="s">
        <v>1327</v>
      </c>
      <c r="AG1" t="s">
        <v>1329</v>
      </c>
      <c r="AJ1" t="s">
        <v>1328</v>
      </c>
    </row>
    <row r="2" spans="1:148" s="4" customFormat="1" ht="17.399999999999999" x14ac:dyDescent="0.3">
      <c r="A2" s="1"/>
      <c r="B2" s="2"/>
      <c r="C2" s="837"/>
      <c r="D2" s="837"/>
      <c r="E2" s="837"/>
      <c r="F2" s="837"/>
      <c r="G2" s="837"/>
      <c r="H2" s="837"/>
      <c r="I2" s="547"/>
      <c r="J2" s="547"/>
      <c r="K2" s="547"/>
      <c r="L2" s="547"/>
      <c r="M2" s="838"/>
      <c r="N2" s="838"/>
      <c r="O2" s="838"/>
      <c r="P2" s="838"/>
      <c r="Q2" s="838"/>
      <c r="R2" s="141" t="s">
        <v>488</v>
      </c>
      <c r="S2" s="141"/>
      <c r="T2" s="141"/>
      <c r="U2" s="3"/>
      <c r="V2" s="142"/>
      <c r="W2" s="142"/>
      <c r="X2" s="142"/>
      <c r="Y2" s="142" t="s">
        <v>489</v>
      </c>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599" t="s">
        <v>0</v>
      </c>
    </row>
    <row r="3" spans="1:148" s="5" customFormat="1" ht="25.5" customHeight="1" x14ac:dyDescent="0.3">
      <c r="B3" s="6" t="s">
        <v>1</v>
      </c>
      <c r="C3" s="7" t="s">
        <v>4</v>
      </c>
      <c r="D3" s="7" t="s">
        <v>647</v>
      </c>
      <c r="E3" s="7" t="s">
        <v>5</v>
      </c>
      <c r="F3" s="7" t="s">
        <v>3</v>
      </c>
      <c r="G3" s="8" t="s">
        <v>6</v>
      </c>
      <c r="H3" s="508" t="s">
        <v>474</v>
      </c>
      <c r="I3" s="546">
        <v>104031</v>
      </c>
      <c r="J3" s="546">
        <v>104035</v>
      </c>
      <c r="K3" s="7" t="s">
        <v>3</v>
      </c>
      <c r="L3" s="547" t="s">
        <v>1528</v>
      </c>
      <c r="M3" s="7" t="s">
        <v>7</v>
      </c>
      <c r="N3" s="7" t="s">
        <v>3</v>
      </c>
      <c r="O3" s="7" t="s">
        <v>805</v>
      </c>
      <c r="P3" s="7" t="s">
        <v>612</v>
      </c>
      <c r="Q3" s="138" t="s">
        <v>8</v>
      </c>
      <c r="R3" s="8" t="s">
        <v>9</v>
      </c>
      <c r="S3" s="8" t="s">
        <v>973</v>
      </c>
      <c r="T3" s="7" t="s">
        <v>3</v>
      </c>
      <c r="U3" s="139" t="s">
        <v>13</v>
      </c>
      <c r="V3" s="7" t="s">
        <v>10</v>
      </c>
      <c r="W3" s="7" t="s">
        <v>651</v>
      </c>
      <c r="X3" s="7" t="s">
        <v>652</v>
      </c>
      <c r="Y3" s="7" t="s">
        <v>9</v>
      </c>
      <c r="Z3" s="7" t="s">
        <v>14</v>
      </c>
      <c r="AA3" s="7" t="s">
        <v>2</v>
      </c>
      <c r="AB3" s="7" t="s">
        <v>15</v>
      </c>
      <c r="AC3" s="7" t="s">
        <v>658</v>
      </c>
      <c r="AD3" s="7" t="s">
        <v>3</v>
      </c>
      <c r="AE3" s="7" t="s">
        <v>976</v>
      </c>
      <c r="AF3" s="7" t="s">
        <v>800</v>
      </c>
      <c r="AG3" s="7" t="s">
        <v>969</v>
      </c>
      <c r="AH3" s="7" t="s">
        <v>17</v>
      </c>
      <c r="AI3" s="7" t="s">
        <v>819</v>
      </c>
      <c r="AJ3" s="7" t="s">
        <v>968</v>
      </c>
      <c r="AK3" s="7" t="s">
        <v>18</v>
      </c>
      <c r="AL3" s="7" t="s">
        <v>19</v>
      </c>
      <c r="AM3" s="7" t="s">
        <v>613</v>
      </c>
      <c r="AN3" s="7" t="s">
        <v>963</v>
      </c>
      <c r="AO3" s="7" t="s">
        <v>615</v>
      </c>
      <c r="AP3" s="7" t="s">
        <v>20</v>
      </c>
      <c r="AQ3" s="7" t="s">
        <v>1324</v>
      </c>
      <c r="AR3" s="7" t="s">
        <v>21</v>
      </c>
      <c r="AS3" s="7" t="s">
        <v>617</v>
      </c>
      <c r="AT3" s="7" t="s">
        <v>612</v>
      </c>
      <c r="AU3" s="7" t="s">
        <v>802</v>
      </c>
      <c r="AV3" s="7" t="s">
        <v>656</v>
      </c>
      <c r="AW3" s="7" t="s">
        <v>5</v>
      </c>
      <c r="AX3" s="7" t="s">
        <v>1330</v>
      </c>
      <c r="AY3" s="7" t="s">
        <v>23</v>
      </c>
      <c r="AZ3" s="140" t="s">
        <v>24</v>
      </c>
      <c r="BA3" s="378" t="s">
        <v>25</v>
      </c>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row>
    <row r="4" spans="1:148" s="4" customFormat="1" ht="75.75" customHeight="1" thickBot="1" x14ac:dyDescent="0.35">
      <c r="A4" s="2" t="s">
        <v>26</v>
      </c>
      <c r="B4" s="10" t="s">
        <v>27</v>
      </c>
      <c r="C4" s="11" t="s">
        <v>30</v>
      </c>
      <c r="D4" s="11" t="s">
        <v>648</v>
      </c>
      <c r="E4" s="11" t="s">
        <v>649</v>
      </c>
      <c r="F4" s="11" t="s">
        <v>29</v>
      </c>
      <c r="G4" s="11" t="s">
        <v>31</v>
      </c>
      <c r="H4" s="508" t="s">
        <v>32</v>
      </c>
      <c r="I4" s="11" t="s">
        <v>1526</v>
      </c>
      <c r="J4" s="11" t="s">
        <v>1527</v>
      </c>
      <c r="K4" s="11" t="s">
        <v>29</v>
      </c>
      <c r="L4" s="547" t="s">
        <v>594</v>
      </c>
      <c r="M4" s="11" t="s">
        <v>33</v>
      </c>
      <c r="N4" s="11" t="s">
        <v>29</v>
      </c>
      <c r="O4" s="11" t="s">
        <v>806</v>
      </c>
      <c r="P4" s="11" t="s">
        <v>34</v>
      </c>
      <c r="Q4" s="138" t="s">
        <v>32</v>
      </c>
      <c r="R4" s="11" t="s">
        <v>35</v>
      </c>
      <c r="S4" s="11" t="s">
        <v>975</v>
      </c>
      <c r="T4" s="11" t="s">
        <v>29</v>
      </c>
      <c r="U4" s="139" t="s">
        <v>32</v>
      </c>
      <c r="V4" s="11" t="s">
        <v>36</v>
      </c>
      <c r="W4" s="11" t="s">
        <v>797</v>
      </c>
      <c r="X4" s="11" t="s">
        <v>798</v>
      </c>
      <c r="Y4" s="11" t="s">
        <v>38</v>
      </c>
      <c r="Z4" s="11" t="s">
        <v>39</v>
      </c>
      <c r="AA4" s="11" t="s">
        <v>28</v>
      </c>
      <c r="AB4" s="11" t="s">
        <v>40</v>
      </c>
      <c r="AC4" s="11" t="s">
        <v>659</v>
      </c>
      <c r="AD4" s="11" t="s">
        <v>29</v>
      </c>
      <c r="AE4" s="11" t="s">
        <v>1323</v>
      </c>
      <c r="AF4" s="11" t="s">
        <v>801</v>
      </c>
      <c r="AG4" s="11" t="s">
        <v>970</v>
      </c>
      <c r="AH4" s="11" t="s">
        <v>42</v>
      </c>
      <c r="AI4" s="11" t="s">
        <v>43</v>
      </c>
      <c r="AJ4" s="11" t="s">
        <v>972</v>
      </c>
      <c r="AK4" s="11" t="s">
        <v>44</v>
      </c>
      <c r="AL4" s="11" t="s">
        <v>45</v>
      </c>
      <c r="AM4" s="11" t="s">
        <v>614</v>
      </c>
      <c r="AN4" s="11" t="s">
        <v>964</v>
      </c>
      <c r="AO4" s="11" t="s">
        <v>616</v>
      </c>
      <c r="AP4" s="11" t="s">
        <v>46</v>
      </c>
      <c r="AQ4" s="11" t="s">
        <v>1325</v>
      </c>
      <c r="AR4" s="11" t="s">
        <v>47</v>
      </c>
      <c r="AS4" s="11" t="s">
        <v>618</v>
      </c>
      <c r="AT4" s="11" t="s">
        <v>619</v>
      </c>
      <c r="AU4" s="11" t="s">
        <v>803</v>
      </c>
      <c r="AV4" s="11" t="s">
        <v>657</v>
      </c>
      <c r="AW4" s="11" t="s">
        <v>959</v>
      </c>
      <c r="AX4" s="11" t="s">
        <v>1331</v>
      </c>
      <c r="AY4" s="11" t="s">
        <v>48</v>
      </c>
      <c r="AZ4" s="12" t="s">
        <v>49</v>
      </c>
      <c r="BA4" s="600" t="s">
        <v>50</v>
      </c>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row>
    <row r="5" spans="1:148" ht="31.2" x14ac:dyDescent="0.3">
      <c r="A5" s="14" t="s">
        <v>51</v>
      </c>
      <c r="B5" s="15" t="s">
        <v>52</v>
      </c>
      <c r="C5" s="450">
        <f t="shared" ref="C5:T5" si="0">C6+C14+C15+C16+C17+C18</f>
        <v>0</v>
      </c>
      <c r="D5" s="450">
        <f t="shared" si="0"/>
        <v>0</v>
      </c>
      <c r="E5" s="450">
        <f t="shared" si="0"/>
        <v>0</v>
      </c>
      <c r="F5" s="450">
        <f t="shared" si="0"/>
        <v>0</v>
      </c>
      <c r="G5" s="145">
        <f t="shared" si="0"/>
        <v>0</v>
      </c>
      <c r="H5" s="145">
        <f>H6+H14+H15+H16+H17+H18</f>
        <v>0</v>
      </c>
      <c r="I5" s="145">
        <f t="shared" ref="I5:K5" si="1">I6+I14+I15+I16+I17+I18</f>
        <v>0</v>
      </c>
      <c r="J5" s="145">
        <f t="shared" si="1"/>
        <v>0</v>
      </c>
      <c r="K5" s="145">
        <f t="shared" si="1"/>
        <v>0</v>
      </c>
      <c r="L5" s="145">
        <f>SUM(I5:K5)</f>
        <v>0</v>
      </c>
      <c r="M5" s="145">
        <f t="shared" si="0"/>
        <v>0</v>
      </c>
      <c r="N5" s="217">
        <f t="shared" si="0"/>
        <v>0</v>
      </c>
      <c r="O5" s="316">
        <f t="shared" si="0"/>
        <v>0</v>
      </c>
      <c r="P5" s="145">
        <f t="shared" si="0"/>
        <v>0</v>
      </c>
      <c r="Q5" s="145">
        <f t="shared" si="0"/>
        <v>0</v>
      </c>
      <c r="R5" s="145">
        <f t="shared" si="0"/>
        <v>0</v>
      </c>
      <c r="S5" s="145">
        <f t="shared" si="0"/>
        <v>0</v>
      </c>
      <c r="T5" s="217">
        <f t="shared" si="0"/>
        <v>0</v>
      </c>
      <c r="U5" s="145">
        <f>U6+U14+U15+U16+U17+U18</f>
        <v>0</v>
      </c>
      <c r="V5" s="217">
        <f>V6+V14+V15+V16+V17+V18</f>
        <v>0</v>
      </c>
      <c r="W5" s="217">
        <f t="shared" ref="W5:AF5" si="2">W6+W14+W15+W16+W17+W18</f>
        <v>0</v>
      </c>
      <c r="X5" s="217">
        <f t="shared" si="2"/>
        <v>0</v>
      </c>
      <c r="Y5" s="217">
        <f t="shared" si="2"/>
        <v>0</v>
      </c>
      <c r="Z5" s="217">
        <f t="shared" si="2"/>
        <v>0</v>
      </c>
      <c r="AA5" s="217">
        <f t="shared" si="2"/>
        <v>0</v>
      </c>
      <c r="AB5" s="217">
        <f t="shared" si="2"/>
        <v>0</v>
      </c>
      <c r="AC5" s="145">
        <f t="shared" si="2"/>
        <v>0</v>
      </c>
      <c r="AD5" s="217">
        <f t="shared" si="2"/>
        <v>0</v>
      </c>
      <c r="AE5" s="145">
        <f t="shared" si="2"/>
        <v>0</v>
      </c>
      <c r="AF5" s="217">
        <f t="shared" si="2"/>
        <v>0</v>
      </c>
      <c r="AG5" s="145">
        <f>AG6+AG14+AG15+AG16+AG17+AG18</f>
        <v>0</v>
      </c>
      <c r="AH5" s="145">
        <f t="shared" ref="AH5:AY5" si="3">AH6+AH14+AH15+AH16+AH17+AH18</f>
        <v>0</v>
      </c>
      <c r="AI5" s="145">
        <f t="shared" si="3"/>
        <v>0</v>
      </c>
      <c r="AJ5" s="145">
        <f t="shared" si="3"/>
        <v>0</v>
      </c>
      <c r="AK5" s="145">
        <f t="shared" si="3"/>
        <v>0</v>
      </c>
      <c r="AL5" s="145">
        <f t="shared" si="3"/>
        <v>474377705</v>
      </c>
      <c r="AM5" s="145">
        <f t="shared" si="3"/>
        <v>0</v>
      </c>
      <c r="AN5" s="145">
        <f t="shared" si="3"/>
        <v>0</v>
      </c>
      <c r="AO5" s="145">
        <f t="shared" si="3"/>
        <v>0</v>
      </c>
      <c r="AP5" s="145">
        <f t="shared" si="3"/>
        <v>0</v>
      </c>
      <c r="AQ5" s="145">
        <f t="shared" si="3"/>
        <v>0</v>
      </c>
      <c r="AR5" s="145">
        <f t="shared" si="3"/>
        <v>0</v>
      </c>
      <c r="AS5" s="145">
        <f t="shared" si="3"/>
        <v>0</v>
      </c>
      <c r="AT5" s="145">
        <f t="shared" si="3"/>
        <v>0</v>
      </c>
      <c r="AU5" s="145">
        <f t="shared" si="3"/>
        <v>0</v>
      </c>
      <c r="AV5" s="145">
        <f t="shared" si="3"/>
        <v>0</v>
      </c>
      <c r="AW5" s="145">
        <f t="shared" si="3"/>
        <v>0</v>
      </c>
      <c r="AX5" s="145">
        <f t="shared" si="3"/>
        <v>0</v>
      </c>
      <c r="AY5" s="145">
        <f t="shared" si="3"/>
        <v>0</v>
      </c>
      <c r="AZ5" s="316">
        <f>AZ6+AZ14+AZ15+AZ16+AZ17+AZ18</f>
        <v>474377705</v>
      </c>
      <c r="BA5" s="613">
        <f>AZ5+U5+Q5+H5+L5</f>
        <v>474377705</v>
      </c>
    </row>
    <row r="6" spans="1:148" ht="17.399999999999999" x14ac:dyDescent="0.3">
      <c r="A6" s="16" t="s">
        <v>53</v>
      </c>
      <c r="B6" s="17" t="s">
        <v>54</v>
      </c>
      <c r="C6" s="219">
        <f t="shared" ref="C6:F6" si="4">SUM(C7:C13)</f>
        <v>0</v>
      </c>
      <c r="D6" s="219">
        <f t="shared" si="4"/>
        <v>0</v>
      </c>
      <c r="E6" s="219">
        <f t="shared" si="4"/>
        <v>0</v>
      </c>
      <c r="F6" s="219">
        <f t="shared" si="4"/>
        <v>0</v>
      </c>
      <c r="G6" s="146">
        <f t="shared" ref="G6:T6" si="5">SUM(G7:G13)</f>
        <v>0</v>
      </c>
      <c r="H6" s="146">
        <f t="shared" si="5"/>
        <v>0</v>
      </c>
      <c r="I6" s="146">
        <f t="shared" si="5"/>
        <v>0</v>
      </c>
      <c r="J6" s="146">
        <f t="shared" si="5"/>
        <v>0</v>
      </c>
      <c r="K6" s="146">
        <f t="shared" si="5"/>
        <v>0</v>
      </c>
      <c r="L6" s="146">
        <f>SUM(I6:K6)</f>
        <v>0</v>
      </c>
      <c r="M6" s="146">
        <f t="shared" si="5"/>
        <v>0</v>
      </c>
      <c r="N6" s="219">
        <f t="shared" si="5"/>
        <v>0</v>
      </c>
      <c r="O6" s="317">
        <f t="shared" si="5"/>
        <v>0</v>
      </c>
      <c r="P6" s="146">
        <f t="shared" si="5"/>
        <v>0</v>
      </c>
      <c r="Q6" s="146">
        <f t="shared" si="5"/>
        <v>0</v>
      </c>
      <c r="R6" s="146">
        <f t="shared" si="5"/>
        <v>0</v>
      </c>
      <c r="S6" s="146">
        <f t="shared" si="5"/>
        <v>0</v>
      </c>
      <c r="T6" s="219">
        <f t="shared" si="5"/>
        <v>0</v>
      </c>
      <c r="U6" s="146">
        <f>SUM(R6:T6)</f>
        <v>0</v>
      </c>
      <c r="V6" s="219">
        <f>SUM(V7:V13)</f>
        <v>0</v>
      </c>
      <c r="W6" s="219">
        <f t="shared" ref="W6:AF6" si="6">SUM(W7:W13)</f>
        <v>0</v>
      </c>
      <c r="X6" s="219">
        <f t="shared" si="6"/>
        <v>0</v>
      </c>
      <c r="Y6" s="219">
        <f t="shared" si="6"/>
        <v>0</v>
      </c>
      <c r="Z6" s="219">
        <f t="shared" si="6"/>
        <v>0</v>
      </c>
      <c r="AA6" s="219">
        <f t="shared" si="6"/>
        <v>0</v>
      </c>
      <c r="AB6" s="219">
        <f t="shared" si="6"/>
        <v>0</v>
      </c>
      <c r="AC6" s="146">
        <f t="shared" si="6"/>
        <v>0</v>
      </c>
      <c r="AD6" s="219">
        <f t="shared" si="6"/>
        <v>0</v>
      </c>
      <c r="AE6" s="146">
        <f t="shared" si="6"/>
        <v>0</v>
      </c>
      <c r="AF6" s="219">
        <f t="shared" si="6"/>
        <v>0</v>
      </c>
      <c r="AG6" s="146">
        <f>SUM(AG7:AG13)</f>
        <v>0</v>
      </c>
      <c r="AH6" s="146">
        <f t="shared" ref="AH6:AY6" si="7">SUM(AH7:AH13)</f>
        <v>0</v>
      </c>
      <c r="AI6" s="146">
        <f t="shared" si="7"/>
        <v>0</v>
      </c>
      <c r="AJ6" s="146">
        <f t="shared" si="7"/>
        <v>0</v>
      </c>
      <c r="AK6" s="146">
        <f t="shared" si="7"/>
        <v>0</v>
      </c>
      <c r="AL6" s="146">
        <f t="shared" si="7"/>
        <v>422232805</v>
      </c>
      <c r="AM6" s="146">
        <f t="shared" si="7"/>
        <v>0</v>
      </c>
      <c r="AN6" s="146">
        <f t="shared" si="7"/>
        <v>0</v>
      </c>
      <c r="AO6" s="146">
        <f t="shared" si="7"/>
        <v>0</v>
      </c>
      <c r="AP6" s="146">
        <f t="shared" si="7"/>
        <v>0</v>
      </c>
      <c r="AQ6" s="146">
        <f t="shared" si="7"/>
        <v>0</v>
      </c>
      <c r="AR6" s="146">
        <f t="shared" si="7"/>
        <v>0</v>
      </c>
      <c r="AS6" s="146">
        <f t="shared" si="7"/>
        <v>0</v>
      </c>
      <c r="AT6" s="146">
        <f t="shared" si="7"/>
        <v>0</v>
      </c>
      <c r="AU6" s="146">
        <f t="shared" si="7"/>
        <v>0</v>
      </c>
      <c r="AV6" s="146">
        <f t="shared" si="7"/>
        <v>0</v>
      </c>
      <c r="AW6" s="146">
        <f t="shared" si="7"/>
        <v>0</v>
      </c>
      <c r="AX6" s="146">
        <f t="shared" si="7"/>
        <v>0</v>
      </c>
      <c r="AY6" s="146">
        <f t="shared" si="7"/>
        <v>0</v>
      </c>
      <c r="AZ6" s="317">
        <f>SUM(AZ7:AZ13)</f>
        <v>422232805</v>
      </c>
      <c r="BA6" s="613">
        <f t="shared" ref="BA6:BA69" si="8">AZ6+U6+Q6+H6+L6</f>
        <v>422232805</v>
      </c>
    </row>
    <row r="7" spans="1:148" ht="30" x14ac:dyDescent="0.3">
      <c r="A7" s="18" t="s">
        <v>55</v>
      </c>
      <c r="B7" s="19" t="s">
        <v>56</v>
      </c>
      <c r="C7" s="221"/>
      <c r="D7" s="221"/>
      <c r="E7" s="221"/>
      <c r="F7" s="221"/>
      <c r="G7" s="147"/>
      <c r="H7" s="147">
        <f t="shared" ref="H7:H18" si="9">SUM(C7:G7)</f>
        <v>0</v>
      </c>
      <c r="I7" s="147"/>
      <c r="J7" s="147"/>
      <c r="K7" s="147"/>
      <c r="L7" s="147">
        <f>SUM(I7:K7)</f>
        <v>0</v>
      </c>
      <c r="M7" s="147"/>
      <c r="N7" s="221"/>
      <c r="O7" s="318"/>
      <c r="P7" s="147"/>
      <c r="Q7" s="147">
        <f t="shared" ref="Q7:Q18" si="10">SUM(M7:P7)</f>
        <v>0</v>
      </c>
      <c r="R7" s="147"/>
      <c r="S7" s="147"/>
      <c r="T7" s="221"/>
      <c r="U7" s="147">
        <f>SUM(R7:T7)</f>
        <v>0</v>
      </c>
      <c r="V7" s="221"/>
      <c r="W7" s="221"/>
      <c r="X7" s="221"/>
      <c r="Y7" s="221"/>
      <c r="Z7" s="221"/>
      <c r="AA7" s="221"/>
      <c r="AB7" s="455"/>
      <c r="AC7" s="147"/>
      <c r="AD7" s="221"/>
      <c r="AE7" s="147"/>
      <c r="AF7" s="221"/>
      <c r="AG7" s="147"/>
      <c r="AH7" s="147"/>
      <c r="AI7" s="147"/>
      <c r="AJ7" s="147"/>
      <c r="AK7" s="147"/>
      <c r="AL7" s="147">
        <v>107747751</v>
      </c>
      <c r="AM7" s="147"/>
      <c r="AN7" s="147"/>
      <c r="AO7" s="147"/>
      <c r="AP7" s="147"/>
      <c r="AQ7" s="147"/>
      <c r="AR7" s="147"/>
      <c r="AS7" s="147"/>
      <c r="AT7" s="147"/>
      <c r="AU7" s="147"/>
      <c r="AV7" s="147"/>
      <c r="AW7" s="147"/>
      <c r="AX7" s="147"/>
      <c r="AY7" s="147"/>
      <c r="AZ7" s="610">
        <f>SUM(V7:AY7)</f>
        <v>107747751</v>
      </c>
      <c r="BA7" s="613">
        <f t="shared" si="8"/>
        <v>107747751</v>
      </c>
    </row>
    <row r="8" spans="1:148" ht="30" x14ac:dyDescent="0.3">
      <c r="A8" s="18" t="s">
        <v>57</v>
      </c>
      <c r="B8" s="19" t="s">
        <v>58</v>
      </c>
      <c r="C8" s="221"/>
      <c r="D8" s="221"/>
      <c r="E8" s="221"/>
      <c r="F8" s="221"/>
      <c r="G8" s="147"/>
      <c r="H8" s="147">
        <f t="shared" si="9"/>
        <v>0</v>
      </c>
      <c r="I8" s="147"/>
      <c r="J8" s="147"/>
      <c r="K8" s="147"/>
      <c r="L8" s="147">
        <f t="shared" ref="L8:L13" si="11">SUM(I8:K8)</f>
        <v>0</v>
      </c>
      <c r="M8" s="147"/>
      <c r="N8" s="221"/>
      <c r="O8" s="318"/>
      <c r="P8" s="147"/>
      <c r="Q8" s="147">
        <f t="shared" si="10"/>
        <v>0</v>
      </c>
      <c r="R8" s="147"/>
      <c r="S8" s="147"/>
      <c r="T8" s="221"/>
      <c r="U8" s="147">
        <f t="shared" ref="U8:U74" si="12">SUM(R8:T8)</f>
        <v>0</v>
      </c>
      <c r="V8" s="221"/>
      <c r="W8" s="221"/>
      <c r="X8" s="221"/>
      <c r="Y8" s="221"/>
      <c r="Z8" s="221"/>
      <c r="AA8" s="221"/>
      <c r="AB8" s="455"/>
      <c r="AC8" s="147"/>
      <c r="AD8" s="221"/>
      <c r="AE8" s="147"/>
      <c r="AF8" s="221"/>
      <c r="AG8" s="147"/>
      <c r="AH8" s="147"/>
      <c r="AI8" s="147"/>
      <c r="AJ8" s="147"/>
      <c r="AK8" s="147"/>
      <c r="AL8" s="147">
        <v>136266924</v>
      </c>
      <c r="AM8" s="147"/>
      <c r="AN8" s="147"/>
      <c r="AO8" s="147"/>
      <c r="AP8" s="147"/>
      <c r="AQ8" s="147"/>
      <c r="AR8" s="147"/>
      <c r="AS8" s="147"/>
      <c r="AT8" s="147"/>
      <c r="AU8" s="147"/>
      <c r="AV8" s="147"/>
      <c r="AW8" s="147"/>
      <c r="AX8" s="147"/>
      <c r="AY8" s="147"/>
      <c r="AZ8" s="610">
        <f t="shared" ref="AZ8:AZ18" si="13">SUM(V8:AY8)</f>
        <v>136266924</v>
      </c>
      <c r="BA8" s="613">
        <f t="shared" si="8"/>
        <v>136266924</v>
      </c>
    </row>
    <row r="9" spans="1:148" ht="30" x14ac:dyDescent="0.3">
      <c r="A9" s="18" t="s">
        <v>59</v>
      </c>
      <c r="B9" s="19" t="s">
        <v>1510</v>
      </c>
      <c r="C9" s="221"/>
      <c r="D9" s="221"/>
      <c r="E9" s="221"/>
      <c r="F9" s="221"/>
      <c r="G9" s="318"/>
      <c r="H9" s="147">
        <f t="shared" si="9"/>
        <v>0</v>
      </c>
      <c r="I9" s="318"/>
      <c r="J9" s="318"/>
      <c r="K9" s="318"/>
      <c r="L9" s="147">
        <f t="shared" si="11"/>
        <v>0</v>
      </c>
      <c r="M9" s="147"/>
      <c r="N9" s="221"/>
      <c r="O9" s="318"/>
      <c r="P9" s="318"/>
      <c r="Q9" s="330">
        <f t="shared" si="10"/>
        <v>0</v>
      </c>
      <c r="R9" s="583"/>
      <c r="S9" s="584"/>
      <c r="T9" s="221"/>
      <c r="U9" s="330">
        <f t="shared" si="12"/>
        <v>0</v>
      </c>
      <c r="V9" s="221"/>
      <c r="W9" s="221"/>
      <c r="X9" s="221"/>
      <c r="Y9" s="221"/>
      <c r="Z9" s="221"/>
      <c r="AA9" s="221"/>
      <c r="AB9" s="455"/>
      <c r="AC9" s="147"/>
      <c r="AD9" s="221"/>
      <c r="AE9" s="147"/>
      <c r="AF9" s="221"/>
      <c r="AG9" s="147"/>
      <c r="AH9" s="147"/>
      <c r="AI9" s="147"/>
      <c r="AJ9" s="147"/>
      <c r="AK9" s="147"/>
      <c r="AL9" s="147">
        <v>106269488</v>
      </c>
      <c r="AM9" s="147"/>
      <c r="AN9" s="147"/>
      <c r="AO9" s="147"/>
      <c r="AP9" s="147"/>
      <c r="AQ9" s="147"/>
      <c r="AR9" s="147"/>
      <c r="AS9" s="147"/>
      <c r="AT9" s="147"/>
      <c r="AU9" s="147"/>
      <c r="AV9" s="147"/>
      <c r="AW9" s="147"/>
      <c r="AX9" s="147"/>
      <c r="AY9" s="147"/>
      <c r="AZ9" s="605">
        <f t="shared" si="13"/>
        <v>106269488</v>
      </c>
      <c r="BA9" s="613">
        <f t="shared" si="8"/>
        <v>106269488</v>
      </c>
    </row>
    <row r="10" spans="1:148" ht="30" x14ac:dyDescent="0.3">
      <c r="A10" s="18" t="s">
        <v>59</v>
      </c>
      <c r="B10" s="19" t="s">
        <v>1511</v>
      </c>
      <c r="C10" s="221"/>
      <c r="D10" s="221"/>
      <c r="E10" s="221"/>
      <c r="F10" s="221"/>
      <c r="G10" s="318"/>
      <c r="H10" s="147">
        <f t="shared" si="9"/>
        <v>0</v>
      </c>
      <c r="I10" s="318"/>
      <c r="J10" s="318"/>
      <c r="K10" s="318"/>
      <c r="L10" s="147">
        <f t="shared" si="11"/>
        <v>0</v>
      </c>
      <c r="M10" s="147"/>
      <c r="N10" s="221"/>
      <c r="O10" s="318"/>
      <c r="P10" s="318"/>
      <c r="Q10" s="330"/>
      <c r="R10" s="583"/>
      <c r="S10" s="584"/>
      <c r="T10" s="221"/>
      <c r="U10" s="330"/>
      <c r="V10" s="221"/>
      <c r="W10" s="221"/>
      <c r="X10" s="221"/>
      <c r="Y10" s="221"/>
      <c r="Z10" s="221"/>
      <c r="AA10" s="221"/>
      <c r="AB10" s="455"/>
      <c r="AC10" s="147"/>
      <c r="AD10" s="221"/>
      <c r="AE10" s="147"/>
      <c r="AF10" s="221"/>
      <c r="AG10" s="147"/>
      <c r="AH10" s="147"/>
      <c r="AI10" s="147"/>
      <c r="AJ10" s="147"/>
      <c r="AK10" s="147"/>
      <c r="AL10" s="147">
        <v>43137162</v>
      </c>
      <c r="AM10" s="147"/>
      <c r="AN10" s="147"/>
      <c r="AO10" s="147"/>
      <c r="AP10" s="147"/>
      <c r="AQ10" s="147"/>
      <c r="AR10" s="147"/>
      <c r="AS10" s="147"/>
      <c r="AT10" s="147"/>
      <c r="AU10" s="147"/>
      <c r="AV10" s="147"/>
      <c r="AW10" s="147"/>
      <c r="AX10" s="147"/>
      <c r="AY10" s="147"/>
      <c r="AZ10" s="605">
        <f t="shared" si="13"/>
        <v>43137162</v>
      </c>
      <c r="BA10" s="613">
        <f t="shared" si="8"/>
        <v>43137162</v>
      </c>
    </row>
    <row r="11" spans="1:148" ht="30" x14ac:dyDescent="0.3">
      <c r="A11" s="18" t="s">
        <v>60</v>
      </c>
      <c r="B11" s="19" t="s">
        <v>61</v>
      </c>
      <c r="C11" s="221"/>
      <c r="D11" s="221"/>
      <c r="E11" s="221"/>
      <c r="F11" s="221"/>
      <c r="G11" s="147"/>
      <c r="H11" s="147">
        <f t="shared" si="9"/>
        <v>0</v>
      </c>
      <c r="I11" s="147"/>
      <c r="J11" s="147"/>
      <c r="K11" s="147"/>
      <c r="L11" s="147">
        <f t="shared" si="11"/>
        <v>0</v>
      </c>
      <c r="M11" s="147"/>
      <c r="N11" s="221"/>
      <c r="O11" s="318"/>
      <c r="P11" s="147"/>
      <c r="Q11" s="147">
        <f t="shared" si="10"/>
        <v>0</v>
      </c>
      <c r="R11" s="147"/>
      <c r="S11" s="147"/>
      <c r="T11" s="221"/>
      <c r="U11" s="147">
        <f t="shared" si="12"/>
        <v>0</v>
      </c>
      <c r="V11" s="221"/>
      <c r="W11" s="221"/>
      <c r="X11" s="221"/>
      <c r="Y11" s="221"/>
      <c r="Z11" s="221"/>
      <c r="AA11" s="221"/>
      <c r="AB11" s="455"/>
      <c r="AC11" s="147"/>
      <c r="AD11" s="221"/>
      <c r="AE11" s="147"/>
      <c r="AF11" s="221"/>
      <c r="AG11" s="147"/>
      <c r="AH11" s="147"/>
      <c r="AI11" s="147"/>
      <c r="AJ11" s="147"/>
      <c r="AK11" s="147"/>
      <c r="AL11" s="147">
        <v>12753921</v>
      </c>
      <c r="AM11" s="147"/>
      <c r="AN11" s="147"/>
      <c r="AO11" s="147"/>
      <c r="AP11" s="147"/>
      <c r="AQ11" s="147"/>
      <c r="AR11" s="147"/>
      <c r="AS11" s="147"/>
      <c r="AT11" s="147"/>
      <c r="AU11" s="147"/>
      <c r="AV11" s="147"/>
      <c r="AW11" s="147"/>
      <c r="AX11" s="147"/>
      <c r="AY11" s="147"/>
      <c r="AZ11" s="610">
        <f t="shared" si="13"/>
        <v>12753921</v>
      </c>
      <c r="BA11" s="613">
        <f t="shared" si="8"/>
        <v>12753921</v>
      </c>
    </row>
    <row r="12" spans="1:148" ht="17.399999999999999" x14ac:dyDescent="0.3">
      <c r="A12" s="18" t="s">
        <v>62</v>
      </c>
      <c r="B12" s="19" t="s">
        <v>63</v>
      </c>
      <c r="C12" s="221"/>
      <c r="D12" s="221"/>
      <c r="E12" s="221"/>
      <c r="F12" s="221"/>
      <c r="G12" s="147"/>
      <c r="H12" s="147">
        <f t="shared" si="9"/>
        <v>0</v>
      </c>
      <c r="I12" s="147"/>
      <c r="J12" s="147"/>
      <c r="K12" s="147"/>
      <c r="L12" s="147">
        <f t="shared" si="11"/>
        <v>0</v>
      </c>
      <c r="M12" s="147"/>
      <c r="N12" s="221"/>
      <c r="O12" s="318"/>
      <c r="P12" s="147"/>
      <c r="Q12" s="147">
        <f t="shared" si="10"/>
        <v>0</v>
      </c>
      <c r="R12" s="147"/>
      <c r="S12" s="147"/>
      <c r="T12" s="221"/>
      <c r="U12" s="147">
        <f t="shared" si="12"/>
        <v>0</v>
      </c>
      <c r="V12" s="221"/>
      <c r="W12" s="221"/>
      <c r="X12" s="221"/>
      <c r="Y12" s="221"/>
      <c r="Z12" s="221"/>
      <c r="AA12" s="221"/>
      <c r="AB12" s="221"/>
      <c r="AC12" s="147"/>
      <c r="AD12" s="221"/>
      <c r="AE12" s="147"/>
      <c r="AF12" s="221"/>
      <c r="AG12" s="147"/>
      <c r="AH12" s="147"/>
      <c r="AI12" s="147"/>
      <c r="AJ12" s="147"/>
      <c r="AK12" s="147"/>
      <c r="AL12" s="147">
        <v>8766583</v>
      </c>
      <c r="AM12" s="147"/>
      <c r="AN12" s="147"/>
      <c r="AO12" s="147"/>
      <c r="AP12" s="147"/>
      <c r="AQ12" s="147"/>
      <c r="AR12" s="147"/>
      <c r="AS12" s="147"/>
      <c r="AT12" s="147"/>
      <c r="AU12" s="147"/>
      <c r="AV12" s="147"/>
      <c r="AW12" s="147"/>
      <c r="AX12" s="147"/>
      <c r="AY12" s="147"/>
      <c r="AZ12" s="610">
        <f t="shared" si="13"/>
        <v>8766583</v>
      </c>
      <c r="BA12" s="613">
        <f t="shared" si="8"/>
        <v>8766583</v>
      </c>
    </row>
    <row r="13" spans="1:148" ht="17.399999999999999" x14ac:dyDescent="0.3">
      <c r="A13" s="18" t="s">
        <v>64</v>
      </c>
      <c r="B13" s="19" t="s">
        <v>65</v>
      </c>
      <c r="C13" s="221"/>
      <c r="D13" s="221"/>
      <c r="E13" s="221"/>
      <c r="F13" s="221"/>
      <c r="G13" s="147"/>
      <c r="H13" s="147">
        <f t="shared" si="9"/>
        <v>0</v>
      </c>
      <c r="I13" s="147"/>
      <c r="J13" s="147"/>
      <c r="K13" s="147"/>
      <c r="L13" s="147">
        <f t="shared" si="11"/>
        <v>0</v>
      </c>
      <c r="M13" s="147"/>
      <c r="N13" s="221"/>
      <c r="O13" s="318"/>
      <c r="P13" s="147"/>
      <c r="Q13" s="147">
        <f t="shared" si="10"/>
        <v>0</v>
      </c>
      <c r="R13" s="147"/>
      <c r="S13" s="147"/>
      <c r="T13" s="221"/>
      <c r="U13" s="147">
        <f t="shared" si="12"/>
        <v>0</v>
      </c>
      <c r="V13" s="221"/>
      <c r="W13" s="221"/>
      <c r="X13" s="221"/>
      <c r="Y13" s="221"/>
      <c r="Z13" s="221"/>
      <c r="AA13" s="221"/>
      <c r="AB13" s="221"/>
      <c r="AC13" s="147"/>
      <c r="AD13" s="221"/>
      <c r="AE13" s="147"/>
      <c r="AF13" s="221"/>
      <c r="AG13" s="147"/>
      <c r="AH13" s="147"/>
      <c r="AI13" s="147"/>
      <c r="AJ13" s="147"/>
      <c r="AK13" s="147"/>
      <c r="AL13" s="147">
        <v>7290976</v>
      </c>
      <c r="AM13" s="147"/>
      <c r="AN13" s="147"/>
      <c r="AO13" s="147"/>
      <c r="AP13" s="147"/>
      <c r="AQ13" s="147"/>
      <c r="AR13" s="147"/>
      <c r="AS13" s="147"/>
      <c r="AT13" s="147"/>
      <c r="AU13" s="147"/>
      <c r="AV13" s="147"/>
      <c r="AW13" s="147"/>
      <c r="AX13" s="147"/>
      <c r="AY13" s="147"/>
      <c r="AZ13" s="610">
        <f t="shared" si="13"/>
        <v>7290976</v>
      </c>
      <c r="BA13" s="613">
        <f t="shared" si="8"/>
        <v>7290976</v>
      </c>
    </row>
    <row r="14" spans="1:148" ht="17.399999999999999" x14ac:dyDescent="0.3">
      <c r="A14" s="16" t="s">
        <v>66</v>
      </c>
      <c r="B14" s="17" t="s">
        <v>67</v>
      </c>
      <c r="C14" s="219"/>
      <c r="D14" s="219"/>
      <c r="E14" s="219"/>
      <c r="F14" s="219"/>
      <c r="G14" s="146"/>
      <c r="H14" s="146">
        <f t="shared" si="9"/>
        <v>0</v>
      </c>
      <c r="I14" s="146"/>
      <c r="J14" s="146"/>
      <c r="K14" s="146"/>
      <c r="L14" s="146">
        <f>SUM(I14:K14)</f>
        <v>0</v>
      </c>
      <c r="M14" s="146"/>
      <c r="N14" s="219"/>
      <c r="O14" s="317"/>
      <c r="P14" s="146"/>
      <c r="Q14" s="146">
        <f t="shared" si="10"/>
        <v>0</v>
      </c>
      <c r="R14" s="146"/>
      <c r="S14" s="146"/>
      <c r="T14" s="219"/>
      <c r="U14" s="146">
        <f t="shared" si="12"/>
        <v>0</v>
      </c>
      <c r="V14" s="219"/>
      <c r="W14" s="219"/>
      <c r="X14" s="219"/>
      <c r="Y14" s="219"/>
      <c r="Z14" s="219"/>
      <c r="AA14" s="219"/>
      <c r="AB14" s="219"/>
      <c r="AC14" s="146"/>
      <c r="AD14" s="219"/>
      <c r="AE14" s="146"/>
      <c r="AF14" s="219"/>
      <c r="AG14" s="146"/>
      <c r="AH14" s="146"/>
      <c r="AI14" s="146"/>
      <c r="AJ14" s="146"/>
      <c r="AK14" s="146"/>
      <c r="AL14" s="146"/>
      <c r="AM14" s="146"/>
      <c r="AN14" s="146"/>
      <c r="AO14" s="146"/>
      <c r="AP14" s="146"/>
      <c r="AQ14" s="146"/>
      <c r="AR14" s="146"/>
      <c r="AS14" s="146"/>
      <c r="AT14" s="146"/>
      <c r="AU14" s="146"/>
      <c r="AV14" s="146"/>
      <c r="AW14" s="146"/>
      <c r="AX14" s="146"/>
      <c r="AY14" s="146"/>
      <c r="AZ14" s="317">
        <f t="shared" si="13"/>
        <v>0</v>
      </c>
      <c r="BA14" s="595">
        <f t="shared" si="8"/>
        <v>0</v>
      </c>
    </row>
    <row r="15" spans="1:148" ht="31.2" x14ac:dyDescent="0.3">
      <c r="A15" s="16" t="s">
        <v>68</v>
      </c>
      <c r="B15" s="17" t="s">
        <v>69</v>
      </c>
      <c r="C15" s="219"/>
      <c r="D15" s="219"/>
      <c r="E15" s="219"/>
      <c r="F15" s="219"/>
      <c r="G15" s="146"/>
      <c r="H15" s="146">
        <f t="shared" si="9"/>
        <v>0</v>
      </c>
      <c r="I15" s="146"/>
      <c r="J15" s="146"/>
      <c r="K15" s="146"/>
      <c r="L15" s="146">
        <f t="shared" ref="L15:L18" si="14">SUM(I15:K15)</f>
        <v>0</v>
      </c>
      <c r="M15" s="146"/>
      <c r="N15" s="219"/>
      <c r="O15" s="317"/>
      <c r="P15" s="146"/>
      <c r="Q15" s="146">
        <f t="shared" si="10"/>
        <v>0</v>
      </c>
      <c r="R15" s="146"/>
      <c r="S15" s="146"/>
      <c r="T15" s="219"/>
      <c r="U15" s="146">
        <f t="shared" si="12"/>
        <v>0</v>
      </c>
      <c r="V15" s="219"/>
      <c r="W15" s="219"/>
      <c r="X15" s="219"/>
      <c r="Y15" s="219"/>
      <c r="Z15" s="219"/>
      <c r="AA15" s="219"/>
      <c r="AB15" s="219"/>
      <c r="AC15" s="146"/>
      <c r="AD15" s="219"/>
      <c r="AE15" s="146"/>
      <c r="AF15" s="219"/>
      <c r="AG15" s="146"/>
      <c r="AH15" s="146"/>
      <c r="AI15" s="146"/>
      <c r="AJ15" s="146"/>
      <c r="AK15" s="146"/>
      <c r="AL15" s="146"/>
      <c r="AM15" s="146"/>
      <c r="AN15" s="146"/>
      <c r="AO15" s="146"/>
      <c r="AP15" s="146"/>
      <c r="AQ15" s="146"/>
      <c r="AR15" s="146"/>
      <c r="AS15" s="146"/>
      <c r="AT15" s="146"/>
      <c r="AU15" s="146"/>
      <c r="AV15" s="146"/>
      <c r="AW15" s="146"/>
      <c r="AX15" s="146"/>
      <c r="AY15" s="146"/>
      <c r="AZ15" s="317">
        <f t="shared" si="13"/>
        <v>0</v>
      </c>
      <c r="BA15" s="595">
        <f t="shared" si="8"/>
        <v>0</v>
      </c>
    </row>
    <row r="16" spans="1:148" ht="31.2" x14ac:dyDescent="0.3">
      <c r="A16" s="16" t="s">
        <v>70</v>
      </c>
      <c r="B16" s="17" t="s">
        <v>71</v>
      </c>
      <c r="C16" s="219"/>
      <c r="D16" s="219"/>
      <c r="E16" s="219"/>
      <c r="F16" s="219"/>
      <c r="G16" s="146"/>
      <c r="H16" s="146">
        <f t="shared" si="9"/>
        <v>0</v>
      </c>
      <c r="I16" s="146"/>
      <c r="J16" s="146"/>
      <c r="K16" s="146"/>
      <c r="L16" s="146">
        <f t="shared" si="14"/>
        <v>0</v>
      </c>
      <c r="M16" s="146"/>
      <c r="N16" s="219"/>
      <c r="O16" s="317"/>
      <c r="P16" s="146"/>
      <c r="Q16" s="146">
        <f t="shared" si="10"/>
        <v>0</v>
      </c>
      <c r="R16" s="146"/>
      <c r="S16" s="146"/>
      <c r="T16" s="219"/>
      <c r="U16" s="146">
        <f t="shared" si="12"/>
        <v>0</v>
      </c>
      <c r="V16" s="219"/>
      <c r="W16" s="219"/>
      <c r="X16" s="219"/>
      <c r="Y16" s="219"/>
      <c r="Z16" s="219"/>
      <c r="AA16" s="219"/>
      <c r="AB16" s="219"/>
      <c r="AC16" s="146"/>
      <c r="AD16" s="219"/>
      <c r="AE16" s="146"/>
      <c r="AF16" s="219"/>
      <c r="AG16" s="146"/>
      <c r="AH16" s="146"/>
      <c r="AI16" s="146"/>
      <c r="AJ16" s="146"/>
      <c r="AK16" s="146"/>
      <c r="AL16" s="146"/>
      <c r="AM16" s="146"/>
      <c r="AN16" s="146"/>
      <c r="AO16" s="146"/>
      <c r="AP16" s="146"/>
      <c r="AQ16" s="146"/>
      <c r="AR16" s="146"/>
      <c r="AS16" s="146"/>
      <c r="AT16" s="146"/>
      <c r="AU16" s="146"/>
      <c r="AV16" s="146"/>
      <c r="AW16" s="146"/>
      <c r="AX16" s="146"/>
      <c r="AY16" s="146"/>
      <c r="AZ16" s="317">
        <f t="shared" si="13"/>
        <v>0</v>
      </c>
      <c r="BA16" s="595">
        <f t="shared" si="8"/>
        <v>0</v>
      </c>
    </row>
    <row r="17" spans="1:53" ht="31.2" x14ac:dyDescent="0.3">
      <c r="A17" s="16" t="s">
        <v>72</v>
      </c>
      <c r="B17" s="17" t="s">
        <v>73</v>
      </c>
      <c r="C17" s="219"/>
      <c r="D17" s="219"/>
      <c r="E17" s="219"/>
      <c r="F17" s="219"/>
      <c r="G17" s="146"/>
      <c r="H17" s="146">
        <f t="shared" si="9"/>
        <v>0</v>
      </c>
      <c r="I17" s="146"/>
      <c r="J17" s="146"/>
      <c r="K17" s="146"/>
      <c r="L17" s="146">
        <f t="shared" si="14"/>
        <v>0</v>
      </c>
      <c r="M17" s="146"/>
      <c r="N17" s="219"/>
      <c r="O17" s="317"/>
      <c r="P17" s="146"/>
      <c r="Q17" s="146">
        <f t="shared" si="10"/>
        <v>0</v>
      </c>
      <c r="R17" s="146"/>
      <c r="S17" s="146"/>
      <c r="T17" s="219"/>
      <c r="U17" s="146">
        <f t="shared" si="12"/>
        <v>0</v>
      </c>
      <c r="V17" s="219"/>
      <c r="W17" s="219"/>
      <c r="X17" s="219"/>
      <c r="Y17" s="219"/>
      <c r="Z17" s="219"/>
      <c r="AA17" s="219"/>
      <c r="AB17" s="219"/>
      <c r="AC17" s="146"/>
      <c r="AD17" s="219"/>
      <c r="AE17" s="146"/>
      <c r="AF17" s="219"/>
      <c r="AG17" s="146"/>
      <c r="AH17" s="146"/>
      <c r="AI17" s="146"/>
      <c r="AJ17" s="146"/>
      <c r="AK17" s="146"/>
      <c r="AL17" s="146"/>
      <c r="AM17" s="146"/>
      <c r="AN17" s="146"/>
      <c r="AO17" s="146"/>
      <c r="AP17" s="146"/>
      <c r="AQ17" s="146"/>
      <c r="AR17" s="146"/>
      <c r="AS17" s="146"/>
      <c r="AT17" s="146"/>
      <c r="AU17" s="146"/>
      <c r="AV17" s="146"/>
      <c r="AW17" s="146"/>
      <c r="AX17" s="146"/>
      <c r="AY17" s="146"/>
      <c r="AZ17" s="317">
        <f t="shared" si="13"/>
        <v>0</v>
      </c>
      <c r="BA17" s="595">
        <f t="shared" si="8"/>
        <v>0</v>
      </c>
    </row>
    <row r="18" spans="1:53" ht="31.2" x14ac:dyDescent="0.3">
      <c r="A18" s="16" t="s">
        <v>74</v>
      </c>
      <c r="B18" s="17" t="s">
        <v>75</v>
      </c>
      <c r="C18" s="219"/>
      <c r="D18" s="219"/>
      <c r="E18" s="219"/>
      <c r="F18" s="219"/>
      <c r="G18" s="146"/>
      <c r="H18" s="146">
        <f t="shared" si="9"/>
        <v>0</v>
      </c>
      <c r="I18" s="146"/>
      <c r="J18" s="146"/>
      <c r="K18" s="146"/>
      <c r="L18" s="146">
        <f t="shared" si="14"/>
        <v>0</v>
      </c>
      <c r="M18" s="146"/>
      <c r="N18" s="219"/>
      <c r="O18" s="317"/>
      <c r="P18" s="146"/>
      <c r="Q18" s="146">
        <f t="shared" si="10"/>
        <v>0</v>
      </c>
      <c r="R18" s="146">
        <v>0</v>
      </c>
      <c r="S18" s="146"/>
      <c r="T18" s="219"/>
      <c r="U18" s="146">
        <f t="shared" si="12"/>
        <v>0</v>
      </c>
      <c r="V18" s="219"/>
      <c r="W18" s="219"/>
      <c r="X18" s="219"/>
      <c r="Y18" s="219"/>
      <c r="Z18" s="219"/>
      <c r="AA18" s="219"/>
      <c r="AB18" s="219"/>
      <c r="AC18" s="146"/>
      <c r="AD18" s="219"/>
      <c r="AE18" s="146"/>
      <c r="AF18" s="219"/>
      <c r="AG18" s="146"/>
      <c r="AH18" s="146"/>
      <c r="AI18" s="146"/>
      <c r="AJ18" s="146"/>
      <c r="AK18" s="146"/>
      <c r="AL18" s="146">
        <v>52144900</v>
      </c>
      <c r="AM18" s="146"/>
      <c r="AN18" s="146"/>
      <c r="AO18" s="146"/>
      <c r="AP18" s="146"/>
      <c r="AQ18" s="146"/>
      <c r="AR18" s="146"/>
      <c r="AS18" s="146"/>
      <c r="AT18" s="146"/>
      <c r="AU18" s="146"/>
      <c r="AV18" s="146"/>
      <c r="AW18" s="146"/>
      <c r="AX18" s="146"/>
      <c r="AY18" s="146"/>
      <c r="AZ18" s="612">
        <f t="shared" si="13"/>
        <v>52144900</v>
      </c>
      <c r="BA18" s="613">
        <f t="shared" si="8"/>
        <v>52144900</v>
      </c>
    </row>
    <row r="19" spans="1:53" ht="31.2" x14ac:dyDescent="0.3">
      <c r="A19" s="14" t="s">
        <v>76</v>
      </c>
      <c r="B19" s="15" t="s">
        <v>77</v>
      </c>
      <c r="C19" s="217">
        <f t="shared" ref="C19:AZ19" si="15">SUM(C20:C24)</f>
        <v>0</v>
      </c>
      <c r="D19" s="217">
        <f t="shared" si="15"/>
        <v>0</v>
      </c>
      <c r="E19" s="217">
        <f t="shared" si="15"/>
        <v>0</v>
      </c>
      <c r="F19" s="217">
        <f t="shared" si="15"/>
        <v>0</v>
      </c>
      <c r="G19" s="145">
        <f t="shared" si="15"/>
        <v>0</v>
      </c>
      <c r="H19" s="145">
        <f t="shared" si="15"/>
        <v>0</v>
      </c>
      <c r="I19" s="145">
        <f t="shared" si="15"/>
        <v>0</v>
      </c>
      <c r="J19" s="145">
        <f t="shared" si="15"/>
        <v>0</v>
      </c>
      <c r="K19" s="145">
        <f t="shared" si="15"/>
        <v>0</v>
      </c>
      <c r="L19" s="145">
        <f>SUM(I19:K19)</f>
        <v>0</v>
      </c>
      <c r="M19" s="145">
        <f t="shared" si="15"/>
        <v>0</v>
      </c>
      <c r="N19" s="217">
        <f t="shared" si="15"/>
        <v>0</v>
      </c>
      <c r="O19" s="316">
        <f t="shared" si="15"/>
        <v>0</v>
      </c>
      <c r="P19" s="145">
        <f t="shared" si="15"/>
        <v>0</v>
      </c>
      <c r="Q19" s="145">
        <f t="shared" si="15"/>
        <v>0</v>
      </c>
      <c r="R19" s="145">
        <f t="shared" si="15"/>
        <v>0</v>
      </c>
      <c r="S19" s="145"/>
      <c r="T19" s="217">
        <f t="shared" ref="T19" si="16">SUM(T20:T24)</f>
        <v>0</v>
      </c>
      <c r="U19" s="145">
        <f t="shared" si="12"/>
        <v>0</v>
      </c>
      <c r="V19" s="217">
        <f>SUM(V20:V24)</f>
        <v>0</v>
      </c>
      <c r="W19" s="217">
        <f t="shared" ref="W19:AF19" si="17">SUM(W20:W24)</f>
        <v>0</v>
      </c>
      <c r="X19" s="217">
        <f t="shared" si="17"/>
        <v>0</v>
      </c>
      <c r="Y19" s="217">
        <f t="shared" si="17"/>
        <v>0</v>
      </c>
      <c r="Z19" s="217">
        <f t="shared" si="17"/>
        <v>0</v>
      </c>
      <c r="AA19" s="217">
        <f t="shared" si="17"/>
        <v>0</v>
      </c>
      <c r="AB19" s="217">
        <f t="shared" si="17"/>
        <v>0</v>
      </c>
      <c r="AC19" s="145">
        <f t="shared" si="17"/>
        <v>0</v>
      </c>
      <c r="AD19" s="217">
        <f t="shared" si="17"/>
        <v>0</v>
      </c>
      <c r="AE19" s="145">
        <f t="shared" si="17"/>
        <v>0</v>
      </c>
      <c r="AF19" s="217">
        <f t="shared" si="17"/>
        <v>0</v>
      </c>
      <c r="AG19" s="145">
        <f>SUM(AG20:AG24)</f>
        <v>0</v>
      </c>
      <c r="AH19" s="145">
        <f t="shared" ref="AH19:AY19" si="18">SUM(AH20:AH24)</f>
        <v>0</v>
      </c>
      <c r="AI19" s="145">
        <f t="shared" si="18"/>
        <v>0</v>
      </c>
      <c r="AJ19" s="145">
        <f t="shared" si="18"/>
        <v>0</v>
      </c>
      <c r="AK19" s="145">
        <f t="shared" si="18"/>
        <v>0</v>
      </c>
      <c r="AL19" s="145">
        <f t="shared" si="18"/>
        <v>455220520</v>
      </c>
      <c r="AM19" s="145">
        <f t="shared" si="18"/>
        <v>0</v>
      </c>
      <c r="AN19" s="145">
        <f t="shared" si="18"/>
        <v>0</v>
      </c>
      <c r="AO19" s="145">
        <f t="shared" si="18"/>
        <v>0</v>
      </c>
      <c r="AP19" s="145">
        <f t="shared" si="18"/>
        <v>0</v>
      </c>
      <c r="AQ19" s="145">
        <f t="shared" si="18"/>
        <v>0</v>
      </c>
      <c r="AR19" s="145">
        <f t="shared" si="18"/>
        <v>0</v>
      </c>
      <c r="AS19" s="145">
        <f t="shared" si="18"/>
        <v>0</v>
      </c>
      <c r="AT19" s="145">
        <f t="shared" si="18"/>
        <v>0</v>
      </c>
      <c r="AU19" s="145">
        <f t="shared" si="18"/>
        <v>0</v>
      </c>
      <c r="AV19" s="145">
        <f t="shared" si="18"/>
        <v>0</v>
      </c>
      <c r="AW19" s="145">
        <f t="shared" si="18"/>
        <v>0</v>
      </c>
      <c r="AX19" s="145">
        <f t="shared" si="18"/>
        <v>0</v>
      </c>
      <c r="AY19" s="145">
        <f t="shared" si="18"/>
        <v>0</v>
      </c>
      <c r="AZ19" s="316">
        <f t="shared" si="15"/>
        <v>455220520</v>
      </c>
      <c r="BA19" s="613">
        <f t="shared" si="8"/>
        <v>455220520</v>
      </c>
    </row>
    <row r="20" spans="1:53" ht="17.399999999999999" x14ac:dyDescent="0.3">
      <c r="A20" s="16" t="s">
        <v>78</v>
      </c>
      <c r="B20" s="17" t="s">
        <v>79</v>
      </c>
      <c r="C20" s="219"/>
      <c r="D20" s="219"/>
      <c r="E20" s="219"/>
      <c r="F20" s="219"/>
      <c r="G20" s="146"/>
      <c r="H20" s="146">
        <f>SUM(C20:G20)</f>
        <v>0</v>
      </c>
      <c r="I20" s="146"/>
      <c r="J20" s="146"/>
      <c r="K20" s="146"/>
      <c r="L20" s="146">
        <f>SUM(I20:K20)</f>
        <v>0</v>
      </c>
      <c r="M20" s="146"/>
      <c r="N20" s="219"/>
      <c r="O20" s="317"/>
      <c r="P20" s="146"/>
      <c r="Q20" s="146">
        <f>SUM(M20:P20)</f>
        <v>0</v>
      </c>
      <c r="R20" s="146"/>
      <c r="S20" s="146"/>
      <c r="T20" s="219"/>
      <c r="U20" s="146">
        <f t="shared" si="12"/>
        <v>0</v>
      </c>
      <c r="V20" s="219"/>
      <c r="W20" s="219"/>
      <c r="X20" s="219"/>
      <c r="Y20" s="219"/>
      <c r="Z20" s="219"/>
      <c r="AA20" s="219"/>
      <c r="AB20" s="219"/>
      <c r="AC20" s="146"/>
      <c r="AD20" s="219"/>
      <c r="AE20" s="146"/>
      <c r="AF20" s="219"/>
      <c r="AG20" s="146"/>
      <c r="AH20" s="146"/>
      <c r="AI20" s="146"/>
      <c r="AJ20" s="146"/>
      <c r="AK20" s="146"/>
      <c r="AL20" s="146"/>
      <c r="AM20" s="146"/>
      <c r="AN20" s="146"/>
      <c r="AO20" s="146"/>
      <c r="AP20" s="146"/>
      <c r="AQ20" s="146"/>
      <c r="AR20" s="146"/>
      <c r="AS20" s="146"/>
      <c r="AT20" s="146"/>
      <c r="AU20" s="146"/>
      <c r="AV20" s="146"/>
      <c r="AW20" s="146"/>
      <c r="AX20" s="146"/>
      <c r="AY20" s="146"/>
      <c r="AZ20" s="612">
        <f t="shared" ref="AZ20:AZ25" si="19">SUM(V20:AY20)</f>
        <v>0</v>
      </c>
      <c r="BA20" s="613">
        <f t="shared" si="8"/>
        <v>0</v>
      </c>
    </row>
    <row r="21" spans="1:53" ht="31.2" x14ac:dyDescent="0.3">
      <c r="A21" s="16" t="s">
        <v>80</v>
      </c>
      <c r="B21" s="17" t="s">
        <v>81</v>
      </c>
      <c r="C21" s="219"/>
      <c r="D21" s="219"/>
      <c r="E21" s="219"/>
      <c r="F21" s="219"/>
      <c r="G21" s="146"/>
      <c r="H21" s="146">
        <f>SUM(C21:G21)</f>
        <v>0</v>
      </c>
      <c r="I21" s="146"/>
      <c r="J21" s="146"/>
      <c r="K21" s="146"/>
      <c r="L21" s="146">
        <f t="shared" ref="L21:L24" si="20">SUM(I21:K21)</f>
        <v>0</v>
      </c>
      <c r="M21" s="146"/>
      <c r="N21" s="219"/>
      <c r="O21" s="317"/>
      <c r="P21" s="146"/>
      <c r="Q21" s="146">
        <f>SUM(M21:P21)</f>
        <v>0</v>
      </c>
      <c r="R21" s="146"/>
      <c r="S21" s="146"/>
      <c r="T21" s="219"/>
      <c r="U21" s="146">
        <f t="shared" si="12"/>
        <v>0</v>
      </c>
      <c r="V21" s="219"/>
      <c r="W21" s="219"/>
      <c r="X21" s="219"/>
      <c r="Y21" s="219"/>
      <c r="Z21" s="219"/>
      <c r="AA21" s="219"/>
      <c r="AB21" s="219"/>
      <c r="AC21" s="146"/>
      <c r="AD21" s="219"/>
      <c r="AE21" s="146"/>
      <c r="AF21" s="219"/>
      <c r="AG21" s="146"/>
      <c r="AH21" s="146"/>
      <c r="AI21" s="146"/>
      <c r="AJ21" s="146"/>
      <c r="AK21" s="146"/>
      <c r="AL21" s="146"/>
      <c r="AM21" s="146"/>
      <c r="AN21" s="146"/>
      <c r="AO21" s="146"/>
      <c r="AP21" s="146"/>
      <c r="AQ21" s="146"/>
      <c r="AR21" s="146"/>
      <c r="AS21" s="146"/>
      <c r="AT21" s="146"/>
      <c r="AU21" s="146"/>
      <c r="AV21" s="146"/>
      <c r="AW21" s="146"/>
      <c r="AX21" s="146"/>
      <c r="AY21" s="146"/>
      <c r="AZ21" s="317">
        <f t="shared" si="19"/>
        <v>0</v>
      </c>
      <c r="BA21" s="595">
        <f t="shared" si="8"/>
        <v>0</v>
      </c>
    </row>
    <row r="22" spans="1:53" ht="31.2" x14ac:dyDescent="0.3">
      <c r="A22" s="16" t="s">
        <v>82</v>
      </c>
      <c r="B22" s="17" t="s">
        <v>83</v>
      </c>
      <c r="C22" s="219"/>
      <c r="D22" s="219"/>
      <c r="E22" s="219"/>
      <c r="F22" s="219"/>
      <c r="G22" s="146"/>
      <c r="H22" s="146">
        <f>SUM(C22:G22)</f>
        <v>0</v>
      </c>
      <c r="I22" s="146"/>
      <c r="J22" s="146"/>
      <c r="K22" s="146"/>
      <c r="L22" s="146">
        <f t="shared" si="20"/>
        <v>0</v>
      </c>
      <c r="M22" s="146"/>
      <c r="N22" s="219"/>
      <c r="O22" s="317"/>
      <c r="P22" s="146"/>
      <c r="Q22" s="146">
        <f>SUM(M22:P22)</f>
        <v>0</v>
      </c>
      <c r="R22" s="146"/>
      <c r="S22" s="146"/>
      <c r="T22" s="219"/>
      <c r="U22" s="146">
        <f t="shared" si="12"/>
        <v>0</v>
      </c>
      <c r="V22" s="219"/>
      <c r="W22" s="219"/>
      <c r="X22" s="219"/>
      <c r="Y22" s="219"/>
      <c r="Z22" s="219"/>
      <c r="AA22" s="219"/>
      <c r="AB22" s="219"/>
      <c r="AC22" s="146"/>
      <c r="AD22" s="219"/>
      <c r="AE22" s="146"/>
      <c r="AF22" s="219"/>
      <c r="AG22" s="146"/>
      <c r="AH22" s="146"/>
      <c r="AI22" s="146"/>
      <c r="AJ22" s="146"/>
      <c r="AK22" s="146"/>
      <c r="AL22" s="146"/>
      <c r="AM22" s="146"/>
      <c r="AN22" s="146"/>
      <c r="AO22" s="146"/>
      <c r="AP22" s="146"/>
      <c r="AQ22" s="146"/>
      <c r="AR22" s="146"/>
      <c r="AS22" s="146"/>
      <c r="AT22" s="146"/>
      <c r="AU22" s="146"/>
      <c r="AV22" s="146"/>
      <c r="AW22" s="146"/>
      <c r="AX22" s="146"/>
      <c r="AY22" s="146"/>
      <c r="AZ22" s="317">
        <f t="shared" si="19"/>
        <v>0</v>
      </c>
      <c r="BA22" s="595">
        <f t="shared" si="8"/>
        <v>0</v>
      </c>
    </row>
    <row r="23" spans="1:53" ht="31.2" x14ac:dyDescent="0.3">
      <c r="A23" s="16" t="s">
        <v>84</v>
      </c>
      <c r="B23" s="17" t="s">
        <v>85</v>
      </c>
      <c r="C23" s="219"/>
      <c r="D23" s="219"/>
      <c r="E23" s="219"/>
      <c r="F23" s="219"/>
      <c r="G23" s="146"/>
      <c r="H23" s="146">
        <f>SUM(C23:G23)</f>
        <v>0</v>
      </c>
      <c r="I23" s="146"/>
      <c r="J23" s="146"/>
      <c r="K23" s="146"/>
      <c r="L23" s="146">
        <f t="shared" si="20"/>
        <v>0</v>
      </c>
      <c r="M23" s="146"/>
      <c r="N23" s="219"/>
      <c r="O23" s="317"/>
      <c r="P23" s="146"/>
      <c r="Q23" s="146">
        <f>SUM(M23:P23)</f>
        <v>0</v>
      </c>
      <c r="R23" s="146"/>
      <c r="S23" s="146"/>
      <c r="T23" s="219"/>
      <c r="U23" s="146">
        <f t="shared" si="12"/>
        <v>0</v>
      </c>
      <c r="V23" s="219"/>
      <c r="W23" s="219"/>
      <c r="X23" s="219"/>
      <c r="Y23" s="219"/>
      <c r="Z23" s="219"/>
      <c r="AA23" s="219"/>
      <c r="AB23" s="219"/>
      <c r="AC23" s="146"/>
      <c r="AD23" s="219"/>
      <c r="AE23" s="146"/>
      <c r="AF23" s="219"/>
      <c r="AG23" s="146"/>
      <c r="AH23" s="146"/>
      <c r="AI23" s="146"/>
      <c r="AJ23" s="146"/>
      <c r="AK23" s="146"/>
      <c r="AL23" s="146"/>
      <c r="AM23" s="146"/>
      <c r="AN23" s="146"/>
      <c r="AO23" s="146"/>
      <c r="AP23" s="146"/>
      <c r="AQ23" s="146"/>
      <c r="AR23" s="146"/>
      <c r="AS23" s="146"/>
      <c r="AT23" s="146"/>
      <c r="AU23" s="146"/>
      <c r="AV23" s="146"/>
      <c r="AW23" s="146"/>
      <c r="AX23" s="146"/>
      <c r="AY23" s="146"/>
      <c r="AZ23" s="317">
        <f t="shared" si="19"/>
        <v>0</v>
      </c>
      <c r="BA23" s="595">
        <f t="shared" si="8"/>
        <v>0</v>
      </c>
    </row>
    <row r="24" spans="1:53" ht="31.2" x14ac:dyDescent="0.3">
      <c r="A24" s="16" t="s">
        <v>86</v>
      </c>
      <c r="B24" s="17" t="s">
        <v>87</v>
      </c>
      <c r="C24" s="219"/>
      <c r="D24" s="219"/>
      <c r="E24" s="219"/>
      <c r="F24" s="219"/>
      <c r="G24" s="146"/>
      <c r="H24" s="146">
        <f>SUM(C24:G24)</f>
        <v>0</v>
      </c>
      <c r="I24" s="146"/>
      <c r="J24" s="146"/>
      <c r="K24" s="146"/>
      <c r="L24" s="146">
        <f t="shared" si="20"/>
        <v>0</v>
      </c>
      <c r="M24" s="146"/>
      <c r="N24" s="219"/>
      <c r="O24" s="317"/>
      <c r="P24" s="146"/>
      <c r="Q24" s="146">
        <f>SUM(M24:P24)</f>
        <v>0</v>
      </c>
      <c r="R24" s="146"/>
      <c r="S24" s="146"/>
      <c r="T24" s="219"/>
      <c r="U24" s="146">
        <f t="shared" si="12"/>
        <v>0</v>
      </c>
      <c r="V24" s="219"/>
      <c r="W24" s="219"/>
      <c r="X24" s="219"/>
      <c r="Y24" s="219"/>
      <c r="Z24" s="219"/>
      <c r="AA24" s="219"/>
      <c r="AB24" s="219"/>
      <c r="AC24" s="146"/>
      <c r="AD24" s="219"/>
      <c r="AE24" s="146">
        <v>0</v>
      </c>
      <c r="AF24" s="219"/>
      <c r="AG24" s="146">
        <v>0</v>
      </c>
      <c r="AH24" s="146"/>
      <c r="AI24" s="146"/>
      <c r="AJ24" s="146"/>
      <c r="AK24" s="146"/>
      <c r="AL24" s="146">
        <v>455220520</v>
      </c>
      <c r="AM24" s="146"/>
      <c r="AN24" s="146"/>
      <c r="AO24" s="146"/>
      <c r="AP24" s="146"/>
      <c r="AQ24" s="146"/>
      <c r="AR24" s="146"/>
      <c r="AS24" s="146"/>
      <c r="AT24" s="146"/>
      <c r="AU24" s="146"/>
      <c r="AV24" s="146"/>
      <c r="AW24" s="146"/>
      <c r="AX24" s="146"/>
      <c r="AY24" s="146"/>
      <c r="AZ24" s="612">
        <f t="shared" si="19"/>
        <v>455220520</v>
      </c>
      <c r="BA24" s="613">
        <f t="shared" si="8"/>
        <v>455220520</v>
      </c>
    </row>
    <row r="25" spans="1:53" ht="17.399999999999999" x14ac:dyDescent="0.3">
      <c r="A25" s="14" t="s">
        <v>88</v>
      </c>
      <c r="B25" s="15" t="s">
        <v>89</v>
      </c>
      <c r="C25" s="217">
        <f t="shared" ref="C25:R25" si="21">C26+C29+C30+C31+C34+C47</f>
        <v>0</v>
      </c>
      <c r="D25" s="217">
        <f t="shared" si="21"/>
        <v>0</v>
      </c>
      <c r="E25" s="217">
        <f t="shared" si="21"/>
        <v>0</v>
      </c>
      <c r="F25" s="217">
        <f t="shared" si="21"/>
        <v>0</v>
      </c>
      <c r="G25" s="145">
        <f t="shared" si="21"/>
        <v>0</v>
      </c>
      <c r="H25" s="145">
        <f t="shared" si="21"/>
        <v>0</v>
      </c>
      <c r="I25" s="145">
        <f t="shared" si="21"/>
        <v>0</v>
      </c>
      <c r="J25" s="145">
        <f t="shared" si="21"/>
        <v>0</v>
      </c>
      <c r="K25" s="145">
        <f t="shared" si="21"/>
        <v>0</v>
      </c>
      <c r="L25" s="145">
        <f>SUM(I25:K25)</f>
        <v>0</v>
      </c>
      <c r="M25" s="145">
        <f t="shared" si="21"/>
        <v>0</v>
      </c>
      <c r="N25" s="217">
        <f t="shared" si="21"/>
        <v>0</v>
      </c>
      <c r="O25" s="316">
        <f t="shared" si="21"/>
        <v>0</v>
      </c>
      <c r="P25" s="145">
        <f t="shared" si="21"/>
        <v>0</v>
      </c>
      <c r="Q25" s="145">
        <f t="shared" si="21"/>
        <v>0</v>
      </c>
      <c r="R25" s="145">
        <f t="shared" si="21"/>
        <v>0</v>
      </c>
      <c r="S25" s="145"/>
      <c r="T25" s="217">
        <f t="shared" ref="T25" si="22">T26+T29+T30+T31+T34+T47</f>
        <v>0</v>
      </c>
      <c r="U25" s="145">
        <f t="shared" si="12"/>
        <v>0</v>
      </c>
      <c r="V25" s="217">
        <f>V26+V29+V30+V31+V34+V47</f>
        <v>0</v>
      </c>
      <c r="W25" s="217">
        <f t="shared" ref="W25:AF25" si="23">W26+W29+W30+W31+W34+W47</f>
        <v>0</v>
      </c>
      <c r="X25" s="217">
        <f t="shared" si="23"/>
        <v>0</v>
      </c>
      <c r="Y25" s="217">
        <f t="shared" si="23"/>
        <v>0</v>
      </c>
      <c r="Z25" s="217">
        <f t="shared" si="23"/>
        <v>0</v>
      </c>
      <c r="AA25" s="217">
        <f t="shared" si="23"/>
        <v>0</v>
      </c>
      <c r="AB25" s="217">
        <f t="shared" si="23"/>
        <v>0</v>
      </c>
      <c r="AC25" s="145">
        <f t="shared" si="23"/>
        <v>0</v>
      </c>
      <c r="AD25" s="217">
        <f t="shared" si="23"/>
        <v>0</v>
      </c>
      <c r="AE25" s="145">
        <f t="shared" si="23"/>
        <v>0</v>
      </c>
      <c r="AF25" s="217">
        <f t="shared" si="23"/>
        <v>0</v>
      </c>
      <c r="AG25" s="145">
        <f>AG26+AG29+AG30+AG31+AG34+AG47</f>
        <v>0</v>
      </c>
      <c r="AH25" s="145">
        <f t="shared" ref="AH25:AY25" si="24">AH26+AH29+AH30+AH31+AH34+AH47</f>
        <v>0</v>
      </c>
      <c r="AI25" s="145">
        <f t="shared" si="24"/>
        <v>0</v>
      </c>
      <c r="AJ25" s="145">
        <f t="shared" si="24"/>
        <v>0</v>
      </c>
      <c r="AK25" s="145">
        <f t="shared" si="24"/>
        <v>0</v>
      </c>
      <c r="AL25" s="145">
        <f t="shared" si="24"/>
        <v>88000000</v>
      </c>
      <c r="AM25" s="145">
        <f t="shared" si="24"/>
        <v>0</v>
      </c>
      <c r="AN25" s="145">
        <f t="shared" si="24"/>
        <v>0</v>
      </c>
      <c r="AO25" s="145">
        <f t="shared" si="24"/>
        <v>0</v>
      </c>
      <c r="AP25" s="145">
        <f t="shared" si="24"/>
        <v>0</v>
      </c>
      <c r="AQ25" s="145">
        <f t="shared" si="24"/>
        <v>0</v>
      </c>
      <c r="AR25" s="145">
        <f t="shared" si="24"/>
        <v>0</v>
      </c>
      <c r="AS25" s="145">
        <f t="shared" si="24"/>
        <v>0</v>
      </c>
      <c r="AT25" s="145">
        <f t="shared" si="24"/>
        <v>0</v>
      </c>
      <c r="AU25" s="145">
        <f t="shared" si="24"/>
        <v>0</v>
      </c>
      <c r="AV25" s="145">
        <f t="shared" si="24"/>
        <v>0</v>
      </c>
      <c r="AW25" s="145">
        <f t="shared" si="24"/>
        <v>0</v>
      </c>
      <c r="AX25" s="145">
        <f t="shared" si="24"/>
        <v>0</v>
      </c>
      <c r="AY25" s="145">
        <f t="shared" si="24"/>
        <v>0</v>
      </c>
      <c r="AZ25" s="612">
        <f t="shared" si="19"/>
        <v>88000000</v>
      </c>
      <c r="BA25" s="613">
        <f t="shared" si="8"/>
        <v>88000000</v>
      </c>
    </row>
    <row r="26" spans="1:53" ht="17.399999999999999" x14ac:dyDescent="0.3">
      <c r="A26" s="16" t="s">
        <v>90</v>
      </c>
      <c r="B26" s="17" t="s">
        <v>91</v>
      </c>
      <c r="C26" s="219">
        <f t="shared" ref="C26:F26" si="25">SUM(C27:C28)</f>
        <v>0</v>
      </c>
      <c r="D26" s="219">
        <f t="shared" si="25"/>
        <v>0</v>
      </c>
      <c r="E26" s="219">
        <f t="shared" si="25"/>
        <v>0</v>
      </c>
      <c r="F26" s="219">
        <f t="shared" si="25"/>
        <v>0</v>
      </c>
      <c r="G26" s="146">
        <f t="shared" ref="G26:AZ26" si="26">SUM(G27:G28)</f>
        <v>0</v>
      </c>
      <c r="H26" s="146">
        <f t="shared" si="26"/>
        <v>0</v>
      </c>
      <c r="I26" s="146">
        <f t="shared" si="26"/>
        <v>0</v>
      </c>
      <c r="J26" s="146">
        <f t="shared" si="26"/>
        <v>0</v>
      </c>
      <c r="K26" s="146">
        <f t="shared" si="26"/>
        <v>0</v>
      </c>
      <c r="L26" s="146">
        <f>SUM(I26:K26)</f>
        <v>0</v>
      </c>
      <c r="M26" s="146">
        <f t="shared" si="26"/>
        <v>0</v>
      </c>
      <c r="N26" s="219">
        <f t="shared" si="26"/>
        <v>0</v>
      </c>
      <c r="O26" s="317">
        <f t="shared" si="26"/>
        <v>0</v>
      </c>
      <c r="P26" s="146">
        <f t="shared" si="26"/>
        <v>0</v>
      </c>
      <c r="Q26" s="146">
        <f t="shared" si="26"/>
        <v>0</v>
      </c>
      <c r="R26" s="146">
        <f t="shared" si="26"/>
        <v>0</v>
      </c>
      <c r="S26" s="146"/>
      <c r="T26" s="219">
        <f t="shared" ref="T26" si="27">SUM(T27:T28)</f>
        <v>0</v>
      </c>
      <c r="U26" s="146">
        <f t="shared" si="12"/>
        <v>0</v>
      </c>
      <c r="V26" s="219">
        <f>SUM(V27:V28)</f>
        <v>0</v>
      </c>
      <c r="W26" s="219">
        <f t="shared" ref="W26:AF26" si="28">SUM(W27:W28)</f>
        <v>0</v>
      </c>
      <c r="X26" s="219">
        <f t="shared" si="28"/>
        <v>0</v>
      </c>
      <c r="Y26" s="219">
        <f t="shared" si="28"/>
        <v>0</v>
      </c>
      <c r="Z26" s="219">
        <f t="shared" si="28"/>
        <v>0</v>
      </c>
      <c r="AA26" s="219">
        <f t="shared" si="28"/>
        <v>0</v>
      </c>
      <c r="AB26" s="219">
        <f t="shared" si="28"/>
        <v>0</v>
      </c>
      <c r="AC26" s="146">
        <f t="shared" si="28"/>
        <v>0</v>
      </c>
      <c r="AD26" s="219">
        <f t="shared" si="28"/>
        <v>0</v>
      </c>
      <c r="AE26" s="146">
        <f t="shared" si="28"/>
        <v>0</v>
      </c>
      <c r="AF26" s="219">
        <f t="shared" si="28"/>
        <v>0</v>
      </c>
      <c r="AG26" s="146">
        <f>SUM(AG27:AG28)</f>
        <v>0</v>
      </c>
      <c r="AH26" s="146">
        <f t="shared" ref="AH26:AY26" si="29">SUM(AH27:AH28)</f>
        <v>0</v>
      </c>
      <c r="AI26" s="146">
        <f t="shared" si="29"/>
        <v>0</v>
      </c>
      <c r="AJ26" s="146">
        <f t="shared" si="29"/>
        <v>0</v>
      </c>
      <c r="AK26" s="146">
        <f t="shared" si="29"/>
        <v>0</v>
      </c>
      <c r="AL26" s="146">
        <f t="shared" si="29"/>
        <v>0</v>
      </c>
      <c r="AM26" s="146">
        <f t="shared" si="29"/>
        <v>0</v>
      </c>
      <c r="AN26" s="146">
        <f t="shared" si="29"/>
        <v>0</v>
      </c>
      <c r="AO26" s="146">
        <f t="shared" si="29"/>
        <v>0</v>
      </c>
      <c r="AP26" s="146">
        <f t="shared" si="29"/>
        <v>0</v>
      </c>
      <c r="AQ26" s="146">
        <f t="shared" si="29"/>
        <v>0</v>
      </c>
      <c r="AR26" s="146">
        <f t="shared" si="29"/>
        <v>0</v>
      </c>
      <c r="AS26" s="146">
        <f t="shared" si="29"/>
        <v>0</v>
      </c>
      <c r="AT26" s="146">
        <f t="shared" si="29"/>
        <v>0</v>
      </c>
      <c r="AU26" s="146">
        <f t="shared" si="29"/>
        <v>0</v>
      </c>
      <c r="AV26" s="146">
        <f t="shared" si="29"/>
        <v>0</v>
      </c>
      <c r="AW26" s="146">
        <f t="shared" si="29"/>
        <v>0</v>
      </c>
      <c r="AX26" s="146">
        <f t="shared" si="29"/>
        <v>0</v>
      </c>
      <c r="AY26" s="146">
        <f t="shared" si="29"/>
        <v>0</v>
      </c>
      <c r="AZ26" s="317">
        <f t="shared" si="26"/>
        <v>0</v>
      </c>
      <c r="BA26" s="595">
        <f t="shared" si="8"/>
        <v>0</v>
      </c>
    </row>
    <row r="27" spans="1:53" ht="17.399999999999999" x14ac:dyDescent="0.3">
      <c r="A27" s="18" t="s">
        <v>92</v>
      </c>
      <c r="B27" s="19" t="s">
        <v>93</v>
      </c>
      <c r="C27" s="221"/>
      <c r="D27" s="221"/>
      <c r="E27" s="221"/>
      <c r="F27" s="221"/>
      <c r="G27" s="147"/>
      <c r="H27" s="147">
        <f>SUM(C27:G27)</f>
        <v>0</v>
      </c>
      <c r="I27" s="147"/>
      <c r="J27" s="147"/>
      <c r="K27" s="147"/>
      <c r="L27" s="147">
        <f>SUM(I27:K27)</f>
        <v>0</v>
      </c>
      <c r="M27" s="147"/>
      <c r="N27" s="221"/>
      <c r="O27" s="318"/>
      <c r="P27" s="147"/>
      <c r="Q27" s="147">
        <f>SUM(M27:P27)</f>
        <v>0</v>
      </c>
      <c r="R27" s="147"/>
      <c r="S27" s="147"/>
      <c r="T27" s="221"/>
      <c r="U27" s="147">
        <f t="shared" si="12"/>
        <v>0</v>
      </c>
      <c r="V27" s="221"/>
      <c r="W27" s="221"/>
      <c r="X27" s="221"/>
      <c r="Y27" s="221"/>
      <c r="Z27" s="221"/>
      <c r="AA27" s="221"/>
      <c r="AB27" s="221"/>
      <c r="AC27" s="147"/>
      <c r="AD27" s="221"/>
      <c r="AE27" s="147"/>
      <c r="AF27" s="221"/>
      <c r="AG27" s="147"/>
      <c r="AH27" s="147"/>
      <c r="AI27" s="147"/>
      <c r="AJ27" s="147"/>
      <c r="AK27" s="147"/>
      <c r="AL27" s="147"/>
      <c r="AM27" s="147"/>
      <c r="AN27" s="147"/>
      <c r="AO27" s="147"/>
      <c r="AP27" s="147"/>
      <c r="AQ27" s="147"/>
      <c r="AR27" s="147"/>
      <c r="AS27" s="147"/>
      <c r="AT27" s="147"/>
      <c r="AU27" s="147"/>
      <c r="AV27" s="147"/>
      <c r="AW27" s="147"/>
      <c r="AX27" s="147"/>
      <c r="AY27" s="147"/>
      <c r="AZ27" s="318">
        <f>SUM(V27:AY27)</f>
        <v>0</v>
      </c>
      <c r="BA27" s="595">
        <f t="shared" si="8"/>
        <v>0</v>
      </c>
    </row>
    <row r="28" spans="1:53" ht="17.399999999999999" x14ac:dyDescent="0.3">
      <c r="A28" s="18" t="s">
        <v>94</v>
      </c>
      <c r="B28" s="19" t="s">
        <v>95</v>
      </c>
      <c r="C28" s="221"/>
      <c r="D28" s="221"/>
      <c r="E28" s="221"/>
      <c r="F28" s="221"/>
      <c r="G28" s="147"/>
      <c r="H28" s="147">
        <f>SUM(C28:G28)</f>
        <v>0</v>
      </c>
      <c r="I28" s="147"/>
      <c r="J28" s="147"/>
      <c r="K28" s="147"/>
      <c r="L28" s="147">
        <f>SUM(I28:K28)</f>
        <v>0</v>
      </c>
      <c r="M28" s="147"/>
      <c r="N28" s="221"/>
      <c r="O28" s="318"/>
      <c r="P28" s="147"/>
      <c r="Q28" s="147">
        <f>SUM(M28:P28)</f>
        <v>0</v>
      </c>
      <c r="R28" s="147"/>
      <c r="S28" s="147"/>
      <c r="T28" s="221"/>
      <c r="U28" s="147">
        <f t="shared" si="12"/>
        <v>0</v>
      </c>
      <c r="V28" s="221"/>
      <c r="W28" s="221"/>
      <c r="X28" s="221"/>
      <c r="Y28" s="221"/>
      <c r="Z28" s="221"/>
      <c r="AA28" s="221"/>
      <c r="AB28" s="221"/>
      <c r="AC28" s="147"/>
      <c r="AD28" s="221"/>
      <c r="AE28" s="147"/>
      <c r="AF28" s="221"/>
      <c r="AG28" s="147"/>
      <c r="AH28" s="147"/>
      <c r="AI28" s="147"/>
      <c r="AJ28" s="147"/>
      <c r="AK28" s="147"/>
      <c r="AL28" s="147"/>
      <c r="AM28" s="147"/>
      <c r="AN28" s="147"/>
      <c r="AO28" s="147"/>
      <c r="AP28" s="147"/>
      <c r="AQ28" s="147"/>
      <c r="AR28" s="147"/>
      <c r="AS28" s="147"/>
      <c r="AT28" s="147"/>
      <c r="AU28" s="147"/>
      <c r="AV28" s="147"/>
      <c r="AW28" s="147"/>
      <c r="AX28" s="147"/>
      <c r="AY28" s="147"/>
      <c r="AZ28" s="318">
        <f>SUM(V28:AY28)</f>
        <v>0</v>
      </c>
      <c r="BA28" s="595">
        <f t="shared" si="8"/>
        <v>0</v>
      </c>
    </row>
    <row r="29" spans="1:53" ht="17.399999999999999" x14ac:dyDescent="0.3">
      <c r="A29" s="16" t="s">
        <v>96</v>
      </c>
      <c r="B29" s="17" t="s">
        <v>97</v>
      </c>
      <c r="C29" s="219"/>
      <c r="D29" s="219"/>
      <c r="E29" s="219"/>
      <c r="F29" s="219"/>
      <c r="G29" s="146"/>
      <c r="H29" s="146">
        <f>SUM(C29:G29)</f>
        <v>0</v>
      </c>
      <c r="I29" s="146"/>
      <c r="J29" s="146"/>
      <c r="K29" s="146"/>
      <c r="L29" s="146">
        <f>SUM(I29:K29)</f>
        <v>0</v>
      </c>
      <c r="M29" s="146"/>
      <c r="N29" s="219"/>
      <c r="O29" s="317"/>
      <c r="P29" s="146"/>
      <c r="Q29" s="146">
        <f>SUM(M29:P29)</f>
        <v>0</v>
      </c>
      <c r="R29" s="146"/>
      <c r="S29" s="146"/>
      <c r="T29" s="219"/>
      <c r="U29" s="146">
        <f t="shared" si="12"/>
        <v>0</v>
      </c>
      <c r="V29" s="219"/>
      <c r="W29" s="219"/>
      <c r="X29" s="219"/>
      <c r="Y29" s="219"/>
      <c r="Z29" s="219"/>
      <c r="AA29" s="219"/>
      <c r="AB29" s="219"/>
      <c r="AC29" s="146"/>
      <c r="AD29" s="219"/>
      <c r="AE29" s="146"/>
      <c r="AF29" s="219"/>
      <c r="AG29" s="146"/>
      <c r="AH29" s="146"/>
      <c r="AI29" s="146"/>
      <c r="AJ29" s="146"/>
      <c r="AK29" s="146"/>
      <c r="AL29" s="146"/>
      <c r="AM29" s="146"/>
      <c r="AN29" s="146"/>
      <c r="AO29" s="146"/>
      <c r="AP29" s="146"/>
      <c r="AQ29" s="146"/>
      <c r="AR29" s="146"/>
      <c r="AS29" s="146"/>
      <c r="AT29" s="146"/>
      <c r="AU29" s="146"/>
      <c r="AV29" s="146"/>
      <c r="AW29" s="146"/>
      <c r="AX29" s="146"/>
      <c r="AY29" s="146"/>
      <c r="AZ29" s="317">
        <f>SUM(V29:AY29)</f>
        <v>0</v>
      </c>
      <c r="BA29" s="595">
        <f t="shared" si="8"/>
        <v>0</v>
      </c>
    </row>
    <row r="30" spans="1:53" ht="17.399999999999999" x14ac:dyDescent="0.3">
      <c r="A30" s="16" t="s">
        <v>98</v>
      </c>
      <c r="B30" s="17" t="s">
        <v>99</v>
      </c>
      <c r="C30" s="219"/>
      <c r="D30" s="219"/>
      <c r="E30" s="219"/>
      <c r="F30" s="219"/>
      <c r="G30" s="146"/>
      <c r="H30" s="146">
        <f>SUM(C30:G30)</f>
        <v>0</v>
      </c>
      <c r="I30" s="146"/>
      <c r="J30" s="146"/>
      <c r="K30" s="146"/>
      <c r="L30" s="146">
        <f t="shared" ref="L30:L31" si="30">SUM(I30:K30)</f>
        <v>0</v>
      </c>
      <c r="M30" s="146"/>
      <c r="N30" s="219"/>
      <c r="O30" s="317"/>
      <c r="P30" s="146"/>
      <c r="Q30" s="146">
        <f>SUM(M30:P30)</f>
        <v>0</v>
      </c>
      <c r="R30" s="146"/>
      <c r="S30" s="146"/>
      <c r="T30" s="219"/>
      <c r="U30" s="146">
        <f t="shared" si="12"/>
        <v>0</v>
      </c>
      <c r="V30" s="219"/>
      <c r="W30" s="219"/>
      <c r="X30" s="219"/>
      <c r="Y30" s="219"/>
      <c r="Z30" s="219"/>
      <c r="AA30" s="219"/>
      <c r="AB30" s="219"/>
      <c r="AC30" s="146"/>
      <c r="AD30" s="219"/>
      <c r="AE30" s="146"/>
      <c r="AF30" s="219"/>
      <c r="AG30" s="146"/>
      <c r="AH30" s="146"/>
      <c r="AI30" s="146"/>
      <c r="AJ30" s="146"/>
      <c r="AK30" s="146"/>
      <c r="AL30" s="146"/>
      <c r="AM30" s="146"/>
      <c r="AN30" s="146"/>
      <c r="AO30" s="146"/>
      <c r="AP30" s="146"/>
      <c r="AQ30" s="146"/>
      <c r="AR30" s="146"/>
      <c r="AS30" s="146"/>
      <c r="AT30" s="146"/>
      <c r="AU30" s="146"/>
      <c r="AV30" s="146"/>
      <c r="AW30" s="146"/>
      <c r="AX30" s="146"/>
      <c r="AY30" s="146"/>
      <c r="AZ30" s="317">
        <f>SUM(V30:AY30)</f>
        <v>0</v>
      </c>
      <c r="BA30" s="595">
        <f t="shared" si="8"/>
        <v>0</v>
      </c>
    </row>
    <row r="31" spans="1:53" ht="17.399999999999999" x14ac:dyDescent="0.3">
      <c r="A31" s="16" t="s">
        <v>100</v>
      </c>
      <c r="B31" s="17" t="s">
        <v>101</v>
      </c>
      <c r="C31" s="219">
        <f t="shared" ref="C31:AZ31" si="31">SUM(C32:C33)</f>
        <v>0</v>
      </c>
      <c r="D31" s="219">
        <f t="shared" si="31"/>
        <v>0</v>
      </c>
      <c r="E31" s="219">
        <f t="shared" si="31"/>
        <v>0</v>
      </c>
      <c r="F31" s="219">
        <f t="shared" si="31"/>
        <v>0</v>
      </c>
      <c r="G31" s="146">
        <f t="shared" si="31"/>
        <v>0</v>
      </c>
      <c r="H31" s="146">
        <f t="shared" si="31"/>
        <v>0</v>
      </c>
      <c r="I31" s="146">
        <f t="shared" si="31"/>
        <v>0</v>
      </c>
      <c r="J31" s="146">
        <f t="shared" si="31"/>
        <v>0</v>
      </c>
      <c r="K31" s="146">
        <f t="shared" si="31"/>
        <v>0</v>
      </c>
      <c r="L31" s="146">
        <f t="shared" si="30"/>
        <v>0</v>
      </c>
      <c r="M31" s="146">
        <f t="shared" si="31"/>
        <v>0</v>
      </c>
      <c r="N31" s="219">
        <f t="shared" si="31"/>
        <v>0</v>
      </c>
      <c r="O31" s="317">
        <f t="shared" si="31"/>
        <v>0</v>
      </c>
      <c r="P31" s="146">
        <f t="shared" si="31"/>
        <v>0</v>
      </c>
      <c r="Q31" s="146">
        <f t="shared" si="31"/>
        <v>0</v>
      </c>
      <c r="R31" s="146">
        <f t="shared" si="31"/>
        <v>0</v>
      </c>
      <c r="S31" s="146"/>
      <c r="T31" s="219">
        <f t="shared" ref="T31" si="32">SUM(T32:T33)</f>
        <v>0</v>
      </c>
      <c r="U31" s="146">
        <f t="shared" si="12"/>
        <v>0</v>
      </c>
      <c r="V31" s="219">
        <f>SUM(V32:V33)</f>
        <v>0</v>
      </c>
      <c r="W31" s="219">
        <f t="shared" ref="W31:AF31" si="33">SUM(W32:W33)</f>
        <v>0</v>
      </c>
      <c r="X31" s="219">
        <f t="shared" si="33"/>
        <v>0</v>
      </c>
      <c r="Y31" s="219">
        <f t="shared" si="33"/>
        <v>0</v>
      </c>
      <c r="Z31" s="219">
        <f t="shared" si="33"/>
        <v>0</v>
      </c>
      <c r="AA31" s="219">
        <f t="shared" si="33"/>
        <v>0</v>
      </c>
      <c r="AB31" s="219">
        <f t="shared" si="33"/>
        <v>0</v>
      </c>
      <c r="AC31" s="146">
        <f t="shared" si="33"/>
        <v>0</v>
      </c>
      <c r="AD31" s="219">
        <f t="shared" si="33"/>
        <v>0</v>
      </c>
      <c r="AE31" s="146">
        <f t="shared" si="33"/>
        <v>0</v>
      </c>
      <c r="AF31" s="219">
        <f t="shared" si="33"/>
        <v>0</v>
      </c>
      <c r="AG31" s="146">
        <f>SUM(AG32:AG33)</f>
        <v>0</v>
      </c>
      <c r="AH31" s="146">
        <f t="shared" ref="AH31:AY31" si="34">SUM(AH32:AH33)</f>
        <v>0</v>
      </c>
      <c r="AI31" s="146">
        <f t="shared" si="34"/>
        <v>0</v>
      </c>
      <c r="AJ31" s="146">
        <f t="shared" si="34"/>
        <v>0</v>
      </c>
      <c r="AK31" s="146">
        <f t="shared" si="34"/>
        <v>0</v>
      </c>
      <c r="AL31" s="146">
        <f t="shared" si="34"/>
        <v>0</v>
      </c>
      <c r="AM31" s="146"/>
      <c r="AN31" s="146">
        <f t="shared" si="34"/>
        <v>0</v>
      </c>
      <c r="AO31" s="146">
        <f t="shared" si="34"/>
        <v>0</v>
      </c>
      <c r="AP31" s="146">
        <f t="shared" si="34"/>
        <v>0</v>
      </c>
      <c r="AQ31" s="146">
        <f t="shared" si="34"/>
        <v>0</v>
      </c>
      <c r="AR31" s="146">
        <f t="shared" si="34"/>
        <v>0</v>
      </c>
      <c r="AS31" s="146">
        <f t="shared" si="34"/>
        <v>0</v>
      </c>
      <c r="AT31" s="146">
        <f t="shared" si="34"/>
        <v>0</v>
      </c>
      <c r="AU31" s="146">
        <f t="shared" si="34"/>
        <v>0</v>
      </c>
      <c r="AV31" s="146">
        <f t="shared" si="34"/>
        <v>0</v>
      </c>
      <c r="AW31" s="146">
        <f t="shared" si="34"/>
        <v>0</v>
      </c>
      <c r="AX31" s="146">
        <f t="shared" si="34"/>
        <v>0</v>
      </c>
      <c r="AY31" s="146">
        <f t="shared" si="34"/>
        <v>0</v>
      </c>
      <c r="AZ31" s="612">
        <f t="shared" si="31"/>
        <v>0</v>
      </c>
      <c r="BA31" s="613">
        <f t="shared" si="8"/>
        <v>0</v>
      </c>
    </row>
    <row r="32" spans="1:53" ht="17.399999999999999" x14ac:dyDescent="0.3">
      <c r="A32" s="20"/>
      <c r="B32" s="21" t="s">
        <v>102</v>
      </c>
      <c r="C32" s="221"/>
      <c r="D32" s="221"/>
      <c r="E32" s="221"/>
      <c r="F32" s="221"/>
      <c r="G32" s="147"/>
      <c r="H32" s="147">
        <f>SUM(C32:G32)</f>
        <v>0</v>
      </c>
      <c r="I32" s="147"/>
      <c r="J32" s="147"/>
      <c r="K32" s="147"/>
      <c r="L32" s="147">
        <f>SUM(I32:K32)</f>
        <v>0</v>
      </c>
      <c r="M32" s="147"/>
      <c r="N32" s="221"/>
      <c r="O32" s="318"/>
      <c r="P32" s="147"/>
      <c r="Q32" s="147">
        <f>SUM(M32:P32)</f>
        <v>0</v>
      </c>
      <c r="R32" s="147"/>
      <c r="S32" s="147"/>
      <c r="T32" s="221"/>
      <c r="U32" s="147">
        <f t="shared" si="12"/>
        <v>0</v>
      </c>
      <c r="V32" s="221"/>
      <c r="W32" s="221"/>
      <c r="X32" s="221"/>
      <c r="Y32" s="221"/>
      <c r="Z32" s="221"/>
      <c r="AA32" s="221"/>
      <c r="AB32" s="221"/>
      <c r="AC32" s="147"/>
      <c r="AD32" s="221"/>
      <c r="AE32" s="147"/>
      <c r="AF32" s="221"/>
      <c r="AG32" s="147"/>
      <c r="AH32" s="147"/>
      <c r="AI32" s="147"/>
      <c r="AJ32" s="147"/>
      <c r="AK32" s="147"/>
      <c r="AL32" s="147"/>
      <c r="AM32" s="147"/>
      <c r="AN32" s="147"/>
      <c r="AO32" s="147"/>
      <c r="AP32" s="147"/>
      <c r="AQ32" s="147"/>
      <c r="AR32" s="147"/>
      <c r="AS32" s="147"/>
      <c r="AT32" s="147"/>
      <c r="AU32" s="147"/>
      <c r="AV32" s="147"/>
      <c r="AW32" s="147"/>
      <c r="AX32" s="147"/>
      <c r="AY32" s="147"/>
      <c r="AZ32" s="610">
        <f>SUM(V32:AY32)</f>
        <v>0</v>
      </c>
      <c r="BA32" s="613">
        <f t="shared" si="8"/>
        <v>0</v>
      </c>
    </row>
    <row r="33" spans="1:53" ht="17.399999999999999" x14ac:dyDescent="0.3">
      <c r="A33" s="20"/>
      <c r="B33" s="21" t="s">
        <v>103</v>
      </c>
      <c r="C33" s="221"/>
      <c r="D33" s="221"/>
      <c r="E33" s="221"/>
      <c r="F33" s="221"/>
      <c r="G33" s="147"/>
      <c r="H33" s="147">
        <f>SUM(C33:G33)</f>
        <v>0</v>
      </c>
      <c r="I33" s="147"/>
      <c r="J33" s="147"/>
      <c r="K33" s="147"/>
      <c r="L33" s="147">
        <f>SUM(I33:K33)</f>
        <v>0</v>
      </c>
      <c r="M33" s="147"/>
      <c r="N33" s="221"/>
      <c r="O33" s="318"/>
      <c r="P33" s="147"/>
      <c r="Q33" s="147">
        <f>SUM(M33:P33)</f>
        <v>0</v>
      </c>
      <c r="R33" s="147"/>
      <c r="S33" s="147"/>
      <c r="T33" s="221"/>
      <c r="U33" s="147">
        <f t="shared" si="12"/>
        <v>0</v>
      </c>
      <c r="V33" s="221"/>
      <c r="W33" s="221"/>
      <c r="X33" s="221"/>
      <c r="Y33" s="221"/>
      <c r="Z33" s="221"/>
      <c r="AA33" s="221"/>
      <c r="AB33" s="221"/>
      <c r="AC33" s="147"/>
      <c r="AD33" s="221"/>
      <c r="AE33" s="147"/>
      <c r="AF33" s="221"/>
      <c r="AG33" s="147"/>
      <c r="AH33" s="147"/>
      <c r="AI33" s="147"/>
      <c r="AJ33" s="147"/>
      <c r="AK33" s="147"/>
      <c r="AL33" s="147"/>
      <c r="AM33" s="147"/>
      <c r="AN33" s="147"/>
      <c r="AO33" s="147"/>
      <c r="AP33" s="147"/>
      <c r="AQ33" s="147"/>
      <c r="AR33" s="147"/>
      <c r="AS33" s="147"/>
      <c r="AT33" s="147"/>
      <c r="AU33" s="147"/>
      <c r="AV33" s="147"/>
      <c r="AW33" s="147"/>
      <c r="AX33" s="147"/>
      <c r="AY33" s="147"/>
      <c r="AZ33" s="318">
        <f>SUM(V33:AY33)</f>
        <v>0</v>
      </c>
      <c r="BA33" s="595">
        <f t="shared" si="8"/>
        <v>0</v>
      </c>
    </row>
    <row r="34" spans="1:53" ht="17.399999999999999" x14ac:dyDescent="0.3">
      <c r="A34" s="16" t="s">
        <v>104</v>
      </c>
      <c r="B34" s="17" t="s">
        <v>105</v>
      </c>
      <c r="C34" s="219">
        <f t="shared" ref="C34:R34" si="35">C35+C38+C39+C40+C44</f>
        <v>0</v>
      </c>
      <c r="D34" s="219">
        <f t="shared" si="35"/>
        <v>0</v>
      </c>
      <c r="E34" s="219">
        <f t="shared" si="35"/>
        <v>0</v>
      </c>
      <c r="F34" s="219">
        <f t="shared" si="35"/>
        <v>0</v>
      </c>
      <c r="G34" s="146">
        <f t="shared" si="35"/>
        <v>0</v>
      </c>
      <c r="H34" s="146">
        <f t="shared" si="35"/>
        <v>0</v>
      </c>
      <c r="I34" s="146">
        <f t="shared" si="35"/>
        <v>0</v>
      </c>
      <c r="J34" s="146">
        <f t="shared" si="35"/>
        <v>0</v>
      </c>
      <c r="K34" s="146">
        <f t="shared" si="35"/>
        <v>0</v>
      </c>
      <c r="L34" s="146">
        <f>SUM(I34:K34)</f>
        <v>0</v>
      </c>
      <c r="M34" s="146">
        <f t="shared" si="35"/>
        <v>0</v>
      </c>
      <c r="N34" s="219">
        <f t="shared" si="35"/>
        <v>0</v>
      </c>
      <c r="O34" s="317">
        <f t="shared" si="35"/>
        <v>0</v>
      </c>
      <c r="P34" s="146">
        <f t="shared" si="35"/>
        <v>0</v>
      </c>
      <c r="Q34" s="146">
        <f t="shared" si="35"/>
        <v>0</v>
      </c>
      <c r="R34" s="146">
        <f t="shared" si="35"/>
        <v>0</v>
      </c>
      <c r="S34" s="146"/>
      <c r="T34" s="219">
        <f t="shared" ref="T34" si="36">T35+T38+T39+T40+T44</f>
        <v>0</v>
      </c>
      <c r="U34" s="146">
        <f t="shared" si="12"/>
        <v>0</v>
      </c>
      <c r="V34" s="219">
        <f>V35+V38+V39+V40+V44</f>
        <v>0</v>
      </c>
      <c r="W34" s="219">
        <f t="shared" ref="W34:AF34" si="37">W35+W38+W39+W40+W44</f>
        <v>0</v>
      </c>
      <c r="X34" s="219">
        <f t="shared" si="37"/>
        <v>0</v>
      </c>
      <c r="Y34" s="219">
        <f t="shared" si="37"/>
        <v>0</v>
      </c>
      <c r="Z34" s="219">
        <f t="shared" si="37"/>
        <v>0</v>
      </c>
      <c r="AA34" s="219">
        <f t="shared" si="37"/>
        <v>0</v>
      </c>
      <c r="AB34" s="219">
        <f t="shared" si="37"/>
        <v>0</v>
      </c>
      <c r="AC34" s="146">
        <f t="shared" si="37"/>
        <v>0</v>
      </c>
      <c r="AD34" s="219">
        <f t="shared" si="37"/>
        <v>0</v>
      </c>
      <c r="AE34" s="146">
        <f t="shared" si="37"/>
        <v>0</v>
      </c>
      <c r="AF34" s="219">
        <f t="shared" si="37"/>
        <v>0</v>
      </c>
      <c r="AG34" s="146">
        <f>AG35+AG38+AG39+AG40+AG44</f>
        <v>0</v>
      </c>
      <c r="AH34" s="146">
        <f t="shared" ref="AH34:AY34" si="38">AH35+AH38+AH39+AH40+AH44</f>
        <v>0</v>
      </c>
      <c r="AI34" s="146">
        <f t="shared" si="38"/>
        <v>0</v>
      </c>
      <c r="AJ34" s="146">
        <f t="shared" si="38"/>
        <v>0</v>
      </c>
      <c r="AK34" s="146">
        <f t="shared" si="38"/>
        <v>0</v>
      </c>
      <c r="AL34" s="146">
        <f t="shared" si="38"/>
        <v>82000000</v>
      </c>
      <c r="AM34" s="146">
        <f t="shared" si="38"/>
        <v>0</v>
      </c>
      <c r="AN34" s="146">
        <f t="shared" si="38"/>
        <v>0</v>
      </c>
      <c r="AO34" s="146">
        <f t="shared" si="38"/>
        <v>0</v>
      </c>
      <c r="AP34" s="146">
        <f t="shared" si="38"/>
        <v>0</v>
      </c>
      <c r="AQ34" s="146">
        <f t="shared" si="38"/>
        <v>0</v>
      </c>
      <c r="AR34" s="146">
        <f t="shared" si="38"/>
        <v>0</v>
      </c>
      <c r="AS34" s="146">
        <f t="shared" si="38"/>
        <v>0</v>
      </c>
      <c r="AT34" s="146">
        <f t="shared" si="38"/>
        <v>0</v>
      </c>
      <c r="AU34" s="146">
        <f t="shared" si="38"/>
        <v>0</v>
      </c>
      <c r="AV34" s="146">
        <f t="shared" si="38"/>
        <v>0</v>
      </c>
      <c r="AW34" s="146">
        <f t="shared" si="38"/>
        <v>0</v>
      </c>
      <c r="AX34" s="146">
        <f t="shared" si="38"/>
        <v>0</v>
      </c>
      <c r="AY34" s="146">
        <f t="shared" si="38"/>
        <v>0</v>
      </c>
      <c r="AZ34" s="612">
        <f>AZ35+AZ38+AZ39+AZ40+AZ44</f>
        <v>82000000</v>
      </c>
      <c r="BA34" s="613">
        <f t="shared" si="8"/>
        <v>82000000</v>
      </c>
    </row>
    <row r="35" spans="1:53" ht="17.399999999999999" x14ac:dyDescent="0.3">
      <c r="A35" s="18" t="s">
        <v>106</v>
      </c>
      <c r="B35" s="19" t="s">
        <v>107</v>
      </c>
      <c r="C35" s="221">
        <f t="shared" ref="C35:F35" si="39">SUM(C36:C37)</f>
        <v>0</v>
      </c>
      <c r="D35" s="221">
        <f t="shared" si="39"/>
        <v>0</v>
      </c>
      <c r="E35" s="221">
        <f t="shared" si="39"/>
        <v>0</v>
      </c>
      <c r="F35" s="221">
        <f t="shared" si="39"/>
        <v>0</v>
      </c>
      <c r="G35" s="147">
        <f t="shared" ref="G35:R35" si="40">SUM(G36:G37)</f>
        <v>0</v>
      </c>
      <c r="H35" s="147">
        <f t="shared" si="40"/>
        <v>0</v>
      </c>
      <c r="I35" s="147">
        <f t="shared" si="40"/>
        <v>0</v>
      </c>
      <c r="J35" s="147">
        <f t="shared" si="40"/>
        <v>0</v>
      </c>
      <c r="K35" s="147">
        <f t="shared" si="40"/>
        <v>0</v>
      </c>
      <c r="L35" s="147">
        <f>SUM(I35:K35)</f>
        <v>0</v>
      </c>
      <c r="M35" s="147">
        <f t="shared" si="40"/>
        <v>0</v>
      </c>
      <c r="N35" s="221">
        <f t="shared" si="40"/>
        <v>0</v>
      </c>
      <c r="O35" s="318">
        <f t="shared" si="40"/>
        <v>0</v>
      </c>
      <c r="P35" s="147">
        <f t="shared" si="40"/>
        <v>0</v>
      </c>
      <c r="Q35" s="147">
        <f t="shared" si="40"/>
        <v>0</v>
      </c>
      <c r="R35" s="147">
        <f t="shared" si="40"/>
        <v>0</v>
      </c>
      <c r="S35" s="147"/>
      <c r="T35" s="221">
        <f t="shared" ref="T35" si="41">SUM(T36:T37)</f>
        <v>0</v>
      </c>
      <c r="U35" s="147">
        <f t="shared" si="12"/>
        <v>0</v>
      </c>
      <c r="V35" s="221">
        <f>SUM(V36:V37)</f>
        <v>0</v>
      </c>
      <c r="W35" s="221">
        <f t="shared" ref="W35:AF35" si="42">SUM(W36:W37)</f>
        <v>0</v>
      </c>
      <c r="X35" s="221">
        <f t="shared" si="42"/>
        <v>0</v>
      </c>
      <c r="Y35" s="221">
        <f t="shared" si="42"/>
        <v>0</v>
      </c>
      <c r="Z35" s="221">
        <f t="shared" si="42"/>
        <v>0</v>
      </c>
      <c r="AA35" s="221">
        <f t="shared" si="42"/>
        <v>0</v>
      </c>
      <c r="AB35" s="221">
        <f t="shared" si="42"/>
        <v>0</v>
      </c>
      <c r="AC35" s="147">
        <f t="shared" si="42"/>
        <v>0</v>
      </c>
      <c r="AD35" s="221">
        <f t="shared" si="42"/>
        <v>0</v>
      </c>
      <c r="AE35" s="147">
        <f t="shared" si="42"/>
        <v>0</v>
      </c>
      <c r="AF35" s="221">
        <f t="shared" si="42"/>
        <v>0</v>
      </c>
      <c r="AG35" s="147">
        <f>SUM(AG36:AG37)</f>
        <v>0</v>
      </c>
      <c r="AH35" s="147">
        <f t="shared" ref="AH35:AY35" si="43">SUM(AH36:AH37)</f>
        <v>0</v>
      </c>
      <c r="AI35" s="147">
        <f t="shared" si="43"/>
        <v>0</v>
      </c>
      <c r="AJ35" s="147">
        <f t="shared" si="43"/>
        <v>0</v>
      </c>
      <c r="AK35" s="147">
        <f t="shared" si="43"/>
        <v>0</v>
      </c>
      <c r="AL35" s="147">
        <v>82000000</v>
      </c>
      <c r="AM35" s="147">
        <f t="shared" si="43"/>
        <v>0</v>
      </c>
      <c r="AN35" s="147">
        <f t="shared" si="43"/>
        <v>0</v>
      </c>
      <c r="AO35" s="147">
        <f t="shared" si="43"/>
        <v>0</v>
      </c>
      <c r="AP35" s="147">
        <f t="shared" si="43"/>
        <v>0</v>
      </c>
      <c r="AQ35" s="147">
        <f t="shared" si="43"/>
        <v>0</v>
      </c>
      <c r="AR35" s="147">
        <f t="shared" si="43"/>
        <v>0</v>
      </c>
      <c r="AS35" s="147">
        <f t="shared" si="43"/>
        <v>0</v>
      </c>
      <c r="AT35" s="147">
        <f t="shared" si="43"/>
        <v>0</v>
      </c>
      <c r="AU35" s="147">
        <f t="shared" si="43"/>
        <v>0</v>
      </c>
      <c r="AV35" s="147">
        <f t="shared" si="43"/>
        <v>0</v>
      </c>
      <c r="AW35" s="147">
        <f t="shared" si="43"/>
        <v>0</v>
      </c>
      <c r="AX35" s="147">
        <f t="shared" si="43"/>
        <v>0</v>
      </c>
      <c r="AY35" s="147">
        <f t="shared" si="43"/>
        <v>0</v>
      </c>
      <c r="AZ35" s="318">
        <f>SUM(AZ36:AZ37)</f>
        <v>82000000</v>
      </c>
      <c r="BA35" s="613">
        <f t="shared" si="8"/>
        <v>82000000</v>
      </c>
    </row>
    <row r="36" spans="1:53" ht="31.2" x14ac:dyDescent="0.3">
      <c r="A36" s="18"/>
      <c r="B36" s="21" t="s">
        <v>108</v>
      </c>
      <c r="C36" s="221"/>
      <c r="D36" s="221"/>
      <c r="E36" s="221"/>
      <c r="F36" s="221"/>
      <c r="G36" s="147"/>
      <c r="H36" s="147">
        <f>SUM(C36:G36)</f>
        <v>0</v>
      </c>
      <c r="I36" s="147"/>
      <c r="J36" s="147"/>
      <c r="K36" s="147"/>
      <c r="L36" s="147">
        <f>SUM(I36:K36)</f>
        <v>0</v>
      </c>
      <c r="M36" s="147"/>
      <c r="N36" s="221"/>
      <c r="O36" s="318"/>
      <c r="P36" s="147"/>
      <c r="Q36" s="147">
        <f>SUM(M36:P36)</f>
        <v>0</v>
      </c>
      <c r="R36" s="147"/>
      <c r="S36" s="147"/>
      <c r="T36" s="221"/>
      <c r="U36" s="147">
        <f t="shared" si="12"/>
        <v>0</v>
      </c>
      <c r="V36" s="221">
        <v>0</v>
      </c>
      <c r="W36" s="221">
        <v>0</v>
      </c>
      <c r="X36" s="455"/>
      <c r="Y36" s="221"/>
      <c r="Z36" s="221"/>
      <c r="AA36" s="221"/>
      <c r="AB36" s="221"/>
      <c r="AC36" s="147"/>
      <c r="AD36" s="221"/>
      <c r="AE36" s="147"/>
      <c r="AF36" s="221"/>
      <c r="AG36" s="147"/>
      <c r="AH36" s="147"/>
      <c r="AI36" s="147"/>
      <c r="AJ36" s="147"/>
      <c r="AK36" s="147"/>
      <c r="AL36" s="147">
        <v>82000000</v>
      </c>
      <c r="AM36" s="147"/>
      <c r="AN36" s="147"/>
      <c r="AO36" s="147"/>
      <c r="AP36" s="147"/>
      <c r="AQ36" s="147"/>
      <c r="AR36" s="147"/>
      <c r="AS36" s="147"/>
      <c r="AT36" s="147"/>
      <c r="AU36" s="147"/>
      <c r="AV36" s="147"/>
      <c r="AW36" s="147"/>
      <c r="AX36" s="147"/>
      <c r="AY36" s="147"/>
      <c r="AZ36" s="318">
        <f>SUM(V36:AY36)</f>
        <v>82000000</v>
      </c>
      <c r="BA36" s="613">
        <f t="shared" si="8"/>
        <v>82000000</v>
      </c>
    </row>
    <row r="37" spans="1:53" ht="31.2" x14ac:dyDescent="0.3">
      <c r="A37" s="18"/>
      <c r="B37" s="21" t="s">
        <v>109</v>
      </c>
      <c r="C37" s="221"/>
      <c r="D37" s="221"/>
      <c r="E37" s="221"/>
      <c r="F37" s="221"/>
      <c r="G37" s="147"/>
      <c r="H37" s="147">
        <f>SUM(C37:G37)</f>
        <v>0</v>
      </c>
      <c r="I37" s="147"/>
      <c r="J37" s="147"/>
      <c r="K37" s="147"/>
      <c r="L37" s="147">
        <f t="shared" ref="L37:L46" si="44">SUM(I37:K37)</f>
        <v>0</v>
      </c>
      <c r="M37" s="147"/>
      <c r="N37" s="221"/>
      <c r="O37" s="318"/>
      <c r="P37" s="147"/>
      <c r="Q37" s="147">
        <f>SUM(M37:P37)</f>
        <v>0</v>
      </c>
      <c r="R37" s="147"/>
      <c r="S37" s="147"/>
      <c r="T37" s="221"/>
      <c r="U37" s="147">
        <f t="shared" si="12"/>
        <v>0</v>
      </c>
      <c r="V37" s="221"/>
      <c r="W37" s="221"/>
      <c r="X37" s="221"/>
      <c r="Y37" s="221"/>
      <c r="Z37" s="221"/>
      <c r="AA37" s="221"/>
      <c r="AB37" s="221"/>
      <c r="AC37" s="147"/>
      <c r="AD37" s="221"/>
      <c r="AE37" s="147"/>
      <c r="AF37" s="221"/>
      <c r="AG37" s="147"/>
      <c r="AH37" s="147"/>
      <c r="AI37" s="147"/>
      <c r="AJ37" s="147"/>
      <c r="AK37" s="147"/>
      <c r="AL37" s="147"/>
      <c r="AM37" s="147"/>
      <c r="AN37" s="147"/>
      <c r="AO37" s="147"/>
      <c r="AP37" s="147"/>
      <c r="AQ37" s="147"/>
      <c r="AR37" s="147"/>
      <c r="AS37" s="147"/>
      <c r="AT37" s="147"/>
      <c r="AU37" s="147"/>
      <c r="AV37" s="147"/>
      <c r="AW37" s="147"/>
      <c r="AX37" s="147"/>
      <c r="AY37" s="147"/>
      <c r="AZ37" s="318">
        <f>SUM(V37:AY37)</f>
        <v>0</v>
      </c>
      <c r="BA37" s="595">
        <f t="shared" si="8"/>
        <v>0</v>
      </c>
    </row>
    <row r="38" spans="1:53" ht="17.399999999999999" x14ac:dyDescent="0.3">
      <c r="A38" s="18" t="s">
        <v>110</v>
      </c>
      <c r="B38" s="19" t="s">
        <v>111</v>
      </c>
      <c r="C38" s="221"/>
      <c r="D38" s="221"/>
      <c r="E38" s="221"/>
      <c r="F38" s="221"/>
      <c r="G38" s="147"/>
      <c r="H38" s="147">
        <f>SUM(C38:G38)</f>
        <v>0</v>
      </c>
      <c r="I38" s="147"/>
      <c r="J38" s="147"/>
      <c r="K38" s="147"/>
      <c r="L38" s="147">
        <f t="shared" si="44"/>
        <v>0</v>
      </c>
      <c r="M38" s="147"/>
      <c r="N38" s="221"/>
      <c r="O38" s="318"/>
      <c r="P38" s="147"/>
      <c r="Q38" s="147">
        <f>SUM(M38:P38)</f>
        <v>0</v>
      </c>
      <c r="R38" s="147"/>
      <c r="S38" s="147"/>
      <c r="T38" s="221"/>
      <c r="U38" s="147">
        <f t="shared" si="12"/>
        <v>0</v>
      </c>
      <c r="V38" s="221"/>
      <c r="W38" s="221"/>
      <c r="X38" s="221"/>
      <c r="Y38" s="221"/>
      <c r="Z38" s="221"/>
      <c r="AA38" s="221"/>
      <c r="AB38" s="221"/>
      <c r="AC38" s="147"/>
      <c r="AD38" s="221"/>
      <c r="AE38" s="147"/>
      <c r="AF38" s="221"/>
      <c r="AG38" s="147"/>
      <c r="AH38" s="147"/>
      <c r="AI38" s="147"/>
      <c r="AJ38" s="147"/>
      <c r="AK38" s="147"/>
      <c r="AL38" s="147"/>
      <c r="AM38" s="147"/>
      <c r="AN38" s="147"/>
      <c r="AO38" s="147"/>
      <c r="AP38" s="147"/>
      <c r="AQ38" s="147"/>
      <c r="AR38" s="147"/>
      <c r="AS38" s="147"/>
      <c r="AT38" s="147"/>
      <c r="AU38" s="147"/>
      <c r="AV38" s="147"/>
      <c r="AW38" s="147"/>
      <c r="AX38" s="147"/>
      <c r="AY38" s="147"/>
      <c r="AZ38" s="318">
        <f>SUM(V38:AY38)</f>
        <v>0</v>
      </c>
      <c r="BA38" s="595">
        <f t="shared" si="8"/>
        <v>0</v>
      </c>
    </row>
    <row r="39" spans="1:53" ht="17.399999999999999" x14ac:dyDescent="0.3">
      <c r="A39" s="18" t="s">
        <v>112</v>
      </c>
      <c r="B39" s="19" t="s">
        <v>113</v>
      </c>
      <c r="C39" s="221"/>
      <c r="D39" s="221"/>
      <c r="E39" s="221"/>
      <c r="F39" s="221"/>
      <c r="G39" s="147"/>
      <c r="H39" s="147">
        <f>SUM(C39:G39)</f>
        <v>0</v>
      </c>
      <c r="I39" s="147"/>
      <c r="J39" s="147"/>
      <c r="K39" s="147"/>
      <c r="L39" s="147">
        <f t="shared" si="44"/>
        <v>0</v>
      </c>
      <c r="M39" s="147"/>
      <c r="N39" s="221"/>
      <c r="O39" s="318"/>
      <c r="P39" s="147"/>
      <c r="Q39" s="147">
        <f>SUM(M39:P39)</f>
        <v>0</v>
      </c>
      <c r="R39" s="147"/>
      <c r="S39" s="147"/>
      <c r="T39" s="221"/>
      <c r="U39" s="147">
        <f t="shared" si="12"/>
        <v>0</v>
      </c>
      <c r="V39" s="221"/>
      <c r="W39" s="221"/>
      <c r="X39" s="221"/>
      <c r="Y39" s="221"/>
      <c r="Z39" s="221"/>
      <c r="AA39" s="221"/>
      <c r="AB39" s="221"/>
      <c r="AC39" s="147"/>
      <c r="AD39" s="221"/>
      <c r="AE39" s="147"/>
      <c r="AF39" s="221"/>
      <c r="AG39" s="147"/>
      <c r="AH39" s="147"/>
      <c r="AI39" s="147"/>
      <c r="AJ39" s="147"/>
      <c r="AK39" s="147"/>
      <c r="AL39" s="147"/>
      <c r="AM39" s="147"/>
      <c r="AN39" s="147"/>
      <c r="AO39" s="147"/>
      <c r="AP39" s="147"/>
      <c r="AQ39" s="147"/>
      <c r="AR39" s="147"/>
      <c r="AS39" s="147"/>
      <c r="AT39" s="147"/>
      <c r="AU39" s="147"/>
      <c r="AV39" s="147"/>
      <c r="AW39" s="147"/>
      <c r="AX39" s="147"/>
      <c r="AY39" s="147"/>
      <c r="AZ39" s="318">
        <f>SUM(V39:AY39)</f>
        <v>0</v>
      </c>
      <c r="BA39" s="595">
        <f t="shared" si="8"/>
        <v>0</v>
      </c>
    </row>
    <row r="40" spans="1:53" ht="17.399999999999999" x14ac:dyDescent="0.3">
      <c r="A40" s="18" t="s">
        <v>114</v>
      </c>
      <c r="B40" s="19" t="s">
        <v>115</v>
      </c>
      <c r="C40" s="221">
        <f t="shared" ref="C40:AZ40" si="45">SUM(C41:C43)</f>
        <v>0</v>
      </c>
      <c r="D40" s="221">
        <f t="shared" si="45"/>
        <v>0</v>
      </c>
      <c r="E40" s="221">
        <f t="shared" si="45"/>
        <v>0</v>
      </c>
      <c r="F40" s="221">
        <f t="shared" si="45"/>
        <v>0</v>
      </c>
      <c r="G40" s="147">
        <f t="shared" si="45"/>
        <v>0</v>
      </c>
      <c r="H40" s="147">
        <f t="shared" si="45"/>
        <v>0</v>
      </c>
      <c r="I40" s="147">
        <f t="shared" si="45"/>
        <v>0</v>
      </c>
      <c r="J40" s="147">
        <f t="shared" si="45"/>
        <v>0</v>
      </c>
      <c r="K40" s="147">
        <f t="shared" si="45"/>
        <v>0</v>
      </c>
      <c r="L40" s="147">
        <f t="shared" si="44"/>
        <v>0</v>
      </c>
      <c r="M40" s="147">
        <f t="shared" si="45"/>
        <v>0</v>
      </c>
      <c r="N40" s="221">
        <f t="shared" si="45"/>
        <v>0</v>
      </c>
      <c r="O40" s="318">
        <f t="shared" si="45"/>
        <v>0</v>
      </c>
      <c r="P40" s="147">
        <f t="shared" si="45"/>
        <v>0</v>
      </c>
      <c r="Q40" s="147">
        <f t="shared" si="45"/>
        <v>0</v>
      </c>
      <c r="R40" s="147">
        <f t="shared" si="45"/>
        <v>0</v>
      </c>
      <c r="S40" s="147"/>
      <c r="T40" s="221">
        <f t="shared" ref="T40" si="46">SUM(T41:T43)</f>
        <v>0</v>
      </c>
      <c r="U40" s="147">
        <f t="shared" si="12"/>
        <v>0</v>
      </c>
      <c r="V40" s="221">
        <f>SUM(V41:V43)</f>
        <v>0</v>
      </c>
      <c r="W40" s="221">
        <f t="shared" ref="W40:AF40" si="47">SUM(W41:W43)</f>
        <v>0</v>
      </c>
      <c r="X40" s="221">
        <f t="shared" si="47"/>
        <v>0</v>
      </c>
      <c r="Y40" s="221">
        <f t="shared" si="47"/>
        <v>0</v>
      </c>
      <c r="Z40" s="221">
        <f t="shared" si="47"/>
        <v>0</v>
      </c>
      <c r="AA40" s="221">
        <f t="shared" si="47"/>
        <v>0</v>
      </c>
      <c r="AB40" s="221">
        <f t="shared" si="47"/>
        <v>0</v>
      </c>
      <c r="AC40" s="147">
        <f t="shared" si="47"/>
        <v>0</v>
      </c>
      <c r="AD40" s="221">
        <f t="shared" si="47"/>
        <v>0</v>
      </c>
      <c r="AE40" s="147">
        <f t="shared" si="47"/>
        <v>0</v>
      </c>
      <c r="AF40" s="221">
        <f t="shared" si="47"/>
        <v>0</v>
      </c>
      <c r="AG40" s="147">
        <f>SUM(AG41:AG43)</f>
        <v>0</v>
      </c>
      <c r="AH40" s="147">
        <f t="shared" ref="AH40:AY40" si="48">SUM(AH41:AH43)</f>
        <v>0</v>
      </c>
      <c r="AI40" s="147">
        <f t="shared" si="48"/>
        <v>0</v>
      </c>
      <c r="AJ40" s="147">
        <f t="shared" si="48"/>
        <v>0</v>
      </c>
      <c r="AK40" s="147">
        <f t="shared" si="48"/>
        <v>0</v>
      </c>
      <c r="AL40" s="147">
        <f t="shared" si="48"/>
        <v>0</v>
      </c>
      <c r="AM40" s="147">
        <f t="shared" si="48"/>
        <v>0</v>
      </c>
      <c r="AN40" s="147">
        <f t="shared" si="48"/>
        <v>0</v>
      </c>
      <c r="AO40" s="147">
        <f t="shared" si="48"/>
        <v>0</v>
      </c>
      <c r="AP40" s="147">
        <f t="shared" si="48"/>
        <v>0</v>
      </c>
      <c r="AQ40" s="147">
        <f t="shared" si="48"/>
        <v>0</v>
      </c>
      <c r="AR40" s="147">
        <f t="shared" si="48"/>
        <v>0</v>
      </c>
      <c r="AS40" s="147">
        <f t="shared" si="48"/>
        <v>0</v>
      </c>
      <c r="AT40" s="147">
        <f t="shared" si="48"/>
        <v>0</v>
      </c>
      <c r="AU40" s="147">
        <f t="shared" si="48"/>
        <v>0</v>
      </c>
      <c r="AV40" s="147">
        <f t="shared" si="48"/>
        <v>0</v>
      </c>
      <c r="AW40" s="147">
        <f t="shared" si="48"/>
        <v>0</v>
      </c>
      <c r="AX40" s="147">
        <f t="shared" si="48"/>
        <v>0</v>
      </c>
      <c r="AY40" s="147">
        <f t="shared" si="48"/>
        <v>0</v>
      </c>
      <c r="AZ40" s="318">
        <f t="shared" si="45"/>
        <v>0</v>
      </c>
      <c r="BA40" s="595">
        <f t="shared" si="8"/>
        <v>0</v>
      </c>
    </row>
    <row r="41" spans="1:53" ht="31.2" x14ac:dyDescent="0.3">
      <c r="A41" s="20"/>
      <c r="B41" s="21" t="s">
        <v>116</v>
      </c>
      <c r="C41" s="221"/>
      <c r="D41" s="221"/>
      <c r="E41" s="221"/>
      <c r="F41" s="221"/>
      <c r="G41" s="147"/>
      <c r="H41" s="147">
        <f>SUM(C41:G41)</f>
        <v>0</v>
      </c>
      <c r="I41" s="147"/>
      <c r="J41" s="147"/>
      <c r="K41" s="147"/>
      <c r="L41" s="147">
        <f t="shared" si="44"/>
        <v>0</v>
      </c>
      <c r="M41" s="147"/>
      <c r="N41" s="221"/>
      <c r="O41" s="318"/>
      <c r="P41" s="147"/>
      <c r="Q41" s="147">
        <f>SUM(M41:P41)</f>
        <v>0</v>
      </c>
      <c r="R41" s="147"/>
      <c r="S41" s="147"/>
      <c r="T41" s="221"/>
      <c r="U41" s="147">
        <f t="shared" si="12"/>
        <v>0</v>
      </c>
      <c r="V41" s="221">
        <v>0</v>
      </c>
      <c r="W41" s="221">
        <v>0</v>
      </c>
      <c r="X41" s="455">
        <v>0</v>
      </c>
      <c r="Y41" s="221"/>
      <c r="Z41" s="221"/>
      <c r="AA41" s="221"/>
      <c r="AB41" s="221"/>
      <c r="AC41" s="147"/>
      <c r="AD41" s="221"/>
      <c r="AE41" s="147"/>
      <c r="AF41" s="221"/>
      <c r="AG41" s="147"/>
      <c r="AH41" s="147"/>
      <c r="AI41" s="147"/>
      <c r="AJ41" s="147"/>
      <c r="AK41" s="147"/>
      <c r="AL41" s="147"/>
      <c r="AM41" s="147"/>
      <c r="AN41" s="147"/>
      <c r="AO41" s="147"/>
      <c r="AP41" s="147"/>
      <c r="AQ41" s="147"/>
      <c r="AR41" s="147"/>
      <c r="AS41" s="147"/>
      <c r="AT41" s="147"/>
      <c r="AU41" s="147"/>
      <c r="AV41" s="147"/>
      <c r="AW41" s="147"/>
      <c r="AX41" s="147"/>
      <c r="AY41" s="147"/>
      <c r="AZ41" s="318">
        <f>SUM(V41:AY41)</f>
        <v>0</v>
      </c>
      <c r="BA41" s="595">
        <f t="shared" si="8"/>
        <v>0</v>
      </c>
    </row>
    <row r="42" spans="1:53" ht="31.2" x14ac:dyDescent="0.3">
      <c r="A42" s="20"/>
      <c r="B42" s="21" t="s">
        <v>117</v>
      </c>
      <c r="C42" s="221"/>
      <c r="D42" s="221"/>
      <c r="E42" s="221"/>
      <c r="F42" s="221"/>
      <c r="G42" s="147"/>
      <c r="H42" s="147">
        <f>SUM(C42:G42)</f>
        <v>0</v>
      </c>
      <c r="I42" s="147"/>
      <c r="J42" s="147"/>
      <c r="K42" s="147"/>
      <c r="L42" s="147">
        <f t="shared" si="44"/>
        <v>0</v>
      </c>
      <c r="M42" s="147"/>
      <c r="N42" s="221"/>
      <c r="O42" s="318"/>
      <c r="P42" s="147"/>
      <c r="Q42" s="147">
        <f>SUM(M42:P42)</f>
        <v>0</v>
      </c>
      <c r="R42" s="147"/>
      <c r="S42" s="147"/>
      <c r="T42" s="221"/>
      <c r="U42" s="147">
        <f t="shared" si="12"/>
        <v>0</v>
      </c>
      <c r="V42" s="221"/>
      <c r="W42" s="221"/>
      <c r="X42" s="221"/>
      <c r="Y42" s="221"/>
      <c r="Z42" s="221"/>
      <c r="AA42" s="221"/>
      <c r="AB42" s="221"/>
      <c r="AC42" s="147"/>
      <c r="AD42" s="221"/>
      <c r="AE42" s="147"/>
      <c r="AF42" s="221"/>
      <c r="AG42" s="147"/>
      <c r="AH42" s="147"/>
      <c r="AI42" s="147"/>
      <c r="AJ42" s="147"/>
      <c r="AK42" s="147"/>
      <c r="AL42" s="147"/>
      <c r="AM42" s="147"/>
      <c r="AN42" s="147"/>
      <c r="AO42" s="147"/>
      <c r="AP42" s="147"/>
      <c r="AQ42" s="147"/>
      <c r="AR42" s="147"/>
      <c r="AS42" s="147"/>
      <c r="AT42" s="147"/>
      <c r="AU42" s="147"/>
      <c r="AV42" s="147"/>
      <c r="AW42" s="147"/>
      <c r="AX42" s="147"/>
      <c r="AY42" s="147"/>
      <c r="AZ42" s="318">
        <f>SUM(V42:AY42)</f>
        <v>0</v>
      </c>
      <c r="BA42" s="595">
        <f t="shared" si="8"/>
        <v>0</v>
      </c>
    </row>
    <row r="43" spans="1:53" ht="17.399999999999999" x14ac:dyDescent="0.3">
      <c r="A43" s="20"/>
      <c r="B43" s="21" t="s">
        <v>118</v>
      </c>
      <c r="C43" s="221"/>
      <c r="D43" s="221"/>
      <c r="E43" s="221"/>
      <c r="F43" s="221"/>
      <c r="G43" s="147"/>
      <c r="H43" s="147">
        <f>SUM(C43:G43)</f>
        <v>0</v>
      </c>
      <c r="I43" s="147"/>
      <c r="J43" s="147"/>
      <c r="K43" s="147"/>
      <c r="L43" s="147">
        <f t="shared" si="44"/>
        <v>0</v>
      </c>
      <c r="M43" s="147"/>
      <c r="N43" s="221"/>
      <c r="O43" s="318"/>
      <c r="P43" s="147"/>
      <c r="Q43" s="147">
        <f>SUM(M43:P43)</f>
        <v>0</v>
      </c>
      <c r="R43" s="147"/>
      <c r="S43" s="147"/>
      <c r="T43" s="221"/>
      <c r="U43" s="147">
        <f t="shared" si="12"/>
        <v>0</v>
      </c>
      <c r="V43" s="221"/>
      <c r="W43" s="221"/>
      <c r="X43" s="221"/>
      <c r="Y43" s="221"/>
      <c r="Z43" s="221"/>
      <c r="AA43" s="221"/>
      <c r="AB43" s="221"/>
      <c r="AC43" s="147"/>
      <c r="AD43" s="221"/>
      <c r="AE43" s="147"/>
      <c r="AF43" s="221"/>
      <c r="AG43" s="147"/>
      <c r="AH43" s="147"/>
      <c r="AI43" s="147"/>
      <c r="AJ43" s="147"/>
      <c r="AK43" s="147"/>
      <c r="AL43" s="147"/>
      <c r="AM43" s="147"/>
      <c r="AN43" s="147"/>
      <c r="AO43" s="147"/>
      <c r="AP43" s="147"/>
      <c r="AQ43" s="147"/>
      <c r="AR43" s="147"/>
      <c r="AS43" s="147"/>
      <c r="AT43" s="147"/>
      <c r="AU43" s="147"/>
      <c r="AV43" s="147"/>
      <c r="AW43" s="147"/>
      <c r="AX43" s="147"/>
      <c r="AY43" s="147"/>
      <c r="AZ43" s="318">
        <f>SUM(V43:AY43)</f>
        <v>0</v>
      </c>
      <c r="BA43" s="595">
        <f t="shared" si="8"/>
        <v>0</v>
      </c>
    </row>
    <row r="44" spans="1:53" ht="17.399999999999999" x14ac:dyDescent="0.3">
      <c r="A44" s="18" t="s">
        <v>119</v>
      </c>
      <c r="B44" s="19" t="s">
        <v>120</v>
      </c>
      <c r="C44" s="221">
        <f t="shared" ref="C44:AZ44" si="49">SUM(C45:C46)</f>
        <v>0</v>
      </c>
      <c r="D44" s="221">
        <f t="shared" si="49"/>
        <v>0</v>
      </c>
      <c r="E44" s="221">
        <f t="shared" si="49"/>
        <v>0</v>
      </c>
      <c r="F44" s="221">
        <f t="shared" si="49"/>
        <v>0</v>
      </c>
      <c r="G44" s="147">
        <f t="shared" si="49"/>
        <v>0</v>
      </c>
      <c r="H44" s="147">
        <f t="shared" si="49"/>
        <v>0</v>
      </c>
      <c r="I44" s="147">
        <f t="shared" si="49"/>
        <v>0</v>
      </c>
      <c r="J44" s="147">
        <f t="shared" si="49"/>
        <v>0</v>
      </c>
      <c r="K44" s="147">
        <f t="shared" si="49"/>
        <v>0</v>
      </c>
      <c r="L44" s="147">
        <f t="shared" si="44"/>
        <v>0</v>
      </c>
      <c r="M44" s="147">
        <f t="shared" si="49"/>
        <v>0</v>
      </c>
      <c r="N44" s="221">
        <f t="shared" si="49"/>
        <v>0</v>
      </c>
      <c r="O44" s="318">
        <f t="shared" si="49"/>
        <v>0</v>
      </c>
      <c r="P44" s="147">
        <f t="shared" si="49"/>
        <v>0</v>
      </c>
      <c r="Q44" s="147">
        <f t="shared" si="49"/>
        <v>0</v>
      </c>
      <c r="R44" s="147">
        <f t="shared" si="49"/>
        <v>0</v>
      </c>
      <c r="S44" s="147"/>
      <c r="T44" s="221">
        <f t="shared" ref="T44" si="50">SUM(T45:T46)</f>
        <v>0</v>
      </c>
      <c r="U44" s="147">
        <f t="shared" si="12"/>
        <v>0</v>
      </c>
      <c r="V44" s="221">
        <f>SUM(V45:V46)</f>
        <v>0</v>
      </c>
      <c r="W44" s="221">
        <f t="shared" ref="W44:AF44" si="51">SUM(W45:W46)</f>
        <v>0</v>
      </c>
      <c r="X44" s="221">
        <f t="shared" si="51"/>
        <v>0</v>
      </c>
      <c r="Y44" s="221">
        <f t="shared" si="51"/>
        <v>0</v>
      </c>
      <c r="Z44" s="221">
        <f t="shared" si="51"/>
        <v>0</v>
      </c>
      <c r="AA44" s="221">
        <f t="shared" si="51"/>
        <v>0</v>
      </c>
      <c r="AB44" s="221">
        <f t="shared" si="51"/>
        <v>0</v>
      </c>
      <c r="AC44" s="147">
        <f t="shared" si="51"/>
        <v>0</v>
      </c>
      <c r="AD44" s="221">
        <f t="shared" si="51"/>
        <v>0</v>
      </c>
      <c r="AE44" s="147">
        <f t="shared" si="51"/>
        <v>0</v>
      </c>
      <c r="AF44" s="221">
        <f t="shared" si="51"/>
        <v>0</v>
      </c>
      <c r="AG44" s="147">
        <f>SUM(AG45:AG46)</f>
        <v>0</v>
      </c>
      <c r="AH44" s="147">
        <f t="shared" ref="AH44:AY44" si="52">SUM(AH45:AH46)</f>
        <v>0</v>
      </c>
      <c r="AI44" s="147">
        <f t="shared" si="52"/>
        <v>0</v>
      </c>
      <c r="AJ44" s="147">
        <f t="shared" si="52"/>
        <v>0</v>
      </c>
      <c r="AK44" s="147">
        <f t="shared" si="52"/>
        <v>0</v>
      </c>
      <c r="AL44" s="147">
        <f t="shared" si="52"/>
        <v>0</v>
      </c>
      <c r="AM44" s="147">
        <f t="shared" si="52"/>
        <v>0</v>
      </c>
      <c r="AN44" s="147">
        <f t="shared" si="52"/>
        <v>0</v>
      </c>
      <c r="AO44" s="147">
        <f t="shared" si="52"/>
        <v>0</v>
      </c>
      <c r="AP44" s="147">
        <f t="shared" si="52"/>
        <v>0</v>
      </c>
      <c r="AQ44" s="147">
        <f t="shared" si="52"/>
        <v>0</v>
      </c>
      <c r="AR44" s="147">
        <f t="shared" si="52"/>
        <v>0</v>
      </c>
      <c r="AS44" s="147">
        <f t="shared" si="52"/>
        <v>0</v>
      </c>
      <c r="AT44" s="147">
        <f t="shared" si="52"/>
        <v>0</v>
      </c>
      <c r="AU44" s="147">
        <f t="shared" si="52"/>
        <v>0</v>
      </c>
      <c r="AV44" s="147">
        <f t="shared" si="52"/>
        <v>0</v>
      </c>
      <c r="AW44" s="147">
        <f t="shared" si="52"/>
        <v>0</v>
      </c>
      <c r="AX44" s="147">
        <f t="shared" si="52"/>
        <v>0</v>
      </c>
      <c r="AY44" s="147">
        <f t="shared" si="52"/>
        <v>0</v>
      </c>
      <c r="AZ44" s="318">
        <f t="shared" si="49"/>
        <v>0</v>
      </c>
      <c r="BA44" s="595">
        <f t="shared" si="8"/>
        <v>0</v>
      </c>
    </row>
    <row r="45" spans="1:53" ht="17.399999999999999" x14ac:dyDescent="0.3">
      <c r="A45" s="20"/>
      <c r="B45" s="21" t="s">
        <v>121</v>
      </c>
      <c r="C45" s="221"/>
      <c r="D45" s="221"/>
      <c r="E45" s="221"/>
      <c r="F45" s="221"/>
      <c r="G45" s="147"/>
      <c r="H45" s="147">
        <f>SUM(C45:G45)</f>
        <v>0</v>
      </c>
      <c r="I45" s="147"/>
      <c r="J45" s="147"/>
      <c r="K45" s="147"/>
      <c r="L45" s="147">
        <f t="shared" si="44"/>
        <v>0</v>
      </c>
      <c r="M45" s="147"/>
      <c r="N45" s="221"/>
      <c r="O45" s="318"/>
      <c r="P45" s="147"/>
      <c r="Q45" s="147">
        <f>SUM(M45:P45)</f>
        <v>0</v>
      </c>
      <c r="R45" s="147"/>
      <c r="S45" s="147"/>
      <c r="T45" s="221"/>
      <c r="U45" s="147">
        <f t="shared" si="12"/>
        <v>0</v>
      </c>
      <c r="V45" s="221">
        <v>0</v>
      </c>
      <c r="W45" s="455">
        <v>0</v>
      </c>
      <c r="X45" s="221"/>
      <c r="Y45" s="221"/>
      <c r="Z45" s="221"/>
      <c r="AA45" s="221"/>
      <c r="AB45" s="221"/>
      <c r="AC45" s="147"/>
      <c r="AD45" s="221"/>
      <c r="AE45" s="147"/>
      <c r="AF45" s="221"/>
      <c r="AG45" s="147"/>
      <c r="AH45" s="147"/>
      <c r="AI45" s="147"/>
      <c r="AJ45" s="147"/>
      <c r="AK45" s="147"/>
      <c r="AL45" s="147"/>
      <c r="AM45" s="147"/>
      <c r="AN45" s="147"/>
      <c r="AO45" s="147"/>
      <c r="AP45" s="147"/>
      <c r="AQ45" s="147"/>
      <c r="AR45" s="147"/>
      <c r="AS45" s="147"/>
      <c r="AT45" s="147"/>
      <c r="AU45" s="147"/>
      <c r="AV45" s="147"/>
      <c r="AW45" s="147"/>
      <c r="AX45" s="147"/>
      <c r="AY45" s="147"/>
      <c r="AZ45" s="318">
        <f>SUM(V45:AY45)</f>
        <v>0</v>
      </c>
      <c r="BA45" s="595">
        <f t="shared" si="8"/>
        <v>0</v>
      </c>
    </row>
    <row r="46" spans="1:53" ht="46.8" x14ac:dyDescent="0.3">
      <c r="A46" s="20"/>
      <c r="B46" s="21" t="s">
        <v>122</v>
      </c>
      <c r="C46" s="221"/>
      <c r="D46" s="221"/>
      <c r="E46" s="221"/>
      <c r="F46" s="221"/>
      <c r="G46" s="147"/>
      <c r="H46" s="147">
        <f>SUM(C46:G46)</f>
        <v>0</v>
      </c>
      <c r="I46" s="147"/>
      <c r="J46" s="147"/>
      <c r="K46" s="147"/>
      <c r="L46" s="147">
        <f t="shared" si="44"/>
        <v>0</v>
      </c>
      <c r="M46" s="147"/>
      <c r="N46" s="221"/>
      <c r="O46" s="318"/>
      <c r="P46" s="147"/>
      <c r="Q46" s="147">
        <f>SUM(M46:P46)</f>
        <v>0</v>
      </c>
      <c r="R46" s="147"/>
      <c r="S46" s="147"/>
      <c r="T46" s="221"/>
      <c r="U46" s="147">
        <f t="shared" si="12"/>
        <v>0</v>
      </c>
      <c r="V46" s="221"/>
      <c r="W46" s="221"/>
      <c r="X46" s="221"/>
      <c r="Y46" s="221"/>
      <c r="Z46" s="221"/>
      <c r="AA46" s="221"/>
      <c r="AB46" s="221"/>
      <c r="AC46" s="147"/>
      <c r="AD46" s="221"/>
      <c r="AE46" s="147"/>
      <c r="AF46" s="221"/>
      <c r="AG46" s="147"/>
      <c r="AH46" s="147"/>
      <c r="AI46" s="147"/>
      <c r="AJ46" s="147"/>
      <c r="AK46" s="147"/>
      <c r="AL46" s="147"/>
      <c r="AM46" s="147"/>
      <c r="AN46" s="147"/>
      <c r="AO46" s="147"/>
      <c r="AP46" s="147"/>
      <c r="AQ46" s="147"/>
      <c r="AR46" s="147"/>
      <c r="AS46" s="147"/>
      <c r="AT46" s="147"/>
      <c r="AU46" s="147"/>
      <c r="AV46" s="147"/>
      <c r="AW46" s="147"/>
      <c r="AX46" s="147"/>
      <c r="AY46" s="147"/>
      <c r="AZ46" s="318">
        <f>SUM(V46:AY46)</f>
        <v>0</v>
      </c>
      <c r="BA46" s="595">
        <f t="shared" si="8"/>
        <v>0</v>
      </c>
    </row>
    <row r="47" spans="1:53" ht="17.399999999999999" x14ac:dyDescent="0.3">
      <c r="A47" s="16" t="s">
        <v>123</v>
      </c>
      <c r="B47" s="17" t="s">
        <v>124</v>
      </c>
      <c r="C47" s="219">
        <f t="shared" ref="C47:R47" si="53">SUM(C48:C52)</f>
        <v>0</v>
      </c>
      <c r="D47" s="219">
        <f t="shared" si="53"/>
        <v>0</v>
      </c>
      <c r="E47" s="219">
        <f t="shared" si="53"/>
        <v>0</v>
      </c>
      <c r="F47" s="219">
        <f t="shared" si="53"/>
        <v>0</v>
      </c>
      <c r="G47" s="146">
        <f t="shared" si="53"/>
        <v>0</v>
      </c>
      <c r="H47" s="146">
        <f t="shared" si="53"/>
        <v>0</v>
      </c>
      <c r="I47" s="146">
        <f t="shared" si="53"/>
        <v>0</v>
      </c>
      <c r="J47" s="146">
        <f t="shared" si="53"/>
        <v>0</v>
      </c>
      <c r="K47" s="146">
        <f t="shared" si="53"/>
        <v>0</v>
      </c>
      <c r="L47" s="146">
        <f>SUM(I47:K47)</f>
        <v>0</v>
      </c>
      <c r="M47" s="146">
        <f t="shared" si="53"/>
        <v>0</v>
      </c>
      <c r="N47" s="219">
        <f t="shared" si="53"/>
        <v>0</v>
      </c>
      <c r="O47" s="317">
        <f t="shared" si="53"/>
        <v>0</v>
      </c>
      <c r="P47" s="146">
        <f t="shared" si="53"/>
        <v>0</v>
      </c>
      <c r="Q47" s="146">
        <f t="shared" si="53"/>
        <v>0</v>
      </c>
      <c r="R47" s="146">
        <f t="shared" si="53"/>
        <v>0</v>
      </c>
      <c r="S47" s="146"/>
      <c r="T47" s="219">
        <f t="shared" ref="T47" si="54">SUM(T48:T52)</f>
        <v>0</v>
      </c>
      <c r="U47" s="146">
        <f t="shared" si="12"/>
        <v>0</v>
      </c>
      <c r="V47" s="219">
        <f>SUM(V48:V52)</f>
        <v>0</v>
      </c>
      <c r="W47" s="219">
        <f t="shared" ref="W47:AF47" si="55">SUM(W48:W52)</f>
        <v>0</v>
      </c>
      <c r="X47" s="219">
        <f t="shared" si="55"/>
        <v>0</v>
      </c>
      <c r="Y47" s="219">
        <f t="shared" si="55"/>
        <v>0</v>
      </c>
      <c r="Z47" s="219">
        <f t="shared" si="55"/>
        <v>0</v>
      </c>
      <c r="AA47" s="219">
        <f t="shared" si="55"/>
        <v>0</v>
      </c>
      <c r="AB47" s="219">
        <f t="shared" si="55"/>
        <v>0</v>
      </c>
      <c r="AC47" s="146">
        <f t="shared" si="55"/>
        <v>0</v>
      </c>
      <c r="AD47" s="219">
        <f t="shared" si="55"/>
        <v>0</v>
      </c>
      <c r="AE47" s="146">
        <f t="shared" si="55"/>
        <v>0</v>
      </c>
      <c r="AF47" s="219">
        <f t="shared" si="55"/>
        <v>0</v>
      </c>
      <c r="AG47" s="146">
        <f>SUM(AG48:AG52)</f>
        <v>0</v>
      </c>
      <c r="AH47" s="146">
        <f t="shared" ref="AH47:AY47" si="56">SUM(AH48:AH52)</f>
        <v>0</v>
      </c>
      <c r="AI47" s="146">
        <f t="shared" si="56"/>
        <v>0</v>
      </c>
      <c r="AJ47" s="146">
        <f t="shared" si="56"/>
        <v>0</v>
      </c>
      <c r="AK47" s="146">
        <f t="shared" si="56"/>
        <v>0</v>
      </c>
      <c r="AL47" s="146">
        <f t="shared" si="56"/>
        <v>6000000</v>
      </c>
      <c r="AM47" s="146">
        <f t="shared" si="56"/>
        <v>0</v>
      </c>
      <c r="AN47" s="146">
        <f t="shared" si="56"/>
        <v>0</v>
      </c>
      <c r="AO47" s="146">
        <f t="shared" si="56"/>
        <v>0</v>
      </c>
      <c r="AP47" s="146">
        <f t="shared" si="56"/>
        <v>0</v>
      </c>
      <c r="AQ47" s="146">
        <f t="shared" si="56"/>
        <v>0</v>
      </c>
      <c r="AR47" s="146">
        <f t="shared" si="56"/>
        <v>0</v>
      </c>
      <c r="AS47" s="146">
        <f t="shared" si="56"/>
        <v>0</v>
      </c>
      <c r="AT47" s="146">
        <f t="shared" si="56"/>
        <v>0</v>
      </c>
      <c r="AU47" s="146">
        <f t="shared" si="56"/>
        <v>0</v>
      </c>
      <c r="AV47" s="146">
        <f t="shared" si="56"/>
        <v>0</v>
      </c>
      <c r="AW47" s="146">
        <f t="shared" si="56"/>
        <v>0</v>
      </c>
      <c r="AX47" s="146">
        <f t="shared" si="56"/>
        <v>0</v>
      </c>
      <c r="AY47" s="146">
        <f t="shared" si="56"/>
        <v>0</v>
      </c>
      <c r="AZ47" s="612">
        <f>SUM(AZ48:AZ52)</f>
        <v>6000000</v>
      </c>
      <c r="BA47" s="613">
        <f t="shared" si="8"/>
        <v>6000000</v>
      </c>
    </row>
    <row r="48" spans="1:53" ht="17.399999999999999" x14ac:dyDescent="0.3">
      <c r="A48" s="20"/>
      <c r="B48" s="21" t="s">
        <v>125</v>
      </c>
      <c r="C48" s="221"/>
      <c r="D48" s="221"/>
      <c r="E48" s="221"/>
      <c r="F48" s="221"/>
      <c r="G48" s="147"/>
      <c r="H48" s="147">
        <f>SUM(C48:G48)</f>
        <v>0</v>
      </c>
      <c r="I48" s="147"/>
      <c r="J48" s="147"/>
      <c r="K48" s="147"/>
      <c r="L48" s="147">
        <f>SUM(I48:K48)</f>
        <v>0</v>
      </c>
      <c r="M48" s="147"/>
      <c r="N48" s="221"/>
      <c r="O48" s="318"/>
      <c r="P48" s="147"/>
      <c r="Q48" s="147">
        <f>SUM(M48:P48)</f>
        <v>0</v>
      </c>
      <c r="R48" s="147"/>
      <c r="S48" s="147"/>
      <c r="T48" s="221"/>
      <c r="U48" s="147">
        <f t="shared" si="12"/>
        <v>0</v>
      </c>
      <c r="V48" s="221"/>
      <c r="W48" s="221"/>
      <c r="X48" s="221"/>
      <c r="Y48" s="221"/>
      <c r="Z48" s="221"/>
      <c r="AA48" s="221"/>
      <c r="AB48" s="221"/>
      <c r="AC48" s="147"/>
      <c r="AD48" s="221"/>
      <c r="AE48" s="147"/>
      <c r="AF48" s="221"/>
      <c r="AG48" s="147"/>
      <c r="AH48" s="147"/>
      <c r="AI48" s="147"/>
      <c r="AJ48" s="147"/>
      <c r="AK48" s="147"/>
      <c r="AL48" s="147">
        <v>6000000</v>
      </c>
      <c r="AM48" s="147"/>
      <c r="AN48" s="147"/>
      <c r="AO48" s="147"/>
      <c r="AP48" s="147"/>
      <c r="AQ48" s="147"/>
      <c r="AR48" s="147"/>
      <c r="AS48" s="147"/>
      <c r="AT48" s="147"/>
      <c r="AU48" s="147"/>
      <c r="AV48" s="147"/>
      <c r="AW48" s="147"/>
      <c r="AX48" s="147"/>
      <c r="AY48" s="147"/>
      <c r="AZ48" s="318">
        <f>SUM(V48:AY48)</f>
        <v>6000000</v>
      </c>
      <c r="BA48" s="595">
        <f t="shared" si="8"/>
        <v>6000000</v>
      </c>
    </row>
    <row r="49" spans="1:53" ht="62.4" x14ac:dyDescent="0.3">
      <c r="A49" s="20"/>
      <c r="B49" s="21" t="s">
        <v>126</v>
      </c>
      <c r="C49" s="221"/>
      <c r="D49" s="221"/>
      <c r="E49" s="221"/>
      <c r="F49" s="221"/>
      <c r="G49" s="147"/>
      <c r="H49" s="147">
        <f>SUM(C49:G49)</f>
        <v>0</v>
      </c>
      <c r="I49" s="147"/>
      <c r="J49" s="147"/>
      <c r="K49" s="147"/>
      <c r="L49" s="147">
        <f t="shared" ref="L49:L52" si="57">SUM(I49:K49)</f>
        <v>0</v>
      </c>
      <c r="M49" s="147"/>
      <c r="N49" s="221"/>
      <c r="O49" s="318"/>
      <c r="P49" s="147"/>
      <c r="Q49" s="147">
        <f>SUM(M49:P49)</f>
        <v>0</v>
      </c>
      <c r="R49" s="147"/>
      <c r="S49" s="147"/>
      <c r="T49" s="221"/>
      <c r="U49" s="147">
        <f t="shared" si="12"/>
        <v>0</v>
      </c>
      <c r="V49" s="221"/>
      <c r="W49" s="455"/>
      <c r="X49" s="221">
        <v>0</v>
      </c>
      <c r="Y49" s="221"/>
      <c r="Z49" s="221"/>
      <c r="AA49" s="221"/>
      <c r="AB49" s="221"/>
      <c r="AC49" s="147"/>
      <c r="AD49" s="221"/>
      <c r="AE49" s="147"/>
      <c r="AF49" s="221"/>
      <c r="AG49" s="147"/>
      <c r="AH49" s="147"/>
      <c r="AI49" s="147"/>
      <c r="AJ49" s="147"/>
      <c r="AK49" s="147"/>
      <c r="AL49" s="147"/>
      <c r="AM49" s="147"/>
      <c r="AN49" s="147"/>
      <c r="AO49" s="147"/>
      <c r="AP49" s="147"/>
      <c r="AQ49" s="147"/>
      <c r="AR49" s="147"/>
      <c r="AS49" s="147"/>
      <c r="AT49" s="147"/>
      <c r="AU49" s="147"/>
      <c r="AV49" s="147"/>
      <c r="AW49" s="147"/>
      <c r="AX49" s="147"/>
      <c r="AY49" s="147"/>
      <c r="AZ49" s="318">
        <f>SUM(V49:AY49)</f>
        <v>0</v>
      </c>
      <c r="BA49" s="613">
        <f t="shared" si="8"/>
        <v>0</v>
      </c>
    </row>
    <row r="50" spans="1:53" ht="17.399999999999999" x14ac:dyDescent="0.3">
      <c r="A50" s="20"/>
      <c r="B50" s="21" t="s">
        <v>127</v>
      </c>
      <c r="C50" s="221"/>
      <c r="D50" s="221"/>
      <c r="E50" s="221"/>
      <c r="F50" s="221"/>
      <c r="G50" s="147"/>
      <c r="H50" s="147">
        <f>SUM(C50:G50)</f>
        <v>0</v>
      </c>
      <c r="I50" s="147"/>
      <c r="J50" s="147"/>
      <c r="K50" s="147"/>
      <c r="L50" s="147">
        <f t="shared" si="57"/>
        <v>0</v>
      </c>
      <c r="M50" s="147"/>
      <c r="N50" s="221"/>
      <c r="O50" s="318"/>
      <c r="P50" s="147"/>
      <c r="Q50" s="147">
        <f>SUM(M50:P50)</f>
        <v>0</v>
      </c>
      <c r="R50" s="147"/>
      <c r="S50" s="147"/>
      <c r="T50" s="221"/>
      <c r="U50" s="147">
        <f t="shared" si="12"/>
        <v>0</v>
      </c>
      <c r="V50" s="221"/>
      <c r="W50" s="221"/>
      <c r="X50" s="221"/>
      <c r="Y50" s="221"/>
      <c r="Z50" s="221"/>
      <c r="AA50" s="221"/>
      <c r="AB50" s="221"/>
      <c r="AC50" s="147"/>
      <c r="AD50" s="221"/>
      <c r="AE50" s="147"/>
      <c r="AF50" s="221"/>
      <c r="AG50" s="147"/>
      <c r="AH50" s="147"/>
      <c r="AI50" s="147"/>
      <c r="AJ50" s="147"/>
      <c r="AK50" s="147"/>
      <c r="AL50" s="147"/>
      <c r="AM50" s="147"/>
      <c r="AN50" s="147"/>
      <c r="AO50" s="147"/>
      <c r="AP50" s="147"/>
      <c r="AQ50" s="147"/>
      <c r="AR50" s="147"/>
      <c r="AS50" s="147"/>
      <c r="AT50" s="147"/>
      <c r="AU50" s="147"/>
      <c r="AV50" s="147"/>
      <c r="AW50" s="147"/>
      <c r="AX50" s="147"/>
      <c r="AY50" s="147"/>
      <c r="AZ50" s="318">
        <f>SUM(V50:AY50)</f>
        <v>0</v>
      </c>
      <c r="BA50" s="595">
        <f t="shared" si="8"/>
        <v>0</v>
      </c>
    </row>
    <row r="51" spans="1:53" ht="17.399999999999999" x14ac:dyDescent="0.3">
      <c r="A51" s="20"/>
      <c r="B51" s="21" t="s">
        <v>121</v>
      </c>
      <c r="C51" s="221"/>
      <c r="D51" s="221"/>
      <c r="E51" s="221"/>
      <c r="F51" s="221"/>
      <c r="G51" s="147"/>
      <c r="H51" s="147">
        <f>SUM(C51:G51)</f>
        <v>0</v>
      </c>
      <c r="I51" s="147"/>
      <c r="J51" s="147"/>
      <c r="K51" s="147"/>
      <c r="L51" s="147">
        <f t="shared" si="57"/>
        <v>0</v>
      </c>
      <c r="M51" s="147"/>
      <c r="N51" s="221"/>
      <c r="O51" s="318"/>
      <c r="P51" s="147"/>
      <c r="Q51" s="147">
        <f>SUM(M51:P51)</f>
        <v>0</v>
      </c>
      <c r="R51" s="147"/>
      <c r="S51" s="147"/>
      <c r="T51" s="221"/>
      <c r="U51" s="147">
        <f t="shared" si="12"/>
        <v>0</v>
      </c>
      <c r="V51" s="221"/>
      <c r="W51" s="221"/>
      <c r="X51" s="221"/>
      <c r="Y51" s="221"/>
      <c r="Z51" s="221"/>
      <c r="AA51" s="221"/>
      <c r="AB51" s="221"/>
      <c r="AC51" s="147"/>
      <c r="AD51" s="221"/>
      <c r="AE51" s="147"/>
      <c r="AF51" s="221"/>
      <c r="AG51" s="147"/>
      <c r="AH51" s="147"/>
      <c r="AI51" s="147"/>
      <c r="AJ51" s="147"/>
      <c r="AK51" s="147"/>
      <c r="AL51" s="147">
        <v>0</v>
      </c>
      <c r="AM51" s="147"/>
      <c r="AN51" s="147"/>
      <c r="AO51" s="147"/>
      <c r="AP51" s="147"/>
      <c r="AQ51" s="147"/>
      <c r="AR51" s="147"/>
      <c r="AS51" s="147"/>
      <c r="AT51" s="147"/>
      <c r="AU51" s="147"/>
      <c r="AV51" s="147"/>
      <c r="AW51" s="147"/>
      <c r="AX51" s="147"/>
      <c r="AY51" s="147"/>
      <c r="AZ51" s="318">
        <f>SUM(V51:AY51)</f>
        <v>0</v>
      </c>
      <c r="BA51" s="613">
        <f t="shared" si="8"/>
        <v>0</v>
      </c>
    </row>
    <row r="52" spans="1:53" ht="17.399999999999999" x14ac:dyDescent="0.3">
      <c r="A52" s="20"/>
      <c r="B52" s="21" t="s">
        <v>128</v>
      </c>
      <c r="C52" s="221"/>
      <c r="D52" s="221"/>
      <c r="E52" s="221"/>
      <c r="F52" s="221"/>
      <c r="G52" s="147"/>
      <c r="H52" s="147">
        <f>SUM(C52:G52)</f>
        <v>0</v>
      </c>
      <c r="I52" s="147"/>
      <c r="J52" s="147"/>
      <c r="K52" s="147"/>
      <c r="L52" s="147">
        <f t="shared" si="57"/>
        <v>0</v>
      </c>
      <c r="M52" s="147"/>
      <c r="N52" s="221"/>
      <c r="O52" s="318"/>
      <c r="P52" s="147"/>
      <c r="Q52" s="147">
        <f>SUM(M52:P52)</f>
        <v>0</v>
      </c>
      <c r="R52" s="147"/>
      <c r="S52" s="147"/>
      <c r="T52" s="221"/>
      <c r="U52" s="147">
        <f t="shared" si="12"/>
        <v>0</v>
      </c>
      <c r="V52" s="221"/>
      <c r="W52" s="221"/>
      <c r="X52" s="221"/>
      <c r="Y52" s="221"/>
      <c r="Z52" s="221"/>
      <c r="AA52" s="221"/>
      <c r="AB52" s="221"/>
      <c r="AC52" s="147"/>
      <c r="AD52" s="221"/>
      <c r="AE52" s="147"/>
      <c r="AF52" s="221"/>
      <c r="AG52" s="147"/>
      <c r="AH52" s="147"/>
      <c r="AI52" s="147"/>
      <c r="AJ52" s="147"/>
      <c r="AK52" s="147"/>
      <c r="AL52" s="147"/>
      <c r="AM52" s="147"/>
      <c r="AN52" s="147"/>
      <c r="AO52" s="147"/>
      <c r="AP52" s="147"/>
      <c r="AQ52" s="147"/>
      <c r="AR52" s="147"/>
      <c r="AS52" s="147"/>
      <c r="AT52" s="147"/>
      <c r="AU52" s="147"/>
      <c r="AV52" s="147"/>
      <c r="AW52" s="147"/>
      <c r="AX52" s="147"/>
      <c r="AY52" s="147"/>
      <c r="AZ52" s="318">
        <f>SUM(V52:AY52)</f>
        <v>0</v>
      </c>
      <c r="BA52" s="595">
        <f t="shared" si="8"/>
        <v>0</v>
      </c>
    </row>
    <row r="53" spans="1:53" ht="17.399999999999999" x14ac:dyDescent="0.3">
      <c r="A53" s="14" t="s">
        <v>129</v>
      </c>
      <c r="B53" s="15" t="s">
        <v>130</v>
      </c>
      <c r="C53" s="217">
        <f t="shared" ref="C53:AZ53" si="58">SUM(C54:C64)</f>
        <v>0</v>
      </c>
      <c r="D53" s="217">
        <f t="shared" si="58"/>
        <v>0</v>
      </c>
      <c r="E53" s="217">
        <f t="shared" si="58"/>
        <v>2247000</v>
      </c>
      <c r="F53" s="217">
        <f t="shared" si="58"/>
        <v>0</v>
      </c>
      <c r="G53" s="145">
        <f t="shared" si="58"/>
        <v>0</v>
      </c>
      <c r="H53" s="145">
        <f t="shared" si="58"/>
        <v>2247000</v>
      </c>
      <c r="I53" s="145">
        <f t="shared" si="58"/>
        <v>5676815</v>
      </c>
      <c r="J53" s="145">
        <f t="shared" si="58"/>
        <v>0</v>
      </c>
      <c r="K53" s="145">
        <f t="shared" si="58"/>
        <v>0</v>
      </c>
      <c r="L53" s="145">
        <f>SUM(I53:K53)</f>
        <v>5676815</v>
      </c>
      <c r="M53" s="145">
        <f t="shared" si="58"/>
        <v>1658717</v>
      </c>
      <c r="N53" s="217">
        <f t="shared" si="58"/>
        <v>0</v>
      </c>
      <c r="O53" s="316">
        <f t="shared" si="58"/>
        <v>0</v>
      </c>
      <c r="P53" s="145">
        <f t="shared" si="58"/>
        <v>0</v>
      </c>
      <c r="Q53" s="145">
        <f t="shared" si="58"/>
        <v>1658717</v>
      </c>
      <c r="R53" s="145">
        <f t="shared" si="58"/>
        <v>254000</v>
      </c>
      <c r="S53" s="145"/>
      <c r="T53" s="217">
        <f t="shared" ref="T53" si="59">SUM(T54:T64)</f>
        <v>0</v>
      </c>
      <c r="U53" s="145">
        <f t="shared" si="12"/>
        <v>254000</v>
      </c>
      <c r="V53" s="217">
        <f>SUM(V54:V64)</f>
        <v>0</v>
      </c>
      <c r="W53" s="217">
        <f t="shared" ref="W53:AF53" si="60">SUM(W54:W64)</f>
        <v>0</v>
      </c>
      <c r="X53" s="217">
        <f t="shared" si="60"/>
        <v>0</v>
      </c>
      <c r="Y53" s="217">
        <f t="shared" si="60"/>
        <v>0</v>
      </c>
      <c r="Z53" s="217">
        <f t="shared" si="60"/>
        <v>0</v>
      </c>
      <c r="AA53" s="217">
        <f t="shared" si="60"/>
        <v>0</v>
      </c>
      <c r="AB53" s="217">
        <f t="shared" si="60"/>
        <v>0</v>
      </c>
      <c r="AC53" s="145">
        <f t="shared" si="60"/>
        <v>0</v>
      </c>
      <c r="AD53" s="217">
        <f t="shared" si="60"/>
        <v>0</v>
      </c>
      <c r="AE53" s="145">
        <f t="shared" si="60"/>
        <v>0</v>
      </c>
      <c r="AF53" s="217">
        <f t="shared" si="60"/>
        <v>0</v>
      </c>
      <c r="AG53" s="145">
        <f>SUM(AG54:AG64)</f>
        <v>0</v>
      </c>
      <c r="AH53" s="145">
        <f t="shared" ref="AH53:AY53" si="61">SUM(AH54:AH64)</f>
        <v>0</v>
      </c>
      <c r="AI53" s="145">
        <f t="shared" si="61"/>
        <v>0</v>
      </c>
      <c r="AJ53" s="145">
        <f t="shared" si="61"/>
        <v>0</v>
      </c>
      <c r="AK53" s="145">
        <f t="shared" si="61"/>
        <v>0</v>
      </c>
      <c r="AL53" s="145">
        <f t="shared" si="61"/>
        <v>26376099</v>
      </c>
      <c r="AM53" s="145">
        <f t="shared" si="61"/>
        <v>0</v>
      </c>
      <c r="AN53" s="145">
        <f t="shared" si="61"/>
        <v>0</v>
      </c>
      <c r="AO53" s="145">
        <f t="shared" si="61"/>
        <v>0</v>
      </c>
      <c r="AP53" s="145">
        <f t="shared" si="61"/>
        <v>0</v>
      </c>
      <c r="AQ53" s="145">
        <f t="shared" si="61"/>
        <v>0</v>
      </c>
      <c r="AR53" s="145">
        <f t="shared" si="61"/>
        <v>0</v>
      </c>
      <c r="AS53" s="145">
        <f t="shared" si="61"/>
        <v>0</v>
      </c>
      <c r="AT53" s="145">
        <f t="shared" si="61"/>
        <v>0</v>
      </c>
      <c r="AU53" s="145">
        <f t="shared" si="61"/>
        <v>0</v>
      </c>
      <c r="AV53" s="145">
        <f t="shared" si="61"/>
        <v>0</v>
      </c>
      <c r="AW53" s="145">
        <f t="shared" si="61"/>
        <v>0</v>
      </c>
      <c r="AX53" s="145">
        <f t="shared" si="61"/>
        <v>0</v>
      </c>
      <c r="AY53" s="145">
        <f t="shared" si="61"/>
        <v>0</v>
      </c>
      <c r="AZ53" s="316">
        <f t="shared" si="58"/>
        <v>26376099</v>
      </c>
      <c r="BA53" s="613">
        <f t="shared" si="8"/>
        <v>36212631</v>
      </c>
    </row>
    <row r="54" spans="1:53" ht="17.399999999999999" x14ac:dyDescent="0.3">
      <c r="A54" s="18" t="s">
        <v>131</v>
      </c>
      <c r="B54" s="19" t="s">
        <v>132</v>
      </c>
      <c r="C54" s="221"/>
      <c r="D54" s="221"/>
      <c r="E54" s="221"/>
      <c r="F54" s="221"/>
      <c r="G54" s="147"/>
      <c r="H54" s="147">
        <f t="shared" ref="H54:H64" si="62">SUM(C54:G54)</f>
        <v>0</v>
      </c>
      <c r="I54" s="147"/>
      <c r="J54" s="147"/>
      <c r="K54" s="147"/>
      <c r="L54" s="147">
        <f>SUM(I54:K54)</f>
        <v>0</v>
      </c>
      <c r="M54" s="147"/>
      <c r="N54" s="221"/>
      <c r="O54" s="318"/>
      <c r="P54" s="147"/>
      <c r="Q54" s="147">
        <f t="shared" ref="Q54:Q64" si="63">SUM(M54:P54)</f>
        <v>0</v>
      </c>
      <c r="R54" s="147"/>
      <c r="S54" s="147"/>
      <c r="T54" s="221"/>
      <c r="U54" s="147">
        <f t="shared" si="12"/>
        <v>0</v>
      </c>
      <c r="V54" s="221"/>
      <c r="W54" s="221"/>
      <c r="X54" s="221"/>
      <c r="Y54" s="221"/>
      <c r="Z54" s="221"/>
      <c r="AA54" s="221"/>
      <c r="AB54" s="221"/>
      <c r="AC54" s="147"/>
      <c r="AD54" s="221"/>
      <c r="AE54" s="147"/>
      <c r="AF54" s="221"/>
      <c r="AG54" s="147"/>
      <c r="AH54" s="147"/>
      <c r="AI54" s="147"/>
      <c r="AJ54" s="147"/>
      <c r="AK54" s="147"/>
      <c r="AL54" s="147"/>
      <c r="AM54" s="147"/>
      <c r="AN54" s="147"/>
      <c r="AO54" s="147"/>
      <c r="AP54" s="147"/>
      <c r="AQ54" s="147"/>
      <c r="AR54" s="147"/>
      <c r="AS54" s="147"/>
      <c r="AT54" s="147"/>
      <c r="AU54" s="147"/>
      <c r="AV54" s="147"/>
      <c r="AW54" s="147"/>
      <c r="AX54" s="147"/>
      <c r="AY54" s="147"/>
      <c r="AZ54" s="318">
        <f t="shared" ref="AZ54:AZ64" si="64">SUM(V54:AY54)</f>
        <v>0</v>
      </c>
      <c r="BA54" s="595">
        <f t="shared" si="8"/>
        <v>0</v>
      </c>
    </row>
    <row r="55" spans="1:53" ht="17.399999999999999" x14ac:dyDescent="0.3">
      <c r="A55" s="18" t="s">
        <v>133</v>
      </c>
      <c r="B55" s="19" t="s">
        <v>134</v>
      </c>
      <c r="C55" s="221"/>
      <c r="D55" s="221">
        <v>0</v>
      </c>
      <c r="E55" s="221">
        <v>2015000</v>
      </c>
      <c r="F55" s="221">
        <v>0</v>
      </c>
      <c r="G55" s="147"/>
      <c r="H55" s="605">
        <f t="shared" si="62"/>
        <v>2015000</v>
      </c>
      <c r="I55" s="147"/>
      <c r="J55" s="147"/>
      <c r="K55" s="147"/>
      <c r="L55" s="147">
        <f t="shared" ref="L55:L64" si="65">SUM(I55:K55)</f>
        <v>0</v>
      </c>
      <c r="M55" s="147">
        <v>50000</v>
      </c>
      <c r="N55" s="221"/>
      <c r="O55" s="318"/>
      <c r="P55" s="147"/>
      <c r="Q55" s="147">
        <f t="shared" si="63"/>
        <v>50000</v>
      </c>
      <c r="R55" s="147">
        <v>200000</v>
      </c>
      <c r="S55" s="147"/>
      <c r="T55" s="221"/>
      <c r="U55" s="605">
        <f t="shared" si="12"/>
        <v>200000</v>
      </c>
      <c r="V55" s="221"/>
      <c r="W55" s="221"/>
      <c r="X55" s="221"/>
      <c r="Y55" s="221"/>
      <c r="Z55" s="221"/>
      <c r="AA55" s="221"/>
      <c r="AB55" s="221"/>
      <c r="AC55" s="147"/>
      <c r="AD55" s="221"/>
      <c r="AE55" s="147"/>
      <c r="AF55" s="221"/>
      <c r="AG55" s="147"/>
      <c r="AH55" s="147"/>
      <c r="AI55" s="147"/>
      <c r="AJ55" s="147"/>
      <c r="AK55" s="147"/>
      <c r="AL55" s="147">
        <v>10050000</v>
      </c>
      <c r="AM55" s="147"/>
      <c r="AN55" s="147"/>
      <c r="AO55" s="147"/>
      <c r="AP55" s="147"/>
      <c r="AQ55" s="147">
        <v>0</v>
      </c>
      <c r="AR55" s="147"/>
      <c r="AS55" s="147"/>
      <c r="AT55" s="147"/>
      <c r="AU55" s="147"/>
      <c r="AV55" s="147"/>
      <c r="AW55" s="147"/>
      <c r="AX55" s="147"/>
      <c r="AY55" s="147"/>
      <c r="AZ55" s="610">
        <f t="shared" si="64"/>
        <v>10050000</v>
      </c>
      <c r="BA55" s="613">
        <f t="shared" si="8"/>
        <v>12315000</v>
      </c>
    </row>
    <row r="56" spans="1:53" ht="17.399999999999999" x14ac:dyDescent="0.3">
      <c r="A56" s="18" t="s">
        <v>135</v>
      </c>
      <c r="B56" s="19" t="s">
        <v>136</v>
      </c>
      <c r="C56" s="221"/>
      <c r="D56" s="221"/>
      <c r="E56" s="221"/>
      <c r="F56" s="221"/>
      <c r="G56" s="147"/>
      <c r="H56" s="147">
        <f t="shared" si="62"/>
        <v>0</v>
      </c>
      <c r="I56" s="147">
        <v>676815</v>
      </c>
      <c r="J56" s="147"/>
      <c r="K56" s="147"/>
      <c r="L56" s="147">
        <f t="shared" si="65"/>
        <v>676815</v>
      </c>
      <c r="M56" s="147"/>
      <c r="N56" s="221"/>
      <c r="O56" s="318">
        <v>0</v>
      </c>
      <c r="P56" s="147"/>
      <c r="Q56" s="147">
        <f t="shared" si="63"/>
        <v>0</v>
      </c>
      <c r="R56" s="147"/>
      <c r="S56" s="147"/>
      <c r="T56" s="221"/>
      <c r="U56" s="147">
        <f t="shared" si="12"/>
        <v>0</v>
      </c>
      <c r="V56" s="221"/>
      <c r="W56" s="221"/>
      <c r="X56" s="221"/>
      <c r="Y56" s="221"/>
      <c r="Z56" s="221"/>
      <c r="AA56" s="221"/>
      <c r="AB56" s="221"/>
      <c r="AC56" s="147"/>
      <c r="AD56" s="221"/>
      <c r="AE56" s="147"/>
      <c r="AF56" s="221"/>
      <c r="AG56" s="147"/>
      <c r="AH56" s="147"/>
      <c r="AI56" s="147">
        <v>0</v>
      </c>
      <c r="AJ56" s="147"/>
      <c r="AK56" s="147"/>
      <c r="AL56" s="147">
        <v>1350000</v>
      </c>
      <c r="AM56" s="147"/>
      <c r="AN56" s="147"/>
      <c r="AO56" s="147"/>
      <c r="AP56" s="147"/>
      <c r="AQ56" s="147"/>
      <c r="AR56" s="147">
        <v>0</v>
      </c>
      <c r="AS56" s="147"/>
      <c r="AT56" s="147"/>
      <c r="AU56" s="147"/>
      <c r="AV56" s="147"/>
      <c r="AW56" s="147"/>
      <c r="AX56" s="147"/>
      <c r="AY56" s="147"/>
      <c r="AZ56" s="610">
        <f t="shared" si="64"/>
        <v>1350000</v>
      </c>
      <c r="BA56" s="613">
        <f t="shared" si="8"/>
        <v>2026815</v>
      </c>
    </row>
    <row r="57" spans="1:53" ht="17.399999999999999" x14ac:dyDescent="0.3">
      <c r="A57" s="18" t="s">
        <v>137</v>
      </c>
      <c r="B57" s="19" t="s">
        <v>138</v>
      </c>
      <c r="C57" s="221"/>
      <c r="D57" s="221"/>
      <c r="E57" s="221"/>
      <c r="F57" s="221"/>
      <c r="G57" s="147"/>
      <c r="H57" s="147">
        <f t="shared" si="62"/>
        <v>0</v>
      </c>
      <c r="I57" s="147"/>
      <c r="J57" s="147"/>
      <c r="K57" s="147"/>
      <c r="L57" s="147">
        <f t="shared" si="65"/>
        <v>0</v>
      </c>
      <c r="M57" s="147"/>
      <c r="N57" s="221"/>
      <c r="O57" s="318"/>
      <c r="P57" s="147"/>
      <c r="Q57" s="147">
        <f t="shared" si="63"/>
        <v>0</v>
      </c>
      <c r="R57" s="147"/>
      <c r="S57" s="147"/>
      <c r="T57" s="221"/>
      <c r="U57" s="147">
        <f t="shared" si="12"/>
        <v>0</v>
      </c>
      <c r="V57" s="221"/>
      <c r="W57" s="221"/>
      <c r="X57" s="221"/>
      <c r="Y57" s="221"/>
      <c r="Z57" s="221"/>
      <c r="AA57" s="221"/>
      <c r="AB57" s="221"/>
      <c r="AC57" s="147"/>
      <c r="AD57" s="221"/>
      <c r="AE57" s="147"/>
      <c r="AF57" s="221"/>
      <c r="AG57" s="147"/>
      <c r="AH57" s="147"/>
      <c r="AI57" s="147"/>
      <c r="AJ57" s="147"/>
      <c r="AK57" s="147"/>
      <c r="AL57" s="147">
        <v>4000000</v>
      </c>
      <c r="AM57" s="147"/>
      <c r="AN57" s="147"/>
      <c r="AO57" s="147"/>
      <c r="AP57" s="147"/>
      <c r="AQ57" s="147"/>
      <c r="AR57" s="147"/>
      <c r="AS57" s="147"/>
      <c r="AT57" s="147"/>
      <c r="AU57" s="147"/>
      <c r="AV57" s="147"/>
      <c r="AW57" s="147"/>
      <c r="AX57" s="147"/>
      <c r="AY57" s="147"/>
      <c r="AZ57" s="610">
        <f t="shared" si="64"/>
        <v>4000000</v>
      </c>
      <c r="BA57" s="613">
        <f t="shared" si="8"/>
        <v>4000000</v>
      </c>
    </row>
    <row r="58" spans="1:53" ht="17.399999999999999" x14ac:dyDescent="0.3">
      <c r="A58" s="18" t="s">
        <v>139</v>
      </c>
      <c r="B58" s="19" t="s">
        <v>140</v>
      </c>
      <c r="C58" s="221"/>
      <c r="D58" s="221"/>
      <c r="E58" s="221"/>
      <c r="F58" s="221"/>
      <c r="G58" s="147"/>
      <c r="H58" s="147">
        <f t="shared" si="62"/>
        <v>0</v>
      </c>
      <c r="I58" s="147">
        <v>5000000</v>
      </c>
      <c r="J58" s="147"/>
      <c r="K58" s="147"/>
      <c r="L58" s="147">
        <f t="shared" si="65"/>
        <v>5000000</v>
      </c>
      <c r="M58" s="147"/>
      <c r="N58" s="221"/>
      <c r="O58" s="318"/>
      <c r="P58" s="147"/>
      <c r="Q58" s="147">
        <f t="shared" si="63"/>
        <v>0</v>
      </c>
      <c r="R58" s="147"/>
      <c r="S58" s="147"/>
      <c r="T58" s="221"/>
      <c r="U58" s="147">
        <f t="shared" si="12"/>
        <v>0</v>
      </c>
      <c r="V58" s="221"/>
      <c r="W58" s="221"/>
      <c r="X58" s="221"/>
      <c r="Y58" s="221"/>
      <c r="Z58" s="221"/>
      <c r="AA58" s="221"/>
      <c r="AB58" s="221"/>
      <c r="AC58" s="147"/>
      <c r="AD58" s="221"/>
      <c r="AE58" s="147"/>
      <c r="AF58" s="221"/>
      <c r="AG58" s="147"/>
      <c r="AH58" s="147"/>
      <c r="AI58" s="147"/>
      <c r="AJ58" s="147"/>
      <c r="AK58" s="147"/>
      <c r="AL58" s="147">
        <v>7300000</v>
      </c>
      <c r="AM58" s="147"/>
      <c r="AN58" s="147"/>
      <c r="AO58" s="147"/>
      <c r="AP58" s="147"/>
      <c r="AQ58" s="147"/>
      <c r="AR58" s="147"/>
      <c r="AS58" s="147"/>
      <c r="AT58" s="147"/>
      <c r="AU58" s="147"/>
      <c r="AV58" s="147"/>
      <c r="AW58" s="147"/>
      <c r="AX58" s="147"/>
      <c r="AY58" s="147"/>
      <c r="AZ58" s="610">
        <f t="shared" si="64"/>
        <v>7300000</v>
      </c>
      <c r="BA58" s="613">
        <f t="shared" si="8"/>
        <v>12300000</v>
      </c>
    </row>
    <row r="59" spans="1:53" ht="17.399999999999999" x14ac:dyDescent="0.3">
      <c r="A59" s="18" t="s">
        <v>141</v>
      </c>
      <c r="B59" s="19" t="s">
        <v>142</v>
      </c>
      <c r="C59" s="221"/>
      <c r="D59" s="221"/>
      <c r="E59" s="221">
        <v>232000</v>
      </c>
      <c r="F59" s="221">
        <v>0</v>
      </c>
      <c r="G59" s="147"/>
      <c r="H59" s="605">
        <f t="shared" si="62"/>
        <v>232000</v>
      </c>
      <c r="I59" s="147"/>
      <c r="J59" s="147"/>
      <c r="K59" s="147"/>
      <c r="L59" s="147">
        <f t="shared" si="65"/>
        <v>0</v>
      </c>
      <c r="M59" s="147"/>
      <c r="N59" s="221"/>
      <c r="O59" s="318"/>
      <c r="P59" s="147"/>
      <c r="Q59" s="147">
        <f t="shared" si="63"/>
        <v>0</v>
      </c>
      <c r="R59" s="147">
        <v>54000</v>
      </c>
      <c r="S59" s="147"/>
      <c r="T59" s="221"/>
      <c r="U59" s="605">
        <f t="shared" si="12"/>
        <v>54000</v>
      </c>
      <c r="V59" s="221"/>
      <c r="W59" s="221"/>
      <c r="X59" s="221"/>
      <c r="Y59" s="221"/>
      <c r="Z59" s="221"/>
      <c r="AA59" s="221"/>
      <c r="AB59" s="221"/>
      <c r="AC59" s="147"/>
      <c r="AD59" s="221"/>
      <c r="AE59" s="147"/>
      <c r="AF59" s="221"/>
      <c r="AG59" s="147"/>
      <c r="AH59" s="147"/>
      <c r="AI59" s="147">
        <v>0</v>
      </c>
      <c r="AJ59" s="147"/>
      <c r="AK59" s="147"/>
      <c r="AL59" s="147">
        <v>3267500</v>
      </c>
      <c r="AM59" s="147"/>
      <c r="AN59" s="147"/>
      <c r="AO59" s="147"/>
      <c r="AP59" s="147"/>
      <c r="AQ59" s="147">
        <v>0</v>
      </c>
      <c r="AR59" s="147"/>
      <c r="AS59" s="147"/>
      <c r="AT59" s="147"/>
      <c r="AU59" s="147"/>
      <c r="AV59" s="147"/>
      <c r="AW59" s="147"/>
      <c r="AX59" s="147"/>
      <c r="AY59" s="147"/>
      <c r="AZ59" s="610">
        <f t="shared" si="64"/>
        <v>3267500</v>
      </c>
      <c r="BA59" s="613">
        <f t="shared" si="8"/>
        <v>3553500</v>
      </c>
    </row>
    <row r="60" spans="1:53" ht="17.399999999999999" x14ac:dyDescent="0.3">
      <c r="A60" s="18" t="s">
        <v>143</v>
      </c>
      <c r="B60" s="19" t="s">
        <v>144</v>
      </c>
      <c r="C60" s="221"/>
      <c r="D60" s="221"/>
      <c r="E60" s="221"/>
      <c r="F60" s="221"/>
      <c r="G60" s="147"/>
      <c r="H60" s="147">
        <f t="shared" si="62"/>
        <v>0</v>
      </c>
      <c r="I60" s="147"/>
      <c r="J60" s="147"/>
      <c r="K60" s="147"/>
      <c r="L60" s="147">
        <f t="shared" si="65"/>
        <v>0</v>
      </c>
      <c r="M60" s="147"/>
      <c r="N60" s="221"/>
      <c r="O60" s="318"/>
      <c r="P60" s="147"/>
      <c r="Q60" s="147">
        <f t="shared" si="63"/>
        <v>0</v>
      </c>
      <c r="R60" s="147"/>
      <c r="S60" s="147"/>
      <c r="T60" s="221"/>
      <c r="U60" s="147">
        <f t="shared" si="12"/>
        <v>0</v>
      </c>
      <c r="V60" s="221"/>
      <c r="W60" s="221"/>
      <c r="X60" s="221"/>
      <c r="Y60" s="221"/>
      <c r="Z60" s="221"/>
      <c r="AA60" s="221"/>
      <c r="AB60" s="221"/>
      <c r="AC60" s="147"/>
      <c r="AD60" s="221"/>
      <c r="AE60" s="147"/>
      <c r="AF60" s="221"/>
      <c r="AG60" s="147"/>
      <c r="AH60" s="147"/>
      <c r="AI60" s="147"/>
      <c r="AJ60" s="147"/>
      <c r="AK60" s="147"/>
      <c r="AL60" s="147"/>
      <c r="AM60" s="147"/>
      <c r="AN60" s="147"/>
      <c r="AO60" s="147"/>
      <c r="AP60" s="147"/>
      <c r="AQ60" s="147"/>
      <c r="AR60" s="147"/>
      <c r="AS60" s="147"/>
      <c r="AT60" s="147"/>
      <c r="AU60" s="147"/>
      <c r="AV60" s="147"/>
      <c r="AW60" s="147"/>
      <c r="AX60" s="147"/>
      <c r="AY60" s="147"/>
      <c r="AZ60" s="318">
        <f t="shared" si="64"/>
        <v>0</v>
      </c>
      <c r="BA60" s="595">
        <f t="shared" si="8"/>
        <v>0</v>
      </c>
    </row>
    <row r="61" spans="1:53" ht="17.399999999999999" x14ac:dyDescent="0.3">
      <c r="A61" s="18" t="s">
        <v>145</v>
      </c>
      <c r="B61" s="19" t="s">
        <v>146</v>
      </c>
      <c r="C61" s="221"/>
      <c r="D61" s="221"/>
      <c r="E61" s="221"/>
      <c r="F61" s="221"/>
      <c r="G61" s="147"/>
      <c r="H61" s="147">
        <f t="shared" si="62"/>
        <v>0</v>
      </c>
      <c r="I61" s="147"/>
      <c r="J61" s="147"/>
      <c r="K61" s="147"/>
      <c r="L61" s="147">
        <f t="shared" si="65"/>
        <v>0</v>
      </c>
      <c r="M61" s="147"/>
      <c r="N61" s="221"/>
      <c r="O61" s="318"/>
      <c r="P61" s="147"/>
      <c r="Q61" s="147">
        <f t="shared" si="63"/>
        <v>0</v>
      </c>
      <c r="R61" s="147"/>
      <c r="S61" s="147"/>
      <c r="T61" s="221"/>
      <c r="U61" s="147">
        <f t="shared" si="12"/>
        <v>0</v>
      </c>
      <c r="V61" s="221"/>
      <c r="W61" s="221"/>
      <c r="X61" s="221"/>
      <c r="Y61" s="221"/>
      <c r="Z61" s="221"/>
      <c r="AA61" s="221"/>
      <c r="AB61" s="221"/>
      <c r="AC61" s="147"/>
      <c r="AD61" s="221"/>
      <c r="AE61" s="147"/>
      <c r="AF61" s="221"/>
      <c r="AG61" s="147"/>
      <c r="AH61" s="147"/>
      <c r="AI61" s="147"/>
      <c r="AJ61" s="147"/>
      <c r="AK61" s="147"/>
      <c r="AL61" s="147">
        <v>11000</v>
      </c>
      <c r="AM61" s="147"/>
      <c r="AN61" s="147"/>
      <c r="AO61" s="147"/>
      <c r="AP61" s="147"/>
      <c r="AQ61" s="147"/>
      <c r="AR61" s="147"/>
      <c r="AS61" s="147"/>
      <c r="AT61" s="147"/>
      <c r="AU61" s="147"/>
      <c r="AV61" s="147"/>
      <c r="AW61" s="147"/>
      <c r="AX61" s="147"/>
      <c r="AY61" s="147"/>
      <c r="AZ61" s="610">
        <f t="shared" si="64"/>
        <v>11000</v>
      </c>
      <c r="BA61" s="613">
        <f t="shared" si="8"/>
        <v>11000</v>
      </c>
    </row>
    <row r="62" spans="1:53" ht="17.399999999999999" x14ac:dyDescent="0.3">
      <c r="A62" s="18" t="s">
        <v>147</v>
      </c>
      <c r="B62" s="19" t="s">
        <v>148</v>
      </c>
      <c r="C62" s="221"/>
      <c r="D62" s="221"/>
      <c r="E62" s="221"/>
      <c r="F62" s="221"/>
      <c r="G62" s="147"/>
      <c r="H62" s="147">
        <f t="shared" si="62"/>
        <v>0</v>
      </c>
      <c r="I62" s="147"/>
      <c r="J62" s="147"/>
      <c r="K62" s="147"/>
      <c r="L62" s="147">
        <f t="shared" si="65"/>
        <v>0</v>
      </c>
      <c r="M62" s="147"/>
      <c r="N62" s="221"/>
      <c r="O62" s="318"/>
      <c r="P62" s="147"/>
      <c r="Q62" s="147">
        <f t="shared" si="63"/>
        <v>0</v>
      </c>
      <c r="R62" s="147"/>
      <c r="S62" s="147"/>
      <c r="T62" s="221"/>
      <c r="U62" s="147">
        <f t="shared" si="12"/>
        <v>0</v>
      </c>
      <c r="V62" s="221"/>
      <c r="W62" s="221"/>
      <c r="X62" s="221"/>
      <c r="Y62" s="221"/>
      <c r="Z62" s="221"/>
      <c r="AA62" s="221"/>
      <c r="AB62" s="221"/>
      <c r="AC62" s="147"/>
      <c r="AD62" s="221"/>
      <c r="AE62" s="147"/>
      <c r="AF62" s="221"/>
      <c r="AG62" s="147"/>
      <c r="AH62" s="147"/>
      <c r="AI62" s="147"/>
      <c r="AJ62" s="147"/>
      <c r="AK62" s="147"/>
      <c r="AL62" s="147"/>
      <c r="AM62" s="147"/>
      <c r="AN62" s="147"/>
      <c r="AO62" s="147"/>
      <c r="AP62" s="147"/>
      <c r="AQ62" s="147"/>
      <c r="AR62" s="147"/>
      <c r="AS62" s="147"/>
      <c r="AT62" s="147"/>
      <c r="AU62" s="147"/>
      <c r="AV62" s="147"/>
      <c r="AW62" s="147"/>
      <c r="AX62" s="147"/>
      <c r="AY62" s="147"/>
      <c r="AZ62" s="318">
        <f t="shared" si="64"/>
        <v>0</v>
      </c>
      <c r="BA62" s="595">
        <f t="shared" si="8"/>
        <v>0</v>
      </c>
    </row>
    <row r="63" spans="1:53" ht="17.399999999999999" x14ac:dyDescent="0.3">
      <c r="A63" s="18" t="s">
        <v>149</v>
      </c>
      <c r="B63" s="19" t="s">
        <v>1319</v>
      </c>
      <c r="C63" s="221"/>
      <c r="D63" s="221"/>
      <c r="E63" s="221"/>
      <c r="F63" s="221"/>
      <c r="G63" s="147"/>
      <c r="H63" s="147">
        <f t="shared" si="62"/>
        <v>0</v>
      </c>
      <c r="I63" s="147"/>
      <c r="J63" s="147"/>
      <c r="K63" s="147"/>
      <c r="L63" s="147">
        <f t="shared" si="65"/>
        <v>0</v>
      </c>
      <c r="M63" s="147"/>
      <c r="N63" s="221"/>
      <c r="O63" s="318"/>
      <c r="P63" s="147"/>
      <c r="Q63" s="147">
        <f t="shared" si="63"/>
        <v>0</v>
      </c>
      <c r="R63" s="147"/>
      <c r="S63" s="147"/>
      <c r="T63" s="221"/>
      <c r="U63" s="147">
        <f t="shared" si="12"/>
        <v>0</v>
      </c>
      <c r="V63" s="221"/>
      <c r="W63" s="221"/>
      <c r="X63" s="221"/>
      <c r="Y63" s="221"/>
      <c r="Z63" s="221"/>
      <c r="AA63" s="221"/>
      <c r="AB63" s="221"/>
      <c r="AC63" s="147"/>
      <c r="AD63" s="221"/>
      <c r="AE63" s="147"/>
      <c r="AF63" s="221"/>
      <c r="AG63" s="147"/>
      <c r="AH63" s="147"/>
      <c r="AI63" s="147"/>
      <c r="AJ63" s="147"/>
      <c r="AK63" s="147"/>
      <c r="AL63" s="147"/>
      <c r="AM63" s="147"/>
      <c r="AN63" s="147"/>
      <c r="AO63" s="147"/>
      <c r="AP63" s="147"/>
      <c r="AQ63" s="147"/>
      <c r="AR63" s="147"/>
      <c r="AS63" s="147"/>
      <c r="AT63" s="147"/>
      <c r="AU63" s="147"/>
      <c r="AV63" s="147"/>
      <c r="AW63" s="147"/>
      <c r="AX63" s="147"/>
      <c r="AY63" s="147"/>
      <c r="AZ63" s="318">
        <f t="shared" si="64"/>
        <v>0</v>
      </c>
      <c r="BA63" s="595">
        <f t="shared" si="8"/>
        <v>0</v>
      </c>
    </row>
    <row r="64" spans="1:53" ht="17.399999999999999" x14ac:dyDescent="0.3">
      <c r="A64" s="18" t="s">
        <v>1318</v>
      </c>
      <c r="B64" s="19" t="s">
        <v>150</v>
      </c>
      <c r="C64" s="221"/>
      <c r="D64" s="221"/>
      <c r="E64" s="221"/>
      <c r="F64" s="221"/>
      <c r="G64" s="147"/>
      <c r="H64" s="147">
        <f t="shared" si="62"/>
        <v>0</v>
      </c>
      <c r="I64" s="147"/>
      <c r="J64" s="147"/>
      <c r="K64" s="147"/>
      <c r="L64" s="147">
        <f t="shared" si="65"/>
        <v>0</v>
      </c>
      <c r="M64" s="147">
        <v>1608717</v>
      </c>
      <c r="N64" s="221"/>
      <c r="O64" s="318"/>
      <c r="P64" s="147"/>
      <c r="Q64" s="147">
        <f t="shared" si="63"/>
        <v>1608717</v>
      </c>
      <c r="R64" s="147"/>
      <c r="S64" s="147"/>
      <c r="T64" s="221"/>
      <c r="U64" s="147">
        <f t="shared" si="12"/>
        <v>0</v>
      </c>
      <c r="V64" s="221"/>
      <c r="W64" s="221"/>
      <c r="X64" s="221"/>
      <c r="Y64" s="221"/>
      <c r="Z64" s="221"/>
      <c r="AA64" s="221"/>
      <c r="AB64" s="221"/>
      <c r="AC64" s="147"/>
      <c r="AD64" s="221"/>
      <c r="AE64" s="147"/>
      <c r="AF64" s="221"/>
      <c r="AG64" s="147"/>
      <c r="AH64" s="147"/>
      <c r="AI64" s="147"/>
      <c r="AJ64" s="147"/>
      <c r="AK64" s="147"/>
      <c r="AL64" s="147">
        <v>397599</v>
      </c>
      <c r="AM64" s="147"/>
      <c r="AN64" s="147"/>
      <c r="AO64" s="147"/>
      <c r="AP64" s="147"/>
      <c r="AQ64" s="147">
        <v>0</v>
      </c>
      <c r="AR64" s="147"/>
      <c r="AS64" s="147"/>
      <c r="AT64" s="147"/>
      <c r="AU64" s="147"/>
      <c r="AV64" s="147"/>
      <c r="AW64" s="147"/>
      <c r="AX64" s="147"/>
      <c r="AY64" s="147"/>
      <c r="AZ64" s="318">
        <f t="shared" si="64"/>
        <v>397599</v>
      </c>
      <c r="BA64" s="595">
        <f t="shared" si="8"/>
        <v>2006316</v>
      </c>
    </row>
    <row r="65" spans="1:53" ht="17.399999999999999" x14ac:dyDescent="0.3">
      <c r="A65" s="14" t="s">
        <v>151</v>
      </c>
      <c r="B65" s="15" t="s">
        <v>152</v>
      </c>
      <c r="C65" s="217">
        <f t="shared" ref="C65:AZ65" si="66">SUM(C66:C70)</f>
        <v>0</v>
      </c>
      <c r="D65" s="217">
        <f t="shared" si="66"/>
        <v>0</v>
      </c>
      <c r="E65" s="217">
        <f t="shared" si="66"/>
        <v>0</v>
      </c>
      <c r="F65" s="217">
        <f t="shared" si="66"/>
        <v>0</v>
      </c>
      <c r="G65" s="145">
        <f t="shared" si="66"/>
        <v>0</v>
      </c>
      <c r="H65" s="145">
        <f t="shared" si="66"/>
        <v>0</v>
      </c>
      <c r="I65" s="145">
        <f t="shared" si="66"/>
        <v>0</v>
      </c>
      <c r="J65" s="145">
        <f t="shared" si="66"/>
        <v>0</v>
      </c>
      <c r="K65" s="145">
        <f t="shared" si="66"/>
        <v>0</v>
      </c>
      <c r="L65" s="145">
        <f>SUM(I65:K65)</f>
        <v>0</v>
      </c>
      <c r="M65" s="145">
        <f t="shared" si="66"/>
        <v>0</v>
      </c>
      <c r="N65" s="217">
        <f t="shared" si="66"/>
        <v>0</v>
      </c>
      <c r="O65" s="316">
        <f t="shared" si="66"/>
        <v>0</v>
      </c>
      <c r="P65" s="145">
        <f t="shared" si="66"/>
        <v>0</v>
      </c>
      <c r="Q65" s="145">
        <f t="shared" si="66"/>
        <v>0</v>
      </c>
      <c r="R65" s="145">
        <f t="shared" si="66"/>
        <v>0</v>
      </c>
      <c r="S65" s="145"/>
      <c r="T65" s="217">
        <f t="shared" ref="T65" si="67">SUM(T66:T70)</f>
        <v>0</v>
      </c>
      <c r="U65" s="145">
        <f t="shared" si="12"/>
        <v>0</v>
      </c>
      <c r="V65" s="217">
        <f>SUM(V66:V70)</f>
        <v>0</v>
      </c>
      <c r="W65" s="217">
        <f t="shared" ref="W65:AF65" si="68">SUM(W66:W70)</f>
        <v>0</v>
      </c>
      <c r="X65" s="217">
        <f t="shared" si="68"/>
        <v>0</v>
      </c>
      <c r="Y65" s="217">
        <f t="shared" si="68"/>
        <v>0</v>
      </c>
      <c r="Z65" s="217">
        <f t="shared" si="68"/>
        <v>0</v>
      </c>
      <c r="AA65" s="217">
        <f t="shared" si="68"/>
        <v>0</v>
      </c>
      <c r="AB65" s="217">
        <f t="shared" si="68"/>
        <v>0</v>
      </c>
      <c r="AC65" s="145">
        <f t="shared" si="68"/>
        <v>0</v>
      </c>
      <c r="AD65" s="217">
        <f t="shared" si="68"/>
        <v>0</v>
      </c>
      <c r="AE65" s="145">
        <f t="shared" si="68"/>
        <v>0</v>
      </c>
      <c r="AF65" s="217">
        <f t="shared" si="68"/>
        <v>0</v>
      </c>
      <c r="AG65" s="145">
        <f>SUM(AG66:AG70)</f>
        <v>0</v>
      </c>
      <c r="AH65" s="145">
        <f t="shared" ref="AH65:AY65" si="69">SUM(AH66:AH70)</f>
        <v>0</v>
      </c>
      <c r="AI65" s="145">
        <f t="shared" si="69"/>
        <v>0</v>
      </c>
      <c r="AJ65" s="145">
        <f t="shared" si="69"/>
        <v>0</v>
      </c>
      <c r="AK65" s="145">
        <f t="shared" si="69"/>
        <v>0</v>
      </c>
      <c r="AL65" s="145">
        <f t="shared" si="69"/>
        <v>1180000</v>
      </c>
      <c r="AM65" s="145">
        <f t="shared" si="69"/>
        <v>0</v>
      </c>
      <c r="AN65" s="145">
        <f t="shared" si="69"/>
        <v>0</v>
      </c>
      <c r="AO65" s="145">
        <f t="shared" si="69"/>
        <v>0</v>
      </c>
      <c r="AP65" s="145">
        <f t="shared" si="69"/>
        <v>0</v>
      </c>
      <c r="AQ65" s="145">
        <f t="shared" si="69"/>
        <v>0</v>
      </c>
      <c r="AR65" s="145">
        <f t="shared" si="69"/>
        <v>0</v>
      </c>
      <c r="AS65" s="145">
        <f t="shared" si="69"/>
        <v>0</v>
      </c>
      <c r="AT65" s="145">
        <f t="shared" si="69"/>
        <v>0</v>
      </c>
      <c r="AU65" s="145">
        <f t="shared" si="69"/>
        <v>0</v>
      </c>
      <c r="AV65" s="145">
        <f t="shared" si="69"/>
        <v>0</v>
      </c>
      <c r="AW65" s="145">
        <f t="shared" si="69"/>
        <v>0</v>
      </c>
      <c r="AX65" s="145">
        <f t="shared" si="69"/>
        <v>0</v>
      </c>
      <c r="AY65" s="145">
        <f t="shared" si="69"/>
        <v>0</v>
      </c>
      <c r="AZ65" s="316">
        <f t="shared" si="66"/>
        <v>1180000</v>
      </c>
      <c r="BA65" s="613">
        <f t="shared" si="8"/>
        <v>1180000</v>
      </c>
    </row>
    <row r="66" spans="1:53" ht="17.399999999999999" x14ac:dyDescent="0.3">
      <c r="A66" s="16" t="s">
        <v>153</v>
      </c>
      <c r="B66" s="17" t="s">
        <v>154</v>
      </c>
      <c r="C66" s="219"/>
      <c r="D66" s="219"/>
      <c r="E66" s="219"/>
      <c r="F66" s="219"/>
      <c r="G66" s="146"/>
      <c r="H66" s="146">
        <f>SUM(C66:G66)</f>
        <v>0</v>
      </c>
      <c r="I66" s="146"/>
      <c r="J66" s="146"/>
      <c r="K66" s="146"/>
      <c r="L66" s="146">
        <f>SUM(I66:K66)</f>
        <v>0</v>
      </c>
      <c r="M66" s="146"/>
      <c r="N66" s="219"/>
      <c r="O66" s="317"/>
      <c r="P66" s="146"/>
      <c r="Q66" s="146">
        <f>SUM(M66:P66)</f>
        <v>0</v>
      </c>
      <c r="R66" s="146"/>
      <c r="S66" s="146"/>
      <c r="T66" s="219"/>
      <c r="U66" s="146">
        <f t="shared" si="12"/>
        <v>0</v>
      </c>
      <c r="V66" s="219"/>
      <c r="W66" s="219"/>
      <c r="X66" s="219"/>
      <c r="Y66" s="219"/>
      <c r="Z66" s="219"/>
      <c r="AA66" s="219"/>
      <c r="AB66" s="219"/>
      <c r="AC66" s="146"/>
      <c r="AD66" s="219"/>
      <c r="AE66" s="146"/>
      <c r="AF66" s="219"/>
      <c r="AG66" s="146"/>
      <c r="AH66" s="146"/>
      <c r="AI66" s="146"/>
      <c r="AJ66" s="146"/>
      <c r="AK66" s="146"/>
      <c r="AL66" s="146"/>
      <c r="AM66" s="146"/>
      <c r="AN66" s="146"/>
      <c r="AO66" s="146"/>
      <c r="AP66" s="146"/>
      <c r="AQ66" s="146"/>
      <c r="AR66" s="146"/>
      <c r="AS66" s="146"/>
      <c r="AT66" s="146"/>
      <c r="AU66" s="146"/>
      <c r="AV66" s="146"/>
      <c r="AW66" s="146"/>
      <c r="AX66" s="146"/>
      <c r="AY66" s="146"/>
      <c r="AZ66" s="317">
        <f>SUM(V66:AY66)</f>
        <v>0</v>
      </c>
      <c r="BA66" s="595">
        <f t="shared" si="8"/>
        <v>0</v>
      </c>
    </row>
    <row r="67" spans="1:53" ht="17.399999999999999" x14ac:dyDescent="0.3">
      <c r="A67" s="16" t="s">
        <v>155</v>
      </c>
      <c r="B67" s="17" t="s">
        <v>156</v>
      </c>
      <c r="C67" s="219"/>
      <c r="D67" s="219"/>
      <c r="E67" s="219"/>
      <c r="F67" s="219"/>
      <c r="G67" s="146"/>
      <c r="H67" s="146">
        <f>SUM(C67:G67)</f>
        <v>0</v>
      </c>
      <c r="I67" s="146"/>
      <c r="J67" s="146"/>
      <c r="K67" s="146"/>
      <c r="L67" s="146">
        <f t="shared" ref="L67:L70" si="70">SUM(I67:K67)</f>
        <v>0</v>
      </c>
      <c r="M67" s="146"/>
      <c r="N67" s="219"/>
      <c r="O67" s="317"/>
      <c r="P67" s="146"/>
      <c r="Q67" s="146">
        <f>SUM(M67:P67)</f>
        <v>0</v>
      </c>
      <c r="R67" s="146"/>
      <c r="S67" s="146"/>
      <c r="T67" s="219"/>
      <c r="U67" s="146">
        <f t="shared" si="12"/>
        <v>0</v>
      </c>
      <c r="V67" s="219"/>
      <c r="W67" s="219"/>
      <c r="X67" s="219"/>
      <c r="Y67" s="219"/>
      <c r="Z67" s="219"/>
      <c r="AA67" s="219"/>
      <c r="AB67" s="219"/>
      <c r="AC67" s="146"/>
      <c r="AD67" s="219"/>
      <c r="AE67" s="146"/>
      <c r="AF67" s="219"/>
      <c r="AG67" s="146"/>
      <c r="AH67" s="146"/>
      <c r="AI67" s="146"/>
      <c r="AJ67" s="146"/>
      <c r="AK67" s="146"/>
      <c r="AL67" s="146"/>
      <c r="AM67" s="146"/>
      <c r="AN67" s="146"/>
      <c r="AO67" s="146"/>
      <c r="AP67" s="146"/>
      <c r="AQ67" s="146"/>
      <c r="AR67" s="146"/>
      <c r="AS67" s="146"/>
      <c r="AT67" s="146"/>
      <c r="AU67" s="146"/>
      <c r="AV67" s="146"/>
      <c r="AW67" s="146"/>
      <c r="AX67" s="146"/>
      <c r="AY67" s="146"/>
      <c r="AZ67" s="612">
        <f>SUM(V67:AY67)</f>
        <v>0</v>
      </c>
      <c r="BA67" s="613">
        <f t="shared" si="8"/>
        <v>0</v>
      </c>
    </row>
    <row r="68" spans="1:53" ht="17.399999999999999" x14ac:dyDescent="0.3">
      <c r="A68" s="16" t="s">
        <v>157</v>
      </c>
      <c r="B68" s="17" t="s">
        <v>158</v>
      </c>
      <c r="C68" s="219"/>
      <c r="D68" s="219"/>
      <c r="E68" s="219"/>
      <c r="F68" s="219"/>
      <c r="G68" s="146"/>
      <c r="H68" s="146">
        <f>SUM(C68:G68)</f>
        <v>0</v>
      </c>
      <c r="I68" s="146"/>
      <c r="J68" s="146"/>
      <c r="K68" s="146"/>
      <c r="L68" s="146">
        <f t="shared" si="70"/>
        <v>0</v>
      </c>
      <c r="M68" s="146"/>
      <c r="N68" s="219"/>
      <c r="O68" s="317"/>
      <c r="P68" s="146"/>
      <c r="Q68" s="146">
        <f>SUM(M68:P68)</f>
        <v>0</v>
      </c>
      <c r="R68" s="146"/>
      <c r="S68" s="146"/>
      <c r="T68" s="219"/>
      <c r="U68" s="146">
        <f t="shared" si="12"/>
        <v>0</v>
      </c>
      <c r="V68" s="219"/>
      <c r="W68" s="219"/>
      <c r="X68" s="219"/>
      <c r="Y68" s="219"/>
      <c r="Z68" s="219"/>
      <c r="AA68" s="219"/>
      <c r="AB68" s="219"/>
      <c r="AC68" s="146"/>
      <c r="AD68" s="219"/>
      <c r="AE68" s="146"/>
      <c r="AF68" s="219"/>
      <c r="AG68" s="146"/>
      <c r="AH68" s="146"/>
      <c r="AI68" s="146"/>
      <c r="AJ68" s="146"/>
      <c r="AK68" s="146"/>
      <c r="AL68" s="146">
        <v>1180000</v>
      </c>
      <c r="AM68" s="146"/>
      <c r="AN68" s="146"/>
      <c r="AO68" s="146"/>
      <c r="AP68" s="146"/>
      <c r="AQ68" s="146"/>
      <c r="AR68" s="146"/>
      <c r="AS68" s="146"/>
      <c r="AT68" s="146"/>
      <c r="AU68" s="146"/>
      <c r="AV68" s="146"/>
      <c r="AW68" s="146"/>
      <c r="AX68" s="146"/>
      <c r="AY68" s="146"/>
      <c r="AZ68" s="317">
        <f>SUM(V68:AY68)</f>
        <v>1180000</v>
      </c>
      <c r="BA68" s="595">
        <f t="shared" si="8"/>
        <v>1180000</v>
      </c>
    </row>
    <row r="69" spans="1:53" ht="17.399999999999999" x14ac:dyDescent="0.3">
      <c r="A69" s="16" t="s">
        <v>159</v>
      </c>
      <c r="B69" s="17" t="s">
        <v>160</v>
      </c>
      <c r="C69" s="219"/>
      <c r="D69" s="219"/>
      <c r="E69" s="219"/>
      <c r="F69" s="219"/>
      <c r="G69" s="146"/>
      <c r="H69" s="146">
        <f>SUM(C69:G69)</f>
        <v>0</v>
      </c>
      <c r="I69" s="146"/>
      <c r="J69" s="146"/>
      <c r="K69" s="146"/>
      <c r="L69" s="146">
        <f t="shared" si="70"/>
        <v>0</v>
      </c>
      <c r="M69" s="146"/>
      <c r="N69" s="219"/>
      <c r="O69" s="317"/>
      <c r="P69" s="146"/>
      <c r="Q69" s="146">
        <f>SUM(M69:P69)</f>
        <v>0</v>
      </c>
      <c r="R69" s="146"/>
      <c r="S69" s="146"/>
      <c r="T69" s="219"/>
      <c r="U69" s="146">
        <f t="shared" si="12"/>
        <v>0</v>
      </c>
      <c r="V69" s="219"/>
      <c r="W69" s="219"/>
      <c r="X69" s="219"/>
      <c r="Y69" s="219"/>
      <c r="Z69" s="219"/>
      <c r="AA69" s="219"/>
      <c r="AB69" s="219"/>
      <c r="AC69" s="146"/>
      <c r="AD69" s="219"/>
      <c r="AE69" s="146"/>
      <c r="AF69" s="219"/>
      <c r="AG69" s="146"/>
      <c r="AH69" s="146"/>
      <c r="AI69" s="146"/>
      <c r="AJ69" s="146"/>
      <c r="AK69" s="146"/>
      <c r="AL69" s="146"/>
      <c r="AM69" s="146"/>
      <c r="AN69" s="146"/>
      <c r="AO69" s="146"/>
      <c r="AP69" s="146"/>
      <c r="AQ69" s="146"/>
      <c r="AR69" s="146"/>
      <c r="AS69" s="146"/>
      <c r="AT69" s="146"/>
      <c r="AU69" s="146"/>
      <c r="AV69" s="146"/>
      <c r="AW69" s="146"/>
      <c r="AX69" s="146"/>
      <c r="AY69" s="146"/>
      <c r="AZ69" s="317">
        <f>SUM(V69:AY69)</f>
        <v>0</v>
      </c>
      <c r="BA69" s="595">
        <f t="shared" si="8"/>
        <v>0</v>
      </c>
    </row>
    <row r="70" spans="1:53" ht="17.399999999999999" x14ac:dyDescent="0.3">
      <c r="A70" s="16" t="s">
        <v>161</v>
      </c>
      <c r="B70" s="17" t="s">
        <v>162</v>
      </c>
      <c r="C70" s="219"/>
      <c r="D70" s="219"/>
      <c r="E70" s="219"/>
      <c r="F70" s="219"/>
      <c r="G70" s="146"/>
      <c r="H70" s="146">
        <f>SUM(C70:G70)</f>
        <v>0</v>
      </c>
      <c r="I70" s="146"/>
      <c r="J70" s="146"/>
      <c r="K70" s="146"/>
      <c r="L70" s="146">
        <f t="shared" si="70"/>
        <v>0</v>
      </c>
      <c r="M70" s="146"/>
      <c r="N70" s="219"/>
      <c r="O70" s="317"/>
      <c r="P70" s="146"/>
      <c r="Q70" s="146">
        <f>SUM(M70:P70)</f>
        <v>0</v>
      </c>
      <c r="R70" s="146"/>
      <c r="S70" s="146"/>
      <c r="T70" s="219"/>
      <c r="U70" s="146">
        <f t="shared" si="12"/>
        <v>0</v>
      </c>
      <c r="V70" s="219"/>
      <c r="W70" s="219"/>
      <c r="X70" s="219"/>
      <c r="Y70" s="219"/>
      <c r="Z70" s="219"/>
      <c r="AA70" s="219"/>
      <c r="AB70" s="219"/>
      <c r="AC70" s="146"/>
      <c r="AD70" s="219"/>
      <c r="AE70" s="146"/>
      <c r="AF70" s="219"/>
      <c r="AG70" s="146"/>
      <c r="AH70" s="146"/>
      <c r="AI70" s="146"/>
      <c r="AJ70" s="146"/>
      <c r="AK70" s="146"/>
      <c r="AL70" s="146"/>
      <c r="AM70" s="146"/>
      <c r="AN70" s="146"/>
      <c r="AO70" s="146"/>
      <c r="AP70" s="146"/>
      <c r="AQ70" s="146"/>
      <c r="AR70" s="146"/>
      <c r="AS70" s="146"/>
      <c r="AT70" s="146"/>
      <c r="AU70" s="146"/>
      <c r="AV70" s="146"/>
      <c r="AW70" s="146"/>
      <c r="AX70" s="146"/>
      <c r="AY70" s="146"/>
      <c r="AZ70" s="317">
        <f>SUM(V70:AY70)</f>
        <v>0</v>
      </c>
      <c r="BA70" s="595">
        <f t="shared" ref="BA70:BA107" si="71">AZ70+U70+Q70+H70+L70</f>
        <v>0</v>
      </c>
    </row>
    <row r="71" spans="1:53" ht="17.399999999999999" x14ac:dyDescent="0.3">
      <c r="A71" s="14" t="s">
        <v>163</v>
      </c>
      <c r="B71" s="15" t="s">
        <v>164</v>
      </c>
      <c r="C71" s="217">
        <f t="shared" ref="C71:AZ71" si="72">SUM(C72:C74)</f>
        <v>0</v>
      </c>
      <c r="D71" s="217">
        <f t="shared" si="72"/>
        <v>0</v>
      </c>
      <c r="E71" s="217">
        <f t="shared" si="72"/>
        <v>0</v>
      </c>
      <c r="F71" s="217">
        <f t="shared" si="72"/>
        <v>0</v>
      </c>
      <c r="G71" s="145">
        <f t="shared" si="72"/>
        <v>0</v>
      </c>
      <c r="H71" s="145">
        <f t="shared" si="72"/>
        <v>0</v>
      </c>
      <c r="I71" s="145">
        <f t="shared" si="72"/>
        <v>0</v>
      </c>
      <c r="J71" s="145">
        <f t="shared" si="72"/>
        <v>0</v>
      </c>
      <c r="K71" s="145">
        <f t="shared" si="72"/>
        <v>0</v>
      </c>
      <c r="L71" s="145">
        <f>SUM(I71:K71)</f>
        <v>0</v>
      </c>
      <c r="M71" s="145">
        <f t="shared" si="72"/>
        <v>0</v>
      </c>
      <c r="N71" s="217">
        <f t="shared" si="72"/>
        <v>0</v>
      </c>
      <c r="O71" s="316">
        <f t="shared" si="72"/>
        <v>0</v>
      </c>
      <c r="P71" s="145">
        <f t="shared" si="72"/>
        <v>0</v>
      </c>
      <c r="Q71" s="145">
        <f t="shared" si="72"/>
        <v>0</v>
      </c>
      <c r="R71" s="145">
        <f t="shared" si="72"/>
        <v>0</v>
      </c>
      <c r="S71" s="145"/>
      <c r="T71" s="217">
        <f t="shared" ref="T71" si="73">SUM(T72:T74)</f>
        <v>0</v>
      </c>
      <c r="U71" s="145">
        <f t="shared" si="12"/>
        <v>0</v>
      </c>
      <c r="V71" s="217">
        <f>SUM(V72:V74)</f>
        <v>0</v>
      </c>
      <c r="W71" s="217">
        <f t="shared" ref="W71:AF71" si="74">SUM(W72:W74)</f>
        <v>0</v>
      </c>
      <c r="X71" s="217">
        <f t="shared" si="74"/>
        <v>0</v>
      </c>
      <c r="Y71" s="217">
        <f t="shared" si="74"/>
        <v>0</v>
      </c>
      <c r="Z71" s="217">
        <f t="shared" si="74"/>
        <v>0</v>
      </c>
      <c r="AA71" s="217">
        <f t="shared" si="74"/>
        <v>0</v>
      </c>
      <c r="AB71" s="217">
        <f t="shared" si="74"/>
        <v>0</v>
      </c>
      <c r="AC71" s="145">
        <f t="shared" si="74"/>
        <v>0</v>
      </c>
      <c r="AD71" s="217">
        <f t="shared" si="74"/>
        <v>0</v>
      </c>
      <c r="AE71" s="145">
        <f t="shared" si="74"/>
        <v>0</v>
      </c>
      <c r="AF71" s="217">
        <f t="shared" si="74"/>
        <v>0</v>
      </c>
      <c r="AG71" s="145">
        <f>SUM(AG72:AG74)</f>
        <v>0</v>
      </c>
      <c r="AH71" s="145">
        <f t="shared" ref="AH71:AY71" si="75">SUM(AH72:AH74)</f>
        <v>0</v>
      </c>
      <c r="AI71" s="145">
        <f t="shared" si="75"/>
        <v>0</v>
      </c>
      <c r="AJ71" s="145">
        <f t="shared" si="75"/>
        <v>0</v>
      </c>
      <c r="AK71" s="145">
        <f t="shared" si="75"/>
        <v>0</v>
      </c>
      <c r="AL71" s="145">
        <f t="shared" si="75"/>
        <v>0</v>
      </c>
      <c r="AM71" s="145">
        <f t="shared" si="75"/>
        <v>0</v>
      </c>
      <c r="AN71" s="145">
        <f t="shared" si="75"/>
        <v>0</v>
      </c>
      <c r="AO71" s="145">
        <f t="shared" si="75"/>
        <v>0</v>
      </c>
      <c r="AP71" s="145">
        <f t="shared" si="75"/>
        <v>0</v>
      </c>
      <c r="AQ71" s="145">
        <f t="shared" si="75"/>
        <v>0</v>
      </c>
      <c r="AR71" s="145">
        <f t="shared" si="75"/>
        <v>0</v>
      </c>
      <c r="AS71" s="145">
        <f t="shared" si="75"/>
        <v>0</v>
      </c>
      <c r="AT71" s="145">
        <f t="shared" si="75"/>
        <v>0</v>
      </c>
      <c r="AU71" s="145">
        <f t="shared" si="75"/>
        <v>0</v>
      </c>
      <c r="AV71" s="145">
        <f t="shared" si="75"/>
        <v>0</v>
      </c>
      <c r="AW71" s="145">
        <f t="shared" si="75"/>
        <v>0</v>
      </c>
      <c r="AX71" s="145">
        <f t="shared" si="75"/>
        <v>0</v>
      </c>
      <c r="AY71" s="145">
        <f t="shared" si="75"/>
        <v>0</v>
      </c>
      <c r="AZ71" s="316">
        <f t="shared" si="72"/>
        <v>0</v>
      </c>
      <c r="BA71" s="595">
        <f t="shared" si="71"/>
        <v>0</v>
      </c>
    </row>
    <row r="72" spans="1:53" ht="31.2" x14ac:dyDescent="0.3">
      <c r="A72" s="16" t="s">
        <v>165</v>
      </c>
      <c r="B72" s="17" t="s">
        <v>166</v>
      </c>
      <c r="C72" s="219"/>
      <c r="D72" s="219"/>
      <c r="E72" s="219"/>
      <c r="F72" s="219"/>
      <c r="G72" s="146"/>
      <c r="H72" s="146">
        <f>SUM(C72:G72)</f>
        <v>0</v>
      </c>
      <c r="I72" s="146"/>
      <c r="J72" s="146"/>
      <c r="K72" s="146"/>
      <c r="L72" s="146">
        <f>SUM(I72:K72)</f>
        <v>0</v>
      </c>
      <c r="M72" s="146"/>
      <c r="N72" s="219"/>
      <c r="O72" s="317"/>
      <c r="P72" s="146"/>
      <c r="Q72" s="146">
        <f>SUM(M72:P72)</f>
        <v>0</v>
      </c>
      <c r="R72" s="146"/>
      <c r="S72" s="146"/>
      <c r="T72" s="219"/>
      <c r="U72" s="146">
        <f t="shared" si="12"/>
        <v>0</v>
      </c>
      <c r="V72" s="219"/>
      <c r="W72" s="219"/>
      <c r="X72" s="219"/>
      <c r="Y72" s="219"/>
      <c r="Z72" s="219"/>
      <c r="AA72" s="219"/>
      <c r="AB72" s="219"/>
      <c r="AC72" s="146"/>
      <c r="AD72" s="219"/>
      <c r="AE72" s="146"/>
      <c r="AF72" s="219"/>
      <c r="AG72" s="146"/>
      <c r="AH72" s="146"/>
      <c r="AI72" s="146"/>
      <c r="AJ72" s="146"/>
      <c r="AK72" s="146"/>
      <c r="AL72" s="146"/>
      <c r="AM72" s="146"/>
      <c r="AN72" s="146"/>
      <c r="AO72" s="146"/>
      <c r="AP72" s="146"/>
      <c r="AQ72" s="146"/>
      <c r="AR72" s="146"/>
      <c r="AS72" s="146"/>
      <c r="AT72" s="146"/>
      <c r="AU72" s="146"/>
      <c r="AV72" s="146"/>
      <c r="AW72" s="146"/>
      <c r="AX72" s="146"/>
      <c r="AY72" s="146"/>
      <c r="AZ72" s="317">
        <f>SUM(V72:AY72)</f>
        <v>0</v>
      </c>
      <c r="BA72" s="595">
        <f t="shared" si="71"/>
        <v>0</v>
      </c>
    </row>
    <row r="73" spans="1:53" ht="31.2" x14ac:dyDescent="0.3">
      <c r="A73" s="16" t="s">
        <v>167</v>
      </c>
      <c r="B73" s="17" t="s">
        <v>168</v>
      </c>
      <c r="C73" s="219"/>
      <c r="D73" s="219"/>
      <c r="E73" s="219"/>
      <c r="F73" s="219"/>
      <c r="G73" s="146"/>
      <c r="H73" s="146">
        <f>SUM(C73:G73)</f>
        <v>0</v>
      </c>
      <c r="I73" s="146"/>
      <c r="J73" s="146"/>
      <c r="K73" s="146"/>
      <c r="L73" s="146">
        <f t="shared" ref="L73:L74" si="76">SUM(I73:K73)</f>
        <v>0</v>
      </c>
      <c r="M73" s="146"/>
      <c r="N73" s="219"/>
      <c r="O73" s="317"/>
      <c r="P73" s="146"/>
      <c r="Q73" s="146">
        <f>SUM(M73:P73)</f>
        <v>0</v>
      </c>
      <c r="R73" s="146"/>
      <c r="S73" s="146"/>
      <c r="T73" s="219"/>
      <c r="U73" s="146">
        <f t="shared" si="12"/>
        <v>0</v>
      </c>
      <c r="V73" s="219"/>
      <c r="W73" s="219"/>
      <c r="X73" s="219"/>
      <c r="Y73" s="219"/>
      <c r="Z73" s="219"/>
      <c r="AA73" s="219"/>
      <c r="AB73" s="219"/>
      <c r="AC73" s="146"/>
      <c r="AD73" s="219"/>
      <c r="AE73" s="146"/>
      <c r="AF73" s="219"/>
      <c r="AG73" s="146"/>
      <c r="AH73" s="146"/>
      <c r="AI73" s="146"/>
      <c r="AJ73" s="146"/>
      <c r="AK73" s="146"/>
      <c r="AL73" s="146"/>
      <c r="AM73" s="146"/>
      <c r="AN73" s="146"/>
      <c r="AO73" s="146"/>
      <c r="AP73" s="146"/>
      <c r="AQ73" s="146"/>
      <c r="AR73" s="146"/>
      <c r="AS73" s="146"/>
      <c r="AT73" s="146"/>
      <c r="AU73" s="146"/>
      <c r="AV73" s="146"/>
      <c r="AW73" s="146"/>
      <c r="AX73" s="146"/>
      <c r="AY73" s="146"/>
      <c r="AZ73" s="317">
        <f>SUM(V73:AY73)</f>
        <v>0</v>
      </c>
      <c r="BA73" s="595">
        <f t="shared" si="71"/>
        <v>0</v>
      </c>
    </row>
    <row r="74" spans="1:53" ht="17.399999999999999" x14ac:dyDescent="0.3">
      <c r="A74" s="16" t="s">
        <v>169</v>
      </c>
      <c r="B74" s="17" t="s">
        <v>170</v>
      </c>
      <c r="C74" s="219"/>
      <c r="D74" s="219"/>
      <c r="E74" s="219"/>
      <c r="F74" s="219"/>
      <c r="G74" s="146"/>
      <c r="H74" s="146">
        <f>SUM(C74:G74)</f>
        <v>0</v>
      </c>
      <c r="I74" s="146"/>
      <c r="J74" s="146"/>
      <c r="K74" s="146"/>
      <c r="L74" s="146">
        <f t="shared" si="76"/>
        <v>0</v>
      </c>
      <c r="M74" s="146"/>
      <c r="N74" s="219"/>
      <c r="O74" s="317"/>
      <c r="P74" s="146"/>
      <c r="Q74" s="146">
        <f>SUM(M74:P74)</f>
        <v>0</v>
      </c>
      <c r="R74" s="146"/>
      <c r="S74" s="146"/>
      <c r="T74" s="219"/>
      <c r="U74" s="146">
        <f t="shared" si="12"/>
        <v>0</v>
      </c>
      <c r="V74" s="219"/>
      <c r="W74" s="219"/>
      <c r="X74" s="219"/>
      <c r="Y74" s="219"/>
      <c r="Z74" s="219"/>
      <c r="AA74" s="219"/>
      <c r="AB74" s="219"/>
      <c r="AC74" s="146"/>
      <c r="AD74" s="219"/>
      <c r="AE74" s="146"/>
      <c r="AF74" s="219"/>
      <c r="AG74" s="146"/>
      <c r="AH74" s="146"/>
      <c r="AI74" s="146"/>
      <c r="AJ74" s="146"/>
      <c r="AK74" s="146"/>
      <c r="AL74" s="146"/>
      <c r="AM74" s="146"/>
      <c r="AN74" s="146"/>
      <c r="AO74" s="146"/>
      <c r="AP74" s="146"/>
      <c r="AQ74" s="146"/>
      <c r="AR74" s="146"/>
      <c r="AS74" s="146"/>
      <c r="AT74" s="146"/>
      <c r="AU74" s="146"/>
      <c r="AV74" s="146"/>
      <c r="AW74" s="146"/>
      <c r="AX74" s="146"/>
      <c r="AY74" s="146">
        <v>0</v>
      </c>
      <c r="AZ74" s="317">
        <f>SUM(V74:AY74)</f>
        <v>0</v>
      </c>
      <c r="BA74" s="595">
        <f t="shared" si="71"/>
        <v>0</v>
      </c>
    </row>
    <row r="75" spans="1:53" ht="17.399999999999999" x14ac:dyDescent="0.3">
      <c r="A75" s="14" t="s">
        <v>171</v>
      </c>
      <c r="B75" s="15" t="s">
        <v>172</v>
      </c>
      <c r="C75" s="217">
        <f t="shared" ref="C75:AZ75" si="77">SUM(C76:C78)</f>
        <v>0</v>
      </c>
      <c r="D75" s="217">
        <f t="shared" si="77"/>
        <v>0</v>
      </c>
      <c r="E75" s="217">
        <f t="shared" si="77"/>
        <v>0</v>
      </c>
      <c r="F75" s="217">
        <f t="shared" si="77"/>
        <v>0</v>
      </c>
      <c r="G75" s="145">
        <f t="shared" si="77"/>
        <v>0</v>
      </c>
      <c r="H75" s="145">
        <f t="shared" si="77"/>
        <v>0</v>
      </c>
      <c r="I75" s="145">
        <f t="shared" si="77"/>
        <v>0</v>
      </c>
      <c r="J75" s="145">
        <f t="shared" si="77"/>
        <v>0</v>
      </c>
      <c r="K75" s="145">
        <f t="shared" si="77"/>
        <v>0</v>
      </c>
      <c r="L75" s="145">
        <f>SUM(I75:K75)</f>
        <v>0</v>
      </c>
      <c r="M75" s="145">
        <f t="shared" si="77"/>
        <v>0</v>
      </c>
      <c r="N75" s="217">
        <f t="shared" si="77"/>
        <v>0</v>
      </c>
      <c r="O75" s="316">
        <f t="shared" si="77"/>
        <v>0</v>
      </c>
      <c r="P75" s="145">
        <f t="shared" si="77"/>
        <v>0</v>
      </c>
      <c r="Q75" s="145">
        <f t="shared" si="77"/>
        <v>0</v>
      </c>
      <c r="R75" s="145">
        <f t="shared" si="77"/>
        <v>0</v>
      </c>
      <c r="S75" s="145"/>
      <c r="T75" s="217">
        <f t="shared" ref="T75" si="78">SUM(T76:T78)</f>
        <v>0</v>
      </c>
      <c r="U75" s="145">
        <f t="shared" ref="U75:U107" si="79">SUM(R75:T75)</f>
        <v>0</v>
      </c>
      <c r="V75" s="217">
        <f>SUM(V76:V78)</f>
        <v>0</v>
      </c>
      <c r="W75" s="217">
        <f t="shared" ref="W75:AF75" si="80">SUM(W76:W78)</f>
        <v>0</v>
      </c>
      <c r="X75" s="217">
        <f t="shared" si="80"/>
        <v>0</v>
      </c>
      <c r="Y75" s="217">
        <f t="shared" si="80"/>
        <v>0</v>
      </c>
      <c r="Z75" s="217">
        <f t="shared" si="80"/>
        <v>0</v>
      </c>
      <c r="AA75" s="217">
        <f t="shared" si="80"/>
        <v>0</v>
      </c>
      <c r="AB75" s="217">
        <f t="shared" si="80"/>
        <v>0</v>
      </c>
      <c r="AC75" s="145">
        <f t="shared" si="80"/>
        <v>0</v>
      </c>
      <c r="AD75" s="217">
        <f t="shared" si="80"/>
        <v>0</v>
      </c>
      <c r="AE75" s="145">
        <f t="shared" si="80"/>
        <v>0</v>
      </c>
      <c r="AF75" s="217">
        <f t="shared" si="80"/>
        <v>0</v>
      </c>
      <c r="AG75" s="145">
        <f>SUM(AG76:AG78)</f>
        <v>0</v>
      </c>
      <c r="AH75" s="145">
        <f t="shared" ref="AH75:AY75" si="81">SUM(AH76:AH78)</f>
        <v>0</v>
      </c>
      <c r="AI75" s="145">
        <f t="shared" si="81"/>
        <v>0</v>
      </c>
      <c r="AJ75" s="145">
        <f t="shared" si="81"/>
        <v>0</v>
      </c>
      <c r="AK75" s="145">
        <f t="shared" si="81"/>
        <v>0</v>
      </c>
      <c r="AL75" s="145">
        <f t="shared" si="81"/>
        <v>0</v>
      </c>
      <c r="AM75" s="145">
        <f t="shared" si="81"/>
        <v>0</v>
      </c>
      <c r="AN75" s="145">
        <f t="shared" si="81"/>
        <v>0</v>
      </c>
      <c r="AO75" s="145">
        <f t="shared" si="81"/>
        <v>0</v>
      </c>
      <c r="AP75" s="145">
        <f t="shared" si="81"/>
        <v>0</v>
      </c>
      <c r="AQ75" s="145">
        <f t="shared" si="81"/>
        <v>0</v>
      </c>
      <c r="AR75" s="145">
        <f t="shared" si="81"/>
        <v>0</v>
      </c>
      <c r="AS75" s="145">
        <f t="shared" si="81"/>
        <v>0</v>
      </c>
      <c r="AT75" s="145">
        <f t="shared" si="81"/>
        <v>0</v>
      </c>
      <c r="AU75" s="145">
        <f t="shared" si="81"/>
        <v>0</v>
      </c>
      <c r="AV75" s="145">
        <f t="shared" si="81"/>
        <v>0</v>
      </c>
      <c r="AW75" s="145">
        <f t="shared" si="81"/>
        <v>0</v>
      </c>
      <c r="AX75" s="145">
        <f t="shared" si="81"/>
        <v>0</v>
      </c>
      <c r="AY75" s="145">
        <f t="shared" si="81"/>
        <v>0</v>
      </c>
      <c r="AZ75" s="316">
        <f t="shared" si="77"/>
        <v>0</v>
      </c>
      <c r="BA75" s="595">
        <f t="shared" si="71"/>
        <v>0</v>
      </c>
    </row>
    <row r="76" spans="1:53" ht="31.2" x14ac:dyDescent="0.3">
      <c r="A76" s="16" t="s">
        <v>173</v>
      </c>
      <c r="B76" s="17" t="s">
        <v>174</v>
      </c>
      <c r="C76" s="219"/>
      <c r="D76" s="219"/>
      <c r="E76" s="219"/>
      <c r="F76" s="219"/>
      <c r="G76" s="146"/>
      <c r="H76" s="146">
        <f>SUM(C76:G76)</f>
        <v>0</v>
      </c>
      <c r="I76" s="146"/>
      <c r="J76" s="146"/>
      <c r="K76" s="146"/>
      <c r="L76" s="146">
        <f>SUM(I76:K76)</f>
        <v>0</v>
      </c>
      <c r="M76" s="146"/>
      <c r="N76" s="219"/>
      <c r="O76" s="317"/>
      <c r="P76" s="146"/>
      <c r="Q76" s="146">
        <f>SUM(M76:P76)</f>
        <v>0</v>
      </c>
      <c r="R76" s="146"/>
      <c r="S76" s="146"/>
      <c r="T76" s="219"/>
      <c r="U76" s="146">
        <f t="shared" si="79"/>
        <v>0</v>
      </c>
      <c r="V76" s="219"/>
      <c r="W76" s="219"/>
      <c r="X76" s="219"/>
      <c r="Y76" s="219"/>
      <c r="Z76" s="219"/>
      <c r="AA76" s="219"/>
      <c r="AB76" s="219"/>
      <c r="AC76" s="146"/>
      <c r="AD76" s="219"/>
      <c r="AE76" s="146"/>
      <c r="AF76" s="219"/>
      <c r="AG76" s="146"/>
      <c r="AH76" s="146"/>
      <c r="AI76" s="146"/>
      <c r="AJ76" s="146"/>
      <c r="AK76" s="146"/>
      <c r="AL76" s="146"/>
      <c r="AM76" s="146"/>
      <c r="AN76" s="146"/>
      <c r="AO76" s="146"/>
      <c r="AP76" s="146"/>
      <c r="AQ76" s="146"/>
      <c r="AR76" s="146"/>
      <c r="AS76" s="146"/>
      <c r="AT76" s="146"/>
      <c r="AU76" s="146"/>
      <c r="AV76" s="146"/>
      <c r="AW76" s="146"/>
      <c r="AX76" s="146"/>
      <c r="AY76" s="146"/>
      <c r="AZ76" s="317">
        <f>SUM(V76:AY76)</f>
        <v>0</v>
      </c>
      <c r="BA76" s="595">
        <f t="shared" si="71"/>
        <v>0</v>
      </c>
    </row>
    <row r="77" spans="1:53" ht="31.2" x14ac:dyDescent="0.3">
      <c r="A77" s="16" t="s">
        <v>175</v>
      </c>
      <c r="B77" s="17" t="s">
        <v>176</v>
      </c>
      <c r="C77" s="219"/>
      <c r="D77" s="219"/>
      <c r="E77" s="219"/>
      <c r="F77" s="219"/>
      <c r="G77" s="146"/>
      <c r="H77" s="146">
        <f>SUM(C77:G77)</f>
        <v>0</v>
      </c>
      <c r="I77" s="146"/>
      <c r="J77" s="146"/>
      <c r="K77" s="146"/>
      <c r="L77" s="146">
        <f t="shared" ref="L77:L78" si="82">SUM(I77:K77)</f>
        <v>0</v>
      </c>
      <c r="M77" s="146"/>
      <c r="N77" s="219"/>
      <c r="O77" s="317"/>
      <c r="P77" s="146"/>
      <c r="Q77" s="146">
        <f>SUM(M77:P77)</f>
        <v>0</v>
      </c>
      <c r="R77" s="146"/>
      <c r="S77" s="146"/>
      <c r="T77" s="219"/>
      <c r="U77" s="146">
        <f t="shared" si="79"/>
        <v>0</v>
      </c>
      <c r="V77" s="219"/>
      <c r="W77" s="219"/>
      <c r="X77" s="219"/>
      <c r="Y77" s="219"/>
      <c r="Z77" s="219"/>
      <c r="AA77" s="219"/>
      <c r="AB77" s="219"/>
      <c r="AC77" s="146"/>
      <c r="AD77" s="219"/>
      <c r="AE77" s="146"/>
      <c r="AF77" s="219"/>
      <c r="AG77" s="146"/>
      <c r="AH77" s="146"/>
      <c r="AI77" s="146"/>
      <c r="AJ77" s="146"/>
      <c r="AK77" s="146"/>
      <c r="AL77" s="146"/>
      <c r="AM77" s="146"/>
      <c r="AN77" s="146"/>
      <c r="AO77" s="146"/>
      <c r="AP77" s="146"/>
      <c r="AQ77" s="146"/>
      <c r="AR77" s="146"/>
      <c r="AS77" s="146"/>
      <c r="AT77" s="146"/>
      <c r="AU77" s="146"/>
      <c r="AV77" s="146"/>
      <c r="AW77" s="146"/>
      <c r="AX77" s="146"/>
      <c r="AY77" s="146"/>
      <c r="AZ77" s="317">
        <f>SUM(V77:AY77)</f>
        <v>0</v>
      </c>
      <c r="BA77" s="595">
        <f t="shared" si="71"/>
        <v>0</v>
      </c>
    </row>
    <row r="78" spans="1:53" ht="17.399999999999999" x14ac:dyDescent="0.3">
      <c r="A78" s="16" t="s">
        <v>177</v>
      </c>
      <c r="B78" s="17" t="s">
        <v>178</v>
      </c>
      <c r="C78" s="219"/>
      <c r="D78" s="219"/>
      <c r="E78" s="219"/>
      <c r="F78" s="219"/>
      <c r="G78" s="146"/>
      <c r="H78" s="146">
        <f>SUM(C78:G78)</f>
        <v>0</v>
      </c>
      <c r="I78" s="146"/>
      <c r="J78" s="146"/>
      <c r="K78" s="146"/>
      <c r="L78" s="146">
        <f t="shared" si="82"/>
        <v>0</v>
      </c>
      <c r="M78" s="146"/>
      <c r="N78" s="219"/>
      <c r="O78" s="317"/>
      <c r="P78" s="146"/>
      <c r="Q78" s="146">
        <f>SUM(M78:P78)</f>
        <v>0</v>
      </c>
      <c r="R78" s="146"/>
      <c r="S78" s="146"/>
      <c r="T78" s="219"/>
      <c r="U78" s="146">
        <f t="shared" si="79"/>
        <v>0</v>
      </c>
      <c r="V78" s="219"/>
      <c r="W78" s="219"/>
      <c r="X78" s="219"/>
      <c r="Y78" s="219"/>
      <c r="Z78" s="219"/>
      <c r="AA78" s="219"/>
      <c r="AB78" s="219"/>
      <c r="AC78" s="146"/>
      <c r="AD78" s="219"/>
      <c r="AE78" s="146"/>
      <c r="AF78" s="219"/>
      <c r="AG78" s="146"/>
      <c r="AH78" s="146"/>
      <c r="AI78" s="146"/>
      <c r="AJ78" s="146"/>
      <c r="AK78" s="146"/>
      <c r="AL78" s="146"/>
      <c r="AM78" s="146"/>
      <c r="AN78" s="146"/>
      <c r="AO78" s="146"/>
      <c r="AP78" s="146"/>
      <c r="AQ78" s="146"/>
      <c r="AR78" s="146"/>
      <c r="AS78" s="146"/>
      <c r="AT78" s="146"/>
      <c r="AU78" s="146"/>
      <c r="AV78" s="146"/>
      <c r="AW78" s="146"/>
      <c r="AX78" s="146"/>
      <c r="AY78" s="146"/>
      <c r="AZ78" s="317">
        <f>SUM(V78:AY78)</f>
        <v>0</v>
      </c>
      <c r="BA78" s="595">
        <f t="shared" si="71"/>
        <v>0</v>
      </c>
    </row>
    <row r="79" spans="1:53" ht="17.399999999999999" x14ac:dyDescent="0.3">
      <c r="A79" s="14" t="s">
        <v>179</v>
      </c>
      <c r="B79" s="15" t="s">
        <v>180</v>
      </c>
      <c r="C79" s="217">
        <f t="shared" ref="C79:F79" si="83">SUM(C80+C102+C107)</f>
        <v>0</v>
      </c>
      <c r="D79" s="217">
        <f t="shared" si="83"/>
        <v>0</v>
      </c>
      <c r="E79" s="217">
        <f t="shared" si="83"/>
        <v>25808370</v>
      </c>
      <c r="F79" s="217">
        <f t="shared" si="83"/>
        <v>0</v>
      </c>
      <c r="G79" s="145">
        <f t="shared" ref="G79:AZ79" si="84">G80+G102+G107</f>
        <v>0</v>
      </c>
      <c r="H79" s="145">
        <f t="shared" si="84"/>
        <v>25808370</v>
      </c>
      <c r="I79" s="145">
        <f t="shared" si="84"/>
        <v>78280617</v>
      </c>
      <c r="J79" s="145">
        <f t="shared" si="84"/>
        <v>0</v>
      </c>
      <c r="K79" s="145">
        <f t="shared" si="84"/>
        <v>0</v>
      </c>
      <c r="L79" s="145">
        <f>SUM(I79:K79)</f>
        <v>78280617</v>
      </c>
      <c r="M79" s="145">
        <f t="shared" si="84"/>
        <v>146891206</v>
      </c>
      <c r="N79" s="217">
        <f t="shared" ref="N79" si="85">SUM(N80+N102+N107)</f>
        <v>0</v>
      </c>
      <c r="O79" s="316">
        <f t="shared" ref="O79" si="86">O80+O102+O107</f>
        <v>0</v>
      </c>
      <c r="P79" s="145">
        <f t="shared" si="84"/>
        <v>0</v>
      </c>
      <c r="Q79" s="145">
        <f t="shared" si="84"/>
        <v>146891206</v>
      </c>
      <c r="R79" s="145">
        <f t="shared" si="84"/>
        <v>82605858</v>
      </c>
      <c r="S79" s="145"/>
      <c r="T79" s="217">
        <f t="shared" ref="T79" si="87">SUM(T80+T102+T107)</f>
        <v>0</v>
      </c>
      <c r="U79" s="145">
        <f t="shared" si="79"/>
        <v>82605858</v>
      </c>
      <c r="V79" s="217">
        <f>SUM(V80+V102+V107)</f>
        <v>0</v>
      </c>
      <c r="W79" s="217">
        <f t="shared" ref="W79:AB79" si="88">SUM(W80+W102+W107)</f>
        <v>0</v>
      </c>
      <c r="X79" s="217">
        <f t="shared" si="88"/>
        <v>0</v>
      </c>
      <c r="Y79" s="217">
        <f t="shared" si="88"/>
        <v>0</v>
      </c>
      <c r="Z79" s="217">
        <f t="shared" si="88"/>
        <v>0</v>
      </c>
      <c r="AA79" s="217">
        <f t="shared" si="88"/>
        <v>0</v>
      </c>
      <c r="AB79" s="217">
        <f t="shared" si="88"/>
        <v>0</v>
      </c>
      <c r="AC79" s="145">
        <f t="shared" ref="AC79" si="89">AC80+AC102+AC107</f>
        <v>0</v>
      </c>
      <c r="AD79" s="217">
        <f t="shared" ref="AD79:AF79" si="90">SUM(AD80+AD102+AD107)</f>
        <v>0</v>
      </c>
      <c r="AE79" s="145">
        <f t="shared" ref="AE79" si="91">AE80+AE102+AE107</f>
        <v>0</v>
      </c>
      <c r="AF79" s="217">
        <f t="shared" si="90"/>
        <v>0</v>
      </c>
      <c r="AG79" s="145">
        <f>AG80+AG102+AG107</f>
        <v>0</v>
      </c>
      <c r="AH79" s="145">
        <f t="shared" ref="AH79:AY79" si="92">AH80+AH102+AH107</f>
        <v>0</v>
      </c>
      <c r="AI79" s="145">
        <f t="shared" si="92"/>
        <v>0</v>
      </c>
      <c r="AJ79" s="145">
        <f t="shared" si="92"/>
        <v>0</v>
      </c>
      <c r="AK79" s="145">
        <f t="shared" si="92"/>
        <v>0</v>
      </c>
      <c r="AL79" s="145">
        <f t="shared" si="92"/>
        <v>63296685</v>
      </c>
      <c r="AM79" s="145">
        <f t="shared" si="92"/>
        <v>0</v>
      </c>
      <c r="AN79" s="145">
        <f t="shared" si="92"/>
        <v>0</v>
      </c>
      <c r="AO79" s="145">
        <f t="shared" si="92"/>
        <v>0</v>
      </c>
      <c r="AP79" s="145">
        <f t="shared" si="92"/>
        <v>0</v>
      </c>
      <c r="AQ79" s="145">
        <f t="shared" si="92"/>
        <v>0</v>
      </c>
      <c r="AR79" s="145">
        <f t="shared" si="92"/>
        <v>0</v>
      </c>
      <c r="AS79" s="145">
        <f t="shared" si="92"/>
        <v>0</v>
      </c>
      <c r="AT79" s="145">
        <f t="shared" si="92"/>
        <v>0</v>
      </c>
      <c r="AU79" s="145">
        <f t="shared" si="92"/>
        <v>0</v>
      </c>
      <c r="AV79" s="145">
        <f t="shared" si="92"/>
        <v>0</v>
      </c>
      <c r="AW79" s="145">
        <f t="shared" si="92"/>
        <v>0</v>
      </c>
      <c r="AX79" s="145">
        <f t="shared" si="92"/>
        <v>0</v>
      </c>
      <c r="AY79" s="145">
        <f t="shared" si="92"/>
        <v>0</v>
      </c>
      <c r="AZ79" s="316">
        <f t="shared" si="84"/>
        <v>63296685</v>
      </c>
      <c r="BA79" s="613">
        <f t="shared" si="71"/>
        <v>396882736</v>
      </c>
    </row>
    <row r="80" spans="1:53" ht="17.399999999999999" x14ac:dyDescent="0.3">
      <c r="A80" s="16" t="s">
        <v>181</v>
      </c>
      <c r="B80" s="17" t="s">
        <v>182</v>
      </c>
      <c r="C80" s="219">
        <f t="shared" ref="C80:AZ80" si="93">C81+C85+C90+C97+C98+C99+C100+C101</f>
        <v>0</v>
      </c>
      <c r="D80" s="219">
        <f t="shared" si="93"/>
        <v>0</v>
      </c>
      <c r="E80" s="219">
        <f t="shared" si="93"/>
        <v>25808370</v>
      </c>
      <c r="F80" s="219">
        <f t="shared" si="93"/>
        <v>0</v>
      </c>
      <c r="G80" s="146">
        <f t="shared" si="93"/>
        <v>0</v>
      </c>
      <c r="H80" s="146">
        <f t="shared" si="93"/>
        <v>25808370</v>
      </c>
      <c r="I80" s="146">
        <f t="shared" si="93"/>
        <v>78280617</v>
      </c>
      <c r="J80" s="146">
        <f t="shared" si="93"/>
        <v>0</v>
      </c>
      <c r="K80" s="146">
        <f t="shared" si="93"/>
        <v>0</v>
      </c>
      <c r="L80" s="146">
        <f>SUM(I80:K80)</f>
        <v>78280617</v>
      </c>
      <c r="M80" s="146">
        <f t="shared" si="93"/>
        <v>146891206</v>
      </c>
      <c r="N80" s="219">
        <f t="shared" si="93"/>
        <v>0</v>
      </c>
      <c r="O80" s="317">
        <f t="shared" si="93"/>
        <v>0</v>
      </c>
      <c r="P80" s="146">
        <f t="shared" si="93"/>
        <v>0</v>
      </c>
      <c r="Q80" s="146">
        <f t="shared" si="93"/>
        <v>146891206</v>
      </c>
      <c r="R80" s="146">
        <f t="shared" si="93"/>
        <v>82605858</v>
      </c>
      <c r="S80" s="146"/>
      <c r="T80" s="219">
        <f t="shared" ref="T80" si="94">T81+T85+T90+T97+T98+T99+T100+T101</f>
        <v>0</v>
      </c>
      <c r="U80" s="146">
        <f t="shared" si="79"/>
        <v>82605858</v>
      </c>
      <c r="V80" s="219">
        <f>V81+V85+V90+V97+V98+V99+V100+V101</f>
        <v>0</v>
      </c>
      <c r="W80" s="219">
        <f t="shared" ref="W80:AF80" si="95">W81+W85+W90+W97+W98+W99+W100+W101</f>
        <v>0</v>
      </c>
      <c r="X80" s="219">
        <f t="shared" si="95"/>
        <v>0</v>
      </c>
      <c r="Y80" s="219">
        <f t="shared" si="95"/>
        <v>0</v>
      </c>
      <c r="Z80" s="219">
        <f t="shared" si="95"/>
        <v>0</v>
      </c>
      <c r="AA80" s="219">
        <f t="shared" si="95"/>
        <v>0</v>
      </c>
      <c r="AB80" s="219">
        <f t="shared" si="95"/>
        <v>0</v>
      </c>
      <c r="AC80" s="146">
        <f t="shared" si="95"/>
        <v>0</v>
      </c>
      <c r="AD80" s="219">
        <f t="shared" si="95"/>
        <v>0</v>
      </c>
      <c r="AE80" s="146">
        <f t="shared" si="95"/>
        <v>0</v>
      </c>
      <c r="AF80" s="219">
        <f t="shared" si="95"/>
        <v>0</v>
      </c>
      <c r="AG80" s="146">
        <f>AG81+AG85+AG90+AG97+AG98+AG99+AG100+AG101</f>
        <v>0</v>
      </c>
      <c r="AH80" s="146">
        <f t="shared" ref="AH80:AY80" si="96">AH81+AH85+AH90+AH97+AH98+AH99+AH100+AH101</f>
        <v>0</v>
      </c>
      <c r="AI80" s="146">
        <f t="shared" si="96"/>
        <v>0</v>
      </c>
      <c r="AJ80" s="146">
        <f t="shared" si="96"/>
        <v>0</v>
      </c>
      <c r="AK80" s="146">
        <f t="shared" si="96"/>
        <v>0</v>
      </c>
      <c r="AL80" s="146">
        <f t="shared" si="96"/>
        <v>63296685</v>
      </c>
      <c r="AM80" s="146">
        <f t="shared" si="96"/>
        <v>0</v>
      </c>
      <c r="AN80" s="146">
        <f t="shared" si="96"/>
        <v>0</v>
      </c>
      <c r="AO80" s="146">
        <f t="shared" si="96"/>
        <v>0</v>
      </c>
      <c r="AP80" s="146">
        <f t="shared" si="96"/>
        <v>0</v>
      </c>
      <c r="AQ80" s="146">
        <f t="shared" si="96"/>
        <v>0</v>
      </c>
      <c r="AR80" s="146">
        <f t="shared" si="96"/>
        <v>0</v>
      </c>
      <c r="AS80" s="146">
        <f t="shared" si="96"/>
        <v>0</v>
      </c>
      <c r="AT80" s="146">
        <f t="shared" si="96"/>
        <v>0</v>
      </c>
      <c r="AU80" s="146">
        <f t="shared" si="96"/>
        <v>0</v>
      </c>
      <c r="AV80" s="146">
        <f t="shared" si="96"/>
        <v>0</v>
      </c>
      <c r="AW80" s="146">
        <f t="shared" si="96"/>
        <v>0</v>
      </c>
      <c r="AX80" s="146">
        <f t="shared" si="96"/>
        <v>0</v>
      </c>
      <c r="AY80" s="146">
        <f t="shared" si="96"/>
        <v>0</v>
      </c>
      <c r="AZ80" s="317">
        <f t="shared" si="93"/>
        <v>63296685</v>
      </c>
      <c r="BA80" s="613">
        <f t="shared" si="71"/>
        <v>396882736</v>
      </c>
    </row>
    <row r="81" spans="1:53" ht="17.399999999999999" x14ac:dyDescent="0.3">
      <c r="A81" s="18" t="s">
        <v>183</v>
      </c>
      <c r="B81" s="19" t="s">
        <v>184</v>
      </c>
      <c r="C81" s="221">
        <f t="shared" ref="C81:F81" si="97">SUM(C82:C84)</f>
        <v>0</v>
      </c>
      <c r="D81" s="221">
        <f t="shared" si="97"/>
        <v>0</v>
      </c>
      <c r="E81" s="221">
        <f t="shared" si="97"/>
        <v>0</v>
      </c>
      <c r="F81" s="221">
        <f t="shared" si="97"/>
        <v>0</v>
      </c>
      <c r="G81" s="147">
        <f t="shared" ref="G81:AZ81" si="98">SUM(G82:G84)</f>
        <v>0</v>
      </c>
      <c r="H81" s="147">
        <f t="shared" si="98"/>
        <v>0</v>
      </c>
      <c r="I81" s="147">
        <f t="shared" si="98"/>
        <v>0</v>
      </c>
      <c r="J81" s="147">
        <f t="shared" si="98"/>
        <v>0</v>
      </c>
      <c r="K81" s="147">
        <f t="shared" si="98"/>
        <v>0</v>
      </c>
      <c r="L81" s="147">
        <f>SUM(I81:K81)</f>
        <v>0</v>
      </c>
      <c r="M81" s="147">
        <f t="shared" si="98"/>
        <v>0</v>
      </c>
      <c r="N81" s="221">
        <f t="shared" si="98"/>
        <v>0</v>
      </c>
      <c r="O81" s="318">
        <f t="shared" si="98"/>
        <v>0</v>
      </c>
      <c r="P81" s="147">
        <f t="shared" si="98"/>
        <v>0</v>
      </c>
      <c r="Q81" s="147">
        <f t="shared" si="98"/>
        <v>0</v>
      </c>
      <c r="R81" s="147">
        <f t="shared" si="98"/>
        <v>0</v>
      </c>
      <c r="S81" s="147"/>
      <c r="T81" s="221">
        <f t="shared" ref="T81" si="99">SUM(T82:T84)</f>
        <v>0</v>
      </c>
      <c r="U81" s="147">
        <f t="shared" si="79"/>
        <v>0</v>
      </c>
      <c r="V81" s="221">
        <f>SUM(V82:V84)</f>
        <v>0</v>
      </c>
      <c r="W81" s="221">
        <f t="shared" ref="W81:AF81" si="100">SUM(W82:W84)</f>
        <v>0</v>
      </c>
      <c r="X81" s="221">
        <f t="shared" si="100"/>
        <v>0</v>
      </c>
      <c r="Y81" s="221">
        <f t="shared" si="100"/>
        <v>0</v>
      </c>
      <c r="Z81" s="221">
        <f t="shared" si="100"/>
        <v>0</v>
      </c>
      <c r="AA81" s="221">
        <f t="shared" si="100"/>
        <v>0</v>
      </c>
      <c r="AB81" s="221">
        <f t="shared" si="100"/>
        <v>0</v>
      </c>
      <c r="AC81" s="147">
        <f t="shared" si="100"/>
        <v>0</v>
      </c>
      <c r="AD81" s="221">
        <f t="shared" si="100"/>
        <v>0</v>
      </c>
      <c r="AE81" s="147">
        <f t="shared" si="100"/>
        <v>0</v>
      </c>
      <c r="AF81" s="221">
        <f t="shared" si="100"/>
        <v>0</v>
      </c>
      <c r="AG81" s="147">
        <f>SUM(AG82:AG84)</f>
        <v>0</v>
      </c>
      <c r="AH81" s="147">
        <f t="shared" ref="AH81:AY81" si="101">SUM(AH82:AH84)</f>
        <v>0</v>
      </c>
      <c r="AI81" s="147">
        <f t="shared" si="101"/>
        <v>0</v>
      </c>
      <c r="AJ81" s="147">
        <f t="shared" si="101"/>
        <v>0</v>
      </c>
      <c r="AK81" s="147">
        <f t="shared" si="101"/>
        <v>0</v>
      </c>
      <c r="AL81" s="147">
        <f t="shared" si="101"/>
        <v>0</v>
      </c>
      <c r="AM81" s="147">
        <f t="shared" si="101"/>
        <v>0</v>
      </c>
      <c r="AN81" s="147">
        <f t="shared" si="101"/>
        <v>0</v>
      </c>
      <c r="AO81" s="147">
        <f t="shared" si="101"/>
        <v>0</v>
      </c>
      <c r="AP81" s="147">
        <f t="shared" si="101"/>
        <v>0</v>
      </c>
      <c r="AQ81" s="147">
        <f t="shared" si="101"/>
        <v>0</v>
      </c>
      <c r="AR81" s="147">
        <f t="shared" si="101"/>
        <v>0</v>
      </c>
      <c r="AS81" s="147">
        <f t="shared" si="101"/>
        <v>0</v>
      </c>
      <c r="AT81" s="147">
        <f t="shared" si="101"/>
        <v>0</v>
      </c>
      <c r="AU81" s="147">
        <f t="shared" si="101"/>
        <v>0</v>
      </c>
      <c r="AV81" s="147">
        <f t="shared" si="101"/>
        <v>0</v>
      </c>
      <c r="AW81" s="147">
        <f t="shared" si="101"/>
        <v>0</v>
      </c>
      <c r="AX81" s="147">
        <f t="shared" si="101"/>
        <v>0</v>
      </c>
      <c r="AY81" s="147">
        <f t="shared" si="101"/>
        <v>0</v>
      </c>
      <c r="AZ81" s="318">
        <f t="shared" si="98"/>
        <v>0</v>
      </c>
      <c r="BA81" s="595">
        <f t="shared" si="71"/>
        <v>0</v>
      </c>
    </row>
    <row r="82" spans="1:53" ht="17.399999999999999" x14ac:dyDescent="0.3">
      <c r="A82" s="22" t="s">
        <v>185</v>
      </c>
      <c r="B82" s="23" t="s">
        <v>186</v>
      </c>
      <c r="C82" s="221"/>
      <c r="D82" s="221"/>
      <c r="E82" s="221"/>
      <c r="F82" s="221"/>
      <c r="G82" s="147"/>
      <c r="H82" s="147">
        <f>SUM(C82:G82)</f>
        <v>0</v>
      </c>
      <c r="I82" s="147"/>
      <c r="J82" s="147"/>
      <c r="K82" s="147"/>
      <c r="L82" s="147">
        <f t="shared" ref="L82:L101" si="102">SUM(I82:K82)</f>
        <v>0</v>
      </c>
      <c r="M82" s="147"/>
      <c r="N82" s="221"/>
      <c r="O82" s="318"/>
      <c r="P82" s="147"/>
      <c r="Q82" s="147">
        <f>SUM(M82:P82)</f>
        <v>0</v>
      </c>
      <c r="R82" s="147"/>
      <c r="S82" s="147"/>
      <c r="T82" s="221"/>
      <c r="U82" s="147">
        <f t="shared" si="79"/>
        <v>0</v>
      </c>
      <c r="V82" s="221"/>
      <c r="W82" s="221"/>
      <c r="X82" s="221"/>
      <c r="Y82" s="221"/>
      <c r="Z82" s="221"/>
      <c r="AA82" s="221"/>
      <c r="AB82" s="221"/>
      <c r="AC82" s="147"/>
      <c r="AD82" s="221"/>
      <c r="AE82" s="147"/>
      <c r="AF82" s="221"/>
      <c r="AG82" s="147"/>
      <c r="AH82" s="147"/>
      <c r="AI82" s="147"/>
      <c r="AJ82" s="147"/>
      <c r="AK82" s="147"/>
      <c r="AL82" s="147"/>
      <c r="AM82" s="147"/>
      <c r="AN82" s="147"/>
      <c r="AO82" s="147"/>
      <c r="AP82" s="147"/>
      <c r="AQ82" s="147"/>
      <c r="AR82" s="147"/>
      <c r="AS82" s="147"/>
      <c r="AT82" s="147"/>
      <c r="AU82" s="147"/>
      <c r="AV82" s="147"/>
      <c r="AW82" s="147"/>
      <c r="AX82" s="147"/>
      <c r="AY82" s="147"/>
      <c r="AZ82" s="318">
        <f>SUM(V82:AY82)</f>
        <v>0</v>
      </c>
      <c r="BA82" s="595">
        <f t="shared" si="71"/>
        <v>0</v>
      </c>
    </row>
    <row r="83" spans="1:53" ht="31.2" x14ac:dyDescent="0.3">
      <c r="A83" s="22" t="s">
        <v>187</v>
      </c>
      <c r="B83" s="23" t="s">
        <v>188</v>
      </c>
      <c r="C83" s="221"/>
      <c r="D83" s="221"/>
      <c r="E83" s="221"/>
      <c r="F83" s="221"/>
      <c r="G83" s="147"/>
      <c r="H83" s="147">
        <f>SUM(C83:G83)</f>
        <v>0</v>
      </c>
      <c r="I83" s="147"/>
      <c r="J83" s="147"/>
      <c r="K83" s="147"/>
      <c r="L83" s="147">
        <f t="shared" si="102"/>
        <v>0</v>
      </c>
      <c r="M83" s="147"/>
      <c r="N83" s="221"/>
      <c r="O83" s="318"/>
      <c r="P83" s="147"/>
      <c r="Q83" s="147">
        <f>SUM(M83:P83)</f>
        <v>0</v>
      </c>
      <c r="R83" s="147"/>
      <c r="S83" s="147"/>
      <c r="T83" s="221"/>
      <c r="U83" s="147">
        <f t="shared" si="79"/>
        <v>0</v>
      </c>
      <c r="V83" s="221"/>
      <c r="W83" s="221"/>
      <c r="X83" s="221"/>
      <c r="Y83" s="221"/>
      <c r="Z83" s="221"/>
      <c r="AA83" s="221"/>
      <c r="AB83" s="221"/>
      <c r="AC83" s="147"/>
      <c r="AD83" s="221"/>
      <c r="AE83" s="147"/>
      <c r="AF83" s="221"/>
      <c r="AG83" s="147"/>
      <c r="AH83" s="147"/>
      <c r="AI83" s="147"/>
      <c r="AJ83" s="147"/>
      <c r="AK83" s="147"/>
      <c r="AL83" s="147"/>
      <c r="AM83" s="147"/>
      <c r="AN83" s="147"/>
      <c r="AO83" s="147"/>
      <c r="AP83" s="147"/>
      <c r="AQ83" s="147"/>
      <c r="AR83" s="147"/>
      <c r="AS83" s="147"/>
      <c r="AT83" s="147"/>
      <c r="AU83" s="147"/>
      <c r="AV83" s="147"/>
      <c r="AW83" s="147"/>
      <c r="AX83" s="147"/>
      <c r="AY83" s="147"/>
      <c r="AZ83" s="318">
        <f>SUM(V83:AY83)</f>
        <v>0</v>
      </c>
      <c r="BA83" s="595">
        <f t="shared" si="71"/>
        <v>0</v>
      </c>
    </row>
    <row r="84" spans="1:53" ht="17.399999999999999" x14ac:dyDescent="0.3">
      <c r="A84" s="22" t="s">
        <v>189</v>
      </c>
      <c r="B84" s="23" t="s">
        <v>190</v>
      </c>
      <c r="C84" s="221"/>
      <c r="D84" s="221"/>
      <c r="E84" s="221"/>
      <c r="F84" s="221"/>
      <c r="G84" s="147"/>
      <c r="H84" s="147">
        <f>SUM(C84:G84)</f>
        <v>0</v>
      </c>
      <c r="I84" s="147"/>
      <c r="J84" s="147"/>
      <c r="K84" s="147"/>
      <c r="L84" s="147">
        <f t="shared" si="102"/>
        <v>0</v>
      </c>
      <c r="M84" s="147"/>
      <c r="N84" s="221"/>
      <c r="O84" s="318"/>
      <c r="P84" s="147"/>
      <c r="Q84" s="147">
        <f>SUM(M84:P84)</f>
        <v>0</v>
      </c>
      <c r="R84" s="147"/>
      <c r="S84" s="147"/>
      <c r="T84" s="221"/>
      <c r="U84" s="147">
        <f t="shared" si="79"/>
        <v>0</v>
      </c>
      <c r="V84" s="221"/>
      <c r="W84" s="221"/>
      <c r="X84" s="221"/>
      <c r="Y84" s="221"/>
      <c r="Z84" s="221"/>
      <c r="AA84" s="221"/>
      <c r="AB84" s="221"/>
      <c r="AC84" s="147"/>
      <c r="AD84" s="221"/>
      <c r="AE84" s="147"/>
      <c r="AF84" s="221"/>
      <c r="AG84" s="147"/>
      <c r="AH84" s="147"/>
      <c r="AI84" s="147"/>
      <c r="AJ84" s="147"/>
      <c r="AK84" s="147"/>
      <c r="AL84" s="147"/>
      <c r="AM84" s="147"/>
      <c r="AN84" s="147"/>
      <c r="AO84" s="147"/>
      <c r="AP84" s="147"/>
      <c r="AQ84" s="147"/>
      <c r="AR84" s="147"/>
      <c r="AS84" s="147"/>
      <c r="AT84" s="147"/>
      <c r="AU84" s="147"/>
      <c r="AV84" s="147"/>
      <c r="AW84" s="147"/>
      <c r="AX84" s="147"/>
      <c r="AY84" s="147"/>
      <c r="AZ84" s="318">
        <f>SUM(V84:AY84)</f>
        <v>0</v>
      </c>
      <c r="BA84" s="595">
        <f t="shared" si="71"/>
        <v>0</v>
      </c>
    </row>
    <row r="85" spans="1:53" ht="17.399999999999999" x14ac:dyDescent="0.3">
      <c r="A85" s="18" t="s">
        <v>191</v>
      </c>
      <c r="B85" s="19" t="s">
        <v>192</v>
      </c>
      <c r="C85" s="221">
        <f t="shared" ref="C85:AZ85" si="103">SUM(C86:C89)</f>
        <v>0</v>
      </c>
      <c r="D85" s="221">
        <f t="shared" si="103"/>
        <v>0</v>
      </c>
      <c r="E85" s="221">
        <f t="shared" si="103"/>
        <v>0</v>
      </c>
      <c r="F85" s="221">
        <f t="shared" si="103"/>
        <v>0</v>
      </c>
      <c r="G85" s="147">
        <f t="shared" si="103"/>
        <v>0</v>
      </c>
      <c r="H85" s="147">
        <f t="shared" si="103"/>
        <v>0</v>
      </c>
      <c r="I85" s="147">
        <f t="shared" si="103"/>
        <v>0</v>
      </c>
      <c r="J85" s="147">
        <f t="shared" si="103"/>
        <v>0</v>
      </c>
      <c r="K85" s="147">
        <f t="shared" si="103"/>
        <v>0</v>
      </c>
      <c r="L85" s="147">
        <f t="shared" si="102"/>
        <v>0</v>
      </c>
      <c r="M85" s="147">
        <f t="shared" si="103"/>
        <v>0</v>
      </c>
      <c r="N85" s="221">
        <f t="shared" si="103"/>
        <v>0</v>
      </c>
      <c r="O85" s="318">
        <f t="shared" si="103"/>
        <v>0</v>
      </c>
      <c r="P85" s="147">
        <f t="shared" si="103"/>
        <v>0</v>
      </c>
      <c r="Q85" s="147">
        <f t="shared" si="103"/>
        <v>0</v>
      </c>
      <c r="R85" s="147">
        <f t="shared" si="103"/>
        <v>0</v>
      </c>
      <c r="S85" s="147"/>
      <c r="T85" s="221">
        <f t="shared" ref="T85" si="104">SUM(T86:T89)</f>
        <v>0</v>
      </c>
      <c r="U85" s="147">
        <f t="shared" si="79"/>
        <v>0</v>
      </c>
      <c r="V85" s="221">
        <f>SUM(V86:V89)</f>
        <v>0</v>
      </c>
      <c r="W85" s="221">
        <f t="shared" ref="W85:AF85" si="105">SUM(W86:W89)</f>
        <v>0</v>
      </c>
      <c r="X85" s="221">
        <f t="shared" si="105"/>
        <v>0</v>
      </c>
      <c r="Y85" s="221">
        <f t="shared" si="105"/>
        <v>0</v>
      </c>
      <c r="Z85" s="221">
        <f t="shared" si="105"/>
        <v>0</v>
      </c>
      <c r="AA85" s="221">
        <f t="shared" si="105"/>
        <v>0</v>
      </c>
      <c r="AB85" s="221">
        <f t="shared" si="105"/>
        <v>0</v>
      </c>
      <c r="AC85" s="147">
        <f t="shared" si="105"/>
        <v>0</v>
      </c>
      <c r="AD85" s="221">
        <f t="shared" si="105"/>
        <v>0</v>
      </c>
      <c r="AE85" s="147">
        <f t="shared" si="105"/>
        <v>0</v>
      </c>
      <c r="AF85" s="221">
        <f t="shared" si="105"/>
        <v>0</v>
      </c>
      <c r="AG85" s="147">
        <f>SUM(AG86:AG89)</f>
        <v>0</v>
      </c>
      <c r="AH85" s="147">
        <f t="shared" ref="AH85:AY85" si="106">SUM(AH86:AH89)</f>
        <v>0</v>
      </c>
      <c r="AI85" s="147">
        <f t="shared" si="106"/>
        <v>0</v>
      </c>
      <c r="AJ85" s="147">
        <f t="shared" si="106"/>
        <v>0</v>
      </c>
      <c r="AK85" s="147">
        <f t="shared" si="106"/>
        <v>0</v>
      </c>
      <c r="AL85" s="147">
        <f t="shared" si="106"/>
        <v>0</v>
      </c>
      <c r="AM85" s="147">
        <f t="shared" si="106"/>
        <v>0</v>
      </c>
      <c r="AN85" s="147">
        <f t="shared" si="106"/>
        <v>0</v>
      </c>
      <c r="AO85" s="147">
        <f t="shared" si="106"/>
        <v>0</v>
      </c>
      <c r="AP85" s="147">
        <f t="shared" si="106"/>
        <v>0</v>
      </c>
      <c r="AQ85" s="147">
        <f t="shared" si="106"/>
        <v>0</v>
      </c>
      <c r="AR85" s="147">
        <f t="shared" si="106"/>
        <v>0</v>
      </c>
      <c r="AS85" s="147">
        <f t="shared" si="106"/>
        <v>0</v>
      </c>
      <c r="AT85" s="147">
        <f t="shared" si="106"/>
        <v>0</v>
      </c>
      <c r="AU85" s="147">
        <f t="shared" si="106"/>
        <v>0</v>
      </c>
      <c r="AV85" s="147">
        <f t="shared" si="106"/>
        <v>0</v>
      </c>
      <c r="AW85" s="147">
        <f t="shared" si="106"/>
        <v>0</v>
      </c>
      <c r="AX85" s="147">
        <f t="shared" si="106"/>
        <v>0</v>
      </c>
      <c r="AY85" s="147">
        <f t="shared" si="106"/>
        <v>0</v>
      </c>
      <c r="AZ85" s="318">
        <f t="shared" si="103"/>
        <v>0</v>
      </c>
      <c r="BA85" s="595">
        <f t="shared" si="71"/>
        <v>0</v>
      </c>
    </row>
    <row r="86" spans="1:53" ht="31.2" x14ac:dyDescent="0.3">
      <c r="A86" s="22" t="s">
        <v>193</v>
      </c>
      <c r="B86" s="23" t="s">
        <v>194</v>
      </c>
      <c r="C86" s="221"/>
      <c r="D86" s="221"/>
      <c r="E86" s="221"/>
      <c r="F86" s="221"/>
      <c r="G86" s="147"/>
      <c r="H86" s="147">
        <f>SUM(C86:G86)</f>
        <v>0</v>
      </c>
      <c r="I86" s="147"/>
      <c r="J86" s="147"/>
      <c r="K86" s="147"/>
      <c r="L86" s="147">
        <f t="shared" si="102"/>
        <v>0</v>
      </c>
      <c r="M86" s="147"/>
      <c r="N86" s="221"/>
      <c r="O86" s="318"/>
      <c r="P86" s="147"/>
      <c r="Q86" s="147">
        <f>SUM(M86:P86)</f>
        <v>0</v>
      </c>
      <c r="R86" s="147"/>
      <c r="S86" s="147"/>
      <c r="T86" s="221"/>
      <c r="U86" s="147">
        <f t="shared" si="79"/>
        <v>0</v>
      </c>
      <c r="V86" s="221"/>
      <c r="W86" s="221"/>
      <c r="X86" s="221"/>
      <c r="Y86" s="221"/>
      <c r="Z86" s="221"/>
      <c r="AA86" s="221"/>
      <c r="AB86" s="221"/>
      <c r="AC86" s="147"/>
      <c r="AD86" s="221"/>
      <c r="AE86" s="147"/>
      <c r="AF86" s="221"/>
      <c r="AG86" s="147"/>
      <c r="AH86" s="147"/>
      <c r="AI86" s="147"/>
      <c r="AJ86" s="147"/>
      <c r="AK86" s="147"/>
      <c r="AL86" s="147"/>
      <c r="AM86" s="147"/>
      <c r="AN86" s="147"/>
      <c r="AO86" s="147"/>
      <c r="AP86" s="147"/>
      <c r="AQ86" s="147"/>
      <c r="AR86" s="147"/>
      <c r="AS86" s="147"/>
      <c r="AT86" s="147"/>
      <c r="AU86" s="147"/>
      <c r="AV86" s="147"/>
      <c r="AW86" s="147"/>
      <c r="AX86" s="147"/>
      <c r="AY86" s="147"/>
      <c r="AZ86" s="318">
        <f t="shared" ref="AZ86:AZ101" si="107">SUM(V86:AY86)</f>
        <v>0</v>
      </c>
      <c r="BA86" s="595">
        <f t="shared" si="71"/>
        <v>0</v>
      </c>
    </row>
    <row r="87" spans="1:53" ht="17.399999999999999" x14ac:dyDescent="0.3">
      <c r="A87" s="22" t="s">
        <v>195</v>
      </c>
      <c r="B87" s="23" t="s">
        <v>196</v>
      </c>
      <c r="C87" s="221"/>
      <c r="D87" s="221"/>
      <c r="E87" s="221"/>
      <c r="F87" s="221"/>
      <c r="G87" s="147"/>
      <c r="H87" s="147">
        <f>SUM(C87:G87)</f>
        <v>0</v>
      </c>
      <c r="I87" s="147"/>
      <c r="J87" s="147"/>
      <c r="K87" s="147"/>
      <c r="L87" s="147">
        <f t="shared" si="102"/>
        <v>0</v>
      </c>
      <c r="M87" s="147"/>
      <c r="N87" s="221"/>
      <c r="O87" s="318"/>
      <c r="P87" s="147"/>
      <c r="Q87" s="147">
        <f>SUM(M87:P87)</f>
        <v>0</v>
      </c>
      <c r="R87" s="147"/>
      <c r="S87" s="147"/>
      <c r="T87" s="221"/>
      <c r="U87" s="147">
        <f t="shared" si="79"/>
        <v>0</v>
      </c>
      <c r="V87" s="221"/>
      <c r="W87" s="221"/>
      <c r="X87" s="221"/>
      <c r="Y87" s="221"/>
      <c r="Z87" s="221"/>
      <c r="AA87" s="221"/>
      <c r="AB87" s="221"/>
      <c r="AC87" s="147"/>
      <c r="AD87" s="221"/>
      <c r="AE87" s="147"/>
      <c r="AF87" s="221"/>
      <c r="AG87" s="147"/>
      <c r="AH87" s="147"/>
      <c r="AI87" s="147"/>
      <c r="AJ87" s="147"/>
      <c r="AK87" s="147"/>
      <c r="AL87" s="147"/>
      <c r="AM87" s="147"/>
      <c r="AN87" s="147"/>
      <c r="AO87" s="147"/>
      <c r="AP87" s="147"/>
      <c r="AQ87" s="147"/>
      <c r="AR87" s="147"/>
      <c r="AS87" s="147"/>
      <c r="AT87" s="147"/>
      <c r="AU87" s="147"/>
      <c r="AV87" s="147"/>
      <c r="AW87" s="147"/>
      <c r="AX87" s="147"/>
      <c r="AY87" s="147"/>
      <c r="AZ87" s="318">
        <f t="shared" si="107"/>
        <v>0</v>
      </c>
      <c r="BA87" s="595">
        <f t="shared" si="71"/>
        <v>0</v>
      </c>
    </row>
    <row r="88" spans="1:53" ht="31.2" x14ac:dyDescent="0.3">
      <c r="A88" s="22" t="s">
        <v>197</v>
      </c>
      <c r="B88" s="23" t="s">
        <v>198</v>
      </c>
      <c r="C88" s="221"/>
      <c r="D88" s="221"/>
      <c r="E88" s="221"/>
      <c r="F88" s="221"/>
      <c r="G88" s="147"/>
      <c r="H88" s="147">
        <f>SUM(C88:G88)</f>
        <v>0</v>
      </c>
      <c r="I88" s="147"/>
      <c r="J88" s="147"/>
      <c r="K88" s="147"/>
      <c r="L88" s="147">
        <f t="shared" si="102"/>
        <v>0</v>
      </c>
      <c r="M88" s="147"/>
      <c r="N88" s="221"/>
      <c r="O88" s="318"/>
      <c r="P88" s="147"/>
      <c r="Q88" s="147">
        <f>SUM(M88:P88)</f>
        <v>0</v>
      </c>
      <c r="R88" s="147"/>
      <c r="S88" s="147"/>
      <c r="T88" s="221"/>
      <c r="U88" s="147">
        <f t="shared" si="79"/>
        <v>0</v>
      </c>
      <c r="V88" s="221"/>
      <c r="W88" s="221"/>
      <c r="X88" s="221"/>
      <c r="Y88" s="221"/>
      <c r="Z88" s="221"/>
      <c r="AA88" s="221"/>
      <c r="AB88" s="221"/>
      <c r="AC88" s="147"/>
      <c r="AD88" s="221"/>
      <c r="AE88" s="147"/>
      <c r="AF88" s="221"/>
      <c r="AG88" s="147"/>
      <c r="AH88" s="147"/>
      <c r="AI88" s="147"/>
      <c r="AJ88" s="147"/>
      <c r="AK88" s="147"/>
      <c r="AL88" s="147"/>
      <c r="AM88" s="147"/>
      <c r="AN88" s="147"/>
      <c r="AO88" s="147"/>
      <c r="AP88" s="147"/>
      <c r="AQ88" s="147"/>
      <c r="AR88" s="147"/>
      <c r="AS88" s="147"/>
      <c r="AT88" s="147"/>
      <c r="AU88" s="147"/>
      <c r="AV88" s="147"/>
      <c r="AW88" s="147"/>
      <c r="AX88" s="147"/>
      <c r="AY88" s="147"/>
      <c r="AZ88" s="318">
        <f t="shared" si="107"/>
        <v>0</v>
      </c>
      <c r="BA88" s="595">
        <f t="shared" si="71"/>
        <v>0</v>
      </c>
    </row>
    <row r="89" spans="1:53" ht="17.399999999999999" x14ac:dyDescent="0.3">
      <c r="A89" s="22" t="s">
        <v>199</v>
      </c>
      <c r="B89" s="23" t="s">
        <v>200</v>
      </c>
      <c r="C89" s="221"/>
      <c r="D89" s="221"/>
      <c r="E89" s="221"/>
      <c r="F89" s="221"/>
      <c r="G89" s="147"/>
      <c r="H89" s="147">
        <f>SUM(C89:G89)</f>
        <v>0</v>
      </c>
      <c r="I89" s="147"/>
      <c r="J89" s="147"/>
      <c r="K89" s="147"/>
      <c r="L89" s="147">
        <f t="shared" si="102"/>
        <v>0</v>
      </c>
      <c r="M89" s="147"/>
      <c r="N89" s="221"/>
      <c r="O89" s="318"/>
      <c r="P89" s="147"/>
      <c r="Q89" s="147">
        <f>SUM(M89:P89)</f>
        <v>0</v>
      </c>
      <c r="R89" s="147"/>
      <c r="S89" s="147"/>
      <c r="T89" s="221"/>
      <c r="U89" s="147">
        <f t="shared" si="79"/>
        <v>0</v>
      </c>
      <c r="V89" s="221"/>
      <c r="W89" s="221"/>
      <c r="X89" s="221"/>
      <c r="Y89" s="221"/>
      <c r="Z89" s="221"/>
      <c r="AA89" s="221"/>
      <c r="AB89" s="221"/>
      <c r="AC89" s="147"/>
      <c r="AD89" s="221"/>
      <c r="AE89" s="147"/>
      <c r="AF89" s="221"/>
      <c r="AG89" s="147"/>
      <c r="AH89" s="147"/>
      <c r="AI89" s="147"/>
      <c r="AJ89" s="147"/>
      <c r="AK89" s="147"/>
      <c r="AL89" s="147"/>
      <c r="AM89" s="147"/>
      <c r="AN89" s="147"/>
      <c r="AO89" s="147"/>
      <c r="AP89" s="147"/>
      <c r="AQ89" s="147"/>
      <c r="AR89" s="147"/>
      <c r="AS89" s="147"/>
      <c r="AT89" s="147"/>
      <c r="AU89" s="147"/>
      <c r="AV89" s="147"/>
      <c r="AW89" s="147"/>
      <c r="AX89" s="147"/>
      <c r="AY89" s="147"/>
      <c r="AZ89" s="318">
        <f t="shared" si="107"/>
        <v>0</v>
      </c>
      <c r="BA89" s="595">
        <f t="shared" si="71"/>
        <v>0</v>
      </c>
    </row>
    <row r="90" spans="1:53" ht="17.399999999999999" x14ac:dyDescent="0.3">
      <c r="A90" s="18" t="s">
        <v>201</v>
      </c>
      <c r="B90" s="19" t="s">
        <v>202</v>
      </c>
      <c r="C90" s="221">
        <f t="shared" ref="C90:E90" si="108">SUM(C91+C96)</f>
        <v>0</v>
      </c>
      <c r="D90" s="221">
        <f t="shared" si="108"/>
        <v>0</v>
      </c>
      <c r="E90" s="221">
        <f t="shared" si="108"/>
        <v>1481488</v>
      </c>
      <c r="F90" s="221"/>
      <c r="G90" s="147">
        <f t="shared" ref="G90:Q90" si="109">G91+G96</f>
        <v>0</v>
      </c>
      <c r="H90" s="605">
        <f t="shared" si="109"/>
        <v>1481488</v>
      </c>
      <c r="I90" s="147">
        <f t="shared" si="109"/>
        <v>1466957</v>
      </c>
      <c r="J90" s="147">
        <f t="shared" si="109"/>
        <v>0</v>
      </c>
      <c r="K90" s="147">
        <f t="shared" si="109"/>
        <v>0</v>
      </c>
      <c r="L90" s="147">
        <f t="shared" si="102"/>
        <v>1466957</v>
      </c>
      <c r="M90" s="147">
        <f t="shared" si="109"/>
        <v>1187782</v>
      </c>
      <c r="N90" s="221">
        <v>0</v>
      </c>
      <c r="O90" s="318">
        <f t="shared" ref="O90" si="110">O91+O96</f>
        <v>0</v>
      </c>
      <c r="P90" s="147">
        <f t="shared" si="109"/>
        <v>0</v>
      </c>
      <c r="Q90" s="605">
        <f t="shared" si="109"/>
        <v>1187782</v>
      </c>
      <c r="R90" s="147">
        <v>1523561</v>
      </c>
      <c r="S90" s="147"/>
      <c r="T90" s="221"/>
      <c r="U90" s="605">
        <f t="shared" si="79"/>
        <v>1523561</v>
      </c>
      <c r="V90" s="221">
        <f>SUM(V91+V96)</f>
        <v>0</v>
      </c>
      <c r="W90" s="221">
        <f t="shared" ref="W90:AB90" si="111">SUM(W91+W96)</f>
        <v>0</v>
      </c>
      <c r="X90" s="221">
        <f t="shared" si="111"/>
        <v>0</v>
      </c>
      <c r="Y90" s="221">
        <f t="shared" si="111"/>
        <v>0</v>
      </c>
      <c r="Z90" s="221">
        <f t="shared" si="111"/>
        <v>0</v>
      </c>
      <c r="AA90" s="221">
        <f t="shared" si="111"/>
        <v>0</v>
      </c>
      <c r="AB90" s="221">
        <f t="shared" si="111"/>
        <v>0</v>
      </c>
      <c r="AC90" s="147">
        <f t="shared" ref="AC90" si="112">AC91+AC96</f>
        <v>0</v>
      </c>
      <c r="AD90" s="221">
        <f t="shared" ref="AD90:AF90" si="113">SUM(AD91+AD96)</f>
        <v>0</v>
      </c>
      <c r="AE90" s="147">
        <f t="shared" ref="AE90" si="114">AE91+AE96</f>
        <v>0</v>
      </c>
      <c r="AF90" s="221">
        <f t="shared" si="113"/>
        <v>0</v>
      </c>
      <c r="AG90" s="147">
        <f>AG91+AG96</f>
        <v>0</v>
      </c>
      <c r="AH90" s="147">
        <f t="shared" ref="AH90:AY90" si="115">AH91+AH96</f>
        <v>0</v>
      </c>
      <c r="AI90" s="147">
        <f t="shared" si="115"/>
        <v>0</v>
      </c>
      <c r="AJ90" s="147">
        <f t="shared" si="115"/>
        <v>0</v>
      </c>
      <c r="AK90" s="147">
        <f t="shared" si="115"/>
        <v>0</v>
      </c>
      <c r="AL90" s="147">
        <f t="shared" si="115"/>
        <v>63296685</v>
      </c>
      <c r="AM90" s="147">
        <f t="shared" si="115"/>
        <v>0</v>
      </c>
      <c r="AN90" s="147">
        <f t="shared" si="115"/>
        <v>0</v>
      </c>
      <c r="AO90" s="147">
        <f t="shared" si="115"/>
        <v>0</v>
      </c>
      <c r="AP90" s="147">
        <f t="shared" si="115"/>
        <v>0</v>
      </c>
      <c r="AQ90" s="147">
        <f t="shared" si="115"/>
        <v>0</v>
      </c>
      <c r="AR90" s="147">
        <f t="shared" si="115"/>
        <v>0</v>
      </c>
      <c r="AS90" s="147">
        <f t="shared" si="115"/>
        <v>0</v>
      </c>
      <c r="AT90" s="147">
        <f t="shared" si="115"/>
        <v>0</v>
      </c>
      <c r="AU90" s="147">
        <f t="shared" si="115"/>
        <v>0</v>
      </c>
      <c r="AV90" s="147">
        <f t="shared" si="115"/>
        <v>0</v>
      </c>
      <c r="AW90" s="147">
        <f t="shared" si="115"/>
        <v>0</v>
      </c>
      <c r="AX90" s="147">
        <f t="shared" si="115"/>
        <v>0</v>
      </c>
      <c r="AY90" s="147">
        <f t="shared" si="115"/>
        <v>0</v>
      </c>
      <c r="AZ90" s="610">
        <f t="shared" si="107"/>
        <v>63296685</v>
      </c>
      <c r="BA90" s="613">
        <f t="shared" si="71"/>
        <v>68956473</v>
      </c>
    </row>
    <row r="91" spans="1:53" ht="17.399999999999999" x14ac:dyDescent="0.3">
      <c r="A91" s="22" t="s">
        <v>203</v>
      </c>
      <c r="B91" s="23" t="s">
        <v>204</v>
      </c>
      <c r="C91" s="221">
        <f t="shared" ref="C91:D91" si="116">SUM(C92:C95)</f>
        <v>0</v>
      </c>
      <c r="D91" s="221">
        <f t="shared" si="116"/>
        <v>0</v>
      </c>
      <c r="E91" s="221">
        <v>1481488</v>
      </c>
      <c r="F91" s="221"/>
      <c r="G91" s="147">
        <f t="shared" ref="G91:P91" si="117">SUM(G92:G95)</f>
        <v>0</v>
      </c>
      <c r="H91" s="147">
        <f t="shared" si="117"/>
        <v>1481488</v>
      </c>
      <c r="I91" s="147">
        <v>1466957</v>
      </c>
      <c r="J91" s="147">
        <f t="shared" si="117"/>
        <v>0</v>
      </c>
      <c r="K91" s="147">
        <f t="shared" si="117"/>
        <v>0</v>
      </c>
      <c r="L91" s="147">
        <f t="shared" si="102"/>
        <v>1466957</v>
      </c>
      <c r="M91" s="147">
        <v>1187782</v>
      </c>
      <c r="N91" s="221">
        <v>0</v>
      </c>
      <c r="O91" s="318">
        <f t="shared" si="117"/>
        <v>0</v>
      </c>
      <c r="P91" s="147">
        <f t="shared" si="117"/>
        <v>0</v>
      </c>
      <c r="Q91" s="605">
        <f>SUM(Q92:Q95)</f>
        <v>1187782</v>
      </c>
      <c r="R91" s="147">
        <v>1523561</v>
      </c>
      <c r="S91" s="147"/>
      <c r="T91" s="221"/>
      <c r="U91" s="605">
        <f t="shared" si="79"/>
        <v>1523561</v>
      </c>
      <c r="V91" s="221">
        <f>SUM(V92:V95)</f>
        <v>0</v>
      </c>
      <c r="W91" s="221">
        <f t="shared" ref="W91:AF91" si="118">SUM(W92:W95)</f>
        <v>0</v>
      </c>
      <c r="X91" s="221">
        <f t="shared" si="118"/>
        <v>0</v>
      </c>
      <c r="Y91" s="221">
        <f t="shared" si="118"/>
        <v>0</v>
      </c>
      <c r="Z91" s="221">
        <f t="shared" si="118"/>
        <v>0</v>
      </c>
      <c r="AA91" s="221">
        <f t="shared" si="118"/>
        <v>0</v>
      </c>
      <c r="AB91" s="221">
        <f t="shared" si="118"/>
        <v>0</v>
      </c>
      <c r="AC91" s="147">
        <f t="shared" si="118"/>
        <v>0</v>
      </c>
      <c r="AD91" s="147"/>
      <c r="AE91" s="147">
        <f t="shared" si="118"/>
        <v>0</v>
      </c>
      <c r="AF91" s="221">
        <f t="shared" si="118"/>
        <v>0</v>
      </c>
      <c r="AG91" s="147">
        <f>SUM(AG92:AG95)</f>
        <v>0</v>
      </c>
      <c r="AH91" s="147">
        <f t="shared" ref="AH91:AY91" si="119">SUM(AH92:AH95)</f>
        <v>0</v>
      </c>
      <c r="AI91" s="147">
        <f t="shared" si="119"/>
        <v>0</v>
      </c>
      <c r="AJ91" s="147">
        <f t="shared" si="119"/>
        <v>0</v>
      </c>
      <c r="AK91" s="147">
        <f t="shared" si="119"/>
        <v>0</v>
      </c>
      <c r="AL91" s="147">
        <v>63296685</v>
      </c>
      <c r="AM91" s="147">
        <f t="shared" si="119"/>
        <v>0</v>
      </c>
      <c r="AN91" s="147">
        <f t="shared" si="119"/>
        <v>0</v>
      </c>
      <c r="AO91" s="147">
        <f t="shared" si="119"/>
        <v>0</v>
      </c>
      <c r="AP91" s="147">
        <f t="shared" si="119"/>
        <v>0</v>
      </c>
      <c r="AQ91" s="147">
        <f t="shared" si="119"/>
        <v>0</v>
      </c>
      <c r="AR91" s="147">
        <f t="shared" si="119"/>
        <v>0</v>
      </c>
      <c r="AS91" s="147">
        <f t="shared" si="119"/>
        <v>0</v>
      </c>
      <c r="AT91" s="147">
        <f t="shared" si="119"/>
        <v>0</v>
      </c>
      <c r="AU91" s="147">
        <f t="shared" si="119"/>
        <v>0</v>
      </c>
      <c r="AV91" s="147">
        <f t="shared" si="119"/>
        <v>0</v>
      </c>
      <c r="AW91" s="147">
        <f t="shared" si="119"/>
        <v>0</v>
      </c>
      <c r="AX91" s="147">
        <f t="shared" si="119"/>
        <v>0</v>
      </c>
      <c r="AY91" s="147">
        <f t="shared" si="119"/>
        <v>0</v>
      </c>
      <c r="AZ91" s="610">
        <f t="shared" si="107"/>
        <v>63296685</v>
      </c>
      <c r="BA91" s="613">
        <f t="shared" si="71"/>
        <v>68956473</v>
      </c>
    </row>
    <row r="92" spans="1:53" ht="17.399999999999999" x14ac:dyDescent="0.3">
      <c r="A92" s="22"/>
      <c r="B92" s="24" t="s">
        <v>205</v>
      </c>
      <c r="C92" s="221"/>
      <c r="D92" s="221"/>
      <c r="E92" s="221">
        <v>1481488</v>
      </c>
      <c r="F92" s="221"/>
      <c r="G92" s="147"/>
      <c r="H92" s="147">
        <f t="shared" ref="H92:H101" si="120">SUM(C92:G92)</f>
        <v>1481488</v>
      </c>
      <c r="I92" s="147">
        <v>1466957</v>
      </c>
      <c r="J92" s="147"/>
      <c r="K92" s="147"/>
      <c r="L92" s="147">
        <f t="shared" si="102"/>
        <v>1466957</v>
      </c>
      <c r="M92" s="147">
        <v>1187782</v>
      </c>
      <c r="N92" s="221">
        <v>0</v>
      </c>
      <c r="O92" s="318"/>
      <c r="P92" s="147"/>
      <c r="Q92" s="605">
        <f t="shared" ref="Q92:Q101" si="121">SUM(M92:P92)</f>
        <v>1187782</v>
      </c>
      <c r="R92" s="147">
        <v>1523561</v>
      </c>
      <c r="S92" s="147"/>
      <c r="T92" s="221"/>
      <c r="U92" s="605">
        <f t="shared" si="79"/>
        <v>1523561</v>
      </c>
      <c r="V92" s="221"/>
      <c r="W92" s="221"/>
      <c r="X92" s="221"/>
      <c r="Y92" s="221"/>
      <c r="Z92" s="221"/>
      <c r="AA92" s="221"/>
      <c r="AB92" s="221"/>
      <c r="AC92" s="147">
        <v>0</v>
      </c>
      <c r="AD92" s="221"/>
      <c r="AE92" s="147">
        <v>0</v>
      </c>
      <c r="AF92" s="221"/>
      <c r="AG92" s="147"/>
      <c r="AH92" s="147"/>
      <c r="AI92" s="147"/>
      <c r="AJ92" s="147"/>
      <c r="AK92" s="147"/>
      <c r="AL92" s="147">
        <v>0</v>
      </c>
      <c r="AM92" s="147"/>
      <c r="AN92" s="147"/>
      <c r="AO92" s="147"/>
      <c r="AP92" s="147"/>
      <c r="AQ92" s="147"/>
      <c r="AR92" s="147"/>
      <c r="AS92" s="147"/>
      <c r="AT92" s="147"/>
      <c r="AU92" s="147"/>
      <c r="AV92" s="147"/>
      <c r="AW92" s="147"/>
      <c r="AX92" s="147"/>
      <c r="AY92" s="147"/>
      <c r="AZ92" s="610">
        <f t="shared" si="107"/>
        <v>0</v>
      </c>
      <c r="BA92" s="613">
        <f t="shared" si="71"/>
        <v>5659788</v>
      </c>
    </row>
    <row r="93" spans="1:53" ht="28.8" x14ac:dyDescent="0.3">
      <c r="A93" s="22"/>
      <c r="B93" s="24" t="s">
        <v>206</v>
      </c>
      <c r="C93" s="221"/>
      <c r="D93" s="221"/>
      <c r="E93" s="221"/>
      <c r="F93" s="221"/>
      <c r="G93" s="147"/>
      <c r="H93" s="147">
        <f t="shared" si="120"/>
        <v>0</v>
      </c>
      <c r="I93" s="147"/>
      <c r="J93" s="147"/>
      <c r="K93" s="147"/>
      <c r="L93" s="147">
        <f t="shared" si="102"/>
        <v>0</v>
      </c>
      <c r="M93" s="147"/>
      <c r="N93" s="221"/>
      <c r="O93" s="318"/>
      <c r="P93" s="147"/>
      <c r="Q93" s="147">
        <f t="shared" si="121"/>
        <v>0</v>
      </c>
      <c r="R93" s="147"/>
      <c r="S93" s="147"/>
      <c r="T93" s="221"/>
      <c r="U93" s="147">
        <f t="shared" si="79"/>
        <v>0</v>
      </c>
      <c r="V93" s="221"/>
      <c r="W93" s="221"/>
      <c r="X93" s="221"/>
      <c r="Y93" s="221"/>
      <c r="Z93" s="221"/>
      <c r="AA93" s="221"/>
      <c r="AB93" s="221"/>
      <c r="AC93" s="147"/>
      <c r="AD93" s="221"/>
      <c r="AE93" s="147"/>
      <c r="AF93" s="221"/>
      <c r="AG93" s="147"/>
      <c r="AH93" s="147"/>
      <c r="AI93" s="147"/>
      <c r="AJ93" s="147"/>
      <c r="AK93" s="147"/>
      <c r="AL93" s="147"/>
      <c r="AM93" s="147"/>
      <c r="AN93" s="147"/>
      <c r="AO93" s="147"/>
      <c r="AP93" s="147"/>
      <c r="AQ93" s="147"/>
      <c r="AR93" s="147"/>
      <c r="AS93" s="147"/>
      <c r="AT93" s="147"/>
      <c r="AU93" s="147"/>
      <c r="AV93" s="147"/>
      <c r="AW93" s="147"/>
      <c r="AX93" s="147"/>
      <c r="AY93" s="147"/>
      <c r="AZ93" s="318">
        <f t="shared" si="107"/>
        <v>0</v>
      </c>
      <c r="BA93" s="595">
        <f t="shared" si="71"/>
        <v>0</v>
      </c>
    </row>
    <row r="94" spans="1:53" ht="17.399999999999999" x14ac:dyDescent="0.3">
      <c r="A94" s="22"/>
      <c r="B94" s="24" t="s">
        <v>207</v>
      </c>
      <c r="C94" s="221"/>
      <c r="D94" s="221"/>
      <c r="E94" s="221"/>
      <c r="F94" s="221"/>
      <c r="G94" s="147"/>
      <c r="H94" s="147">
        <f t="shared" si="120"/>
        <v>0</v>
      </c>
      <c r="I94" s="147"/>
      <c r="J94" s="147"/>
      <c r="K94" s="147"/>
      <c r="L94" s="147">
        <f t="shared" si="102"/>
        <v>0</v>
      </c>
      <c r="M94" s="147"/>
      <c r="N94" s="221"/>
      <c r="O94" s="318"/>
      <c r="P94" s="147"/>
      <c r="Q94" s="147">
        <f t="shared" si="121"/>
        <v>0</v>
      </c>
      <c r="R94" s="147"/>
      <c r="S94" s="147"/>
      <c r="T94" s="221"/>
      <c r="U94" s="147">
        <f t="shared" si="79"/>
        <v>0</v>
      </c>
      <c r="V94" s="221"/>
      <c r="W94" s="221"/>
      <c r="X94" s="221"/>
      <c r="Y94" s="221"/>
      <c r="Z94" s="221"/>
      <c r="AA94" s="221"/>
      <c r="AB94" s="221"/>
      <c r="AC94" s="147"/>
      <c r="AD94" s="221"/>
      <c r="AE94" s="147"/>
      <c r="AF94" s="221"/>
      <c r="AG94" s="147"/>
      <c r="AH94" s="147"/>
      <c r="AI94" s="147"/>
      <c r="AJ94" s="147"/>
      <c r="AK94" s="147"/>
      <c r="AL94" s="147"/>
      <c r="AM94" s="147"/>
      <c r="AN94" s="147"/>
      <c r="AO94" s="147"/>
      <c r="AP94" s="147"/>
      <c r="AQ94" s="147"/>
      <c r="AR94" s="147"/>
      <c r="AS94" s="147"/>
      <c r="AT94" s="147"/>
      <c r="AU94" s="147"/>
      <c r="AV94" s="147"/>
      <c r="AW94" s="147"/>
      <c r="AX94" s="147"/>
      <c r="AY94" s="147"/>
      <c r="AZ94" s="318">
        <f t="shared" si="107"/>
        <v>0</v>
      </c>
      <c r="BA94" s="595">
        <f t="shared" si="71"/>
        <v>0</v>
      </c>
    </row>
    <row r="95" spans="1:53" ht="28.8" x14ac:dyDescent="0.3">
      <c r="A95" s="22"/>
      <c r="B95" s="24" t="s">
        <v>208</v>
      </c>
      <c r="C95" s="221"/>
      <c r="D95" s="221"/>
      <c r="E95" s="221"/>
      <c r="F95" s="221"/>
      <c r="G95" s="147"/>
      <c r="H95" s="147">
        <f t="shared" si="120"/>
        <v>0</v>
      </c>
      <c r="I95" s="147"/>
      <c r="J95" s="147"/>
      <c r="K95" s="147"/>
      <c r="L95" s="147">
        <f t="shared" si="102"/>
        <v>0</v>
      </c>
      <c r="M95" s="147"/>
      <c r="N95" s="221"/>
      <c r="O95" s="318"/>
      <c r="P95" s="147"/>
      <c r="Q95" s="147">
        <f t="shared" si="121"/>
        <v>0</v>
      </c>
      <c r="R95" s="147"/>
      <c r="S95" s="147"/>
      <c r="T95" s="221"/>
      <c r="U95" s="147">
        <f t="shared" si="79"/>
        <v>0</v>
      </c>
      <c r="V95" s="221"/>
      <c r="W95" s="221"/>
      <c r="X95" s="221"/>
      <c r="Y95" s="221"/>
      <c r="Z95" s="221"/>
      <c r="AA95" s="221"/>
      <c r="AB95" s="221"/>
      <c r="AC95" s="147"/>
      <c r="AD95" s="221"/>
      <c r="AE95" s="147"/>
      <c r="AF95" s="221"/>
      <c r="AG95" s="147"/>
      <c r="AH95" s="147"/>
      <c r="AI95" s="147"/>
      <c r="AJ95" s="147"/>
      <c r="AK95" s="147"/>
      <c r="AL95" s="147"/>
      <c r="AM95" s="147"/>
      <c r="AN95" s="147"/>
      <c r="AO95" s="147"/>
      <c r="AP95" s="147"/>
      <c r="AQ95" s="147"/>
      <c r="AR95" s="147"/>
      <c r="AS95" s="147"/>
      <c r="AT95" s="147"/>
      <c r="AU95" s="147"/>
      <c r="AV95" s="147"/>
      <c r="AW95" s="147"/>
      <c r="AX95" s="147"/>
      <c r="AY95" s="147"/>
      <c r="AZ95" s="318">
        <f t="shared" si="107"/>
        <v>0</v>
      </c>
      <c r="BA95" s="595">
        <f t="shared" si="71"/>
        <v>0</v>
      </c>
    </row>
    <row r="96" spans="1:53" ht="17.399999999999999" x14ac:dyDescent="0.3">
      <c r="A96" s="22" t="s">
        <v>209</v>
      </c>
      <c r="B96" s="23" t="s">
        <v>210</v>
      </c>
      <c r="C96" s="221"/>
      <c r="D96" s="221"/>
      <c r="E96" s="221"/>
      <c r="F96" s="221"/>
      <c r="G96" s="147"/>
      <c r="H96" s="147">
        <f t="shared" si="120"/>
        <v>0</v>
      </c>
      <c r="I96" s="147"/>
      <c r="J96" s="147"/>
      <c r="K96" s="147"/>
      <c r="L96" s="147">
        <f t="shared" si="102"/>
        <v>0</v>
      </c>
      <c r="M96" s="147"/>
      <c r="N96" s="221"/>
      <c r="O96" s="318"/>
      <c r="P96" s="147"/>
      <c r="Q96" s="147">
        <f t="shared" si="121"/>
        <v>0</v>
      </c>
      <c r="R96" s="147"/>
      <c r="S96" s="147"/>
      <c r="T96" s="221"/>
      <c r="U96" s="147">
        <f t="shared" si="79"/>
        <v>0</v>
      </c>
      <c r="V96" s="221"/>
      <c r="W96" s="221"/>
      <c r="X96" s="221"/>
      <c r="Y96" s="221"/>
      <c r="Z96" s="221"/>
      <c r="AA96" s="221"/>
      <c r="AB96" s="221"/>
      <c r="AC96" s="147"/>
      <c r="AD96" s="221"/>
      <c r="AE96" s="147"/>
      <c r="AF96" s="221"/>
      <c r="AG96" s="147"/>
      <c r="AH96" s="147"/>
      <c r="AI96" s="147"/>
      <c r="AJ96" s="147"/>
      <c r="AK96" s="147"/>
      <c r="AL96" s="147"/>
      <c r="AM96" s="147"/>
      <c r="AN96" s="147"/>
      <c r="AO96" s="147"/>
      <c r="AP96" s="147"/>
      <c r="AQ96" s="147"/>
      <c r="AR96" s="147"/>
      <c r="AS96" s="147"/>
      <c r="AT96" s="147"/>
      <c r="AU96" s="147"/>
      <c r="AV96" s="147"/>
      <c r="AW96" s="147"/>
      <c r="AX96" s="147"/>
      <c r="AY96" s="147"/>
      <c r="AZ96" s="318">
        <f t="shared" si="107"/>
        <v>0</v>
      </c>
      <c r="BA96" s="595">
        <f t="shared" si="71"/>
        <v>0</v>
      </c>
    </row>
    <row r="97" spans="1:53" ht="17.399999999999999" x14ac:dyDescent="0.3">
      <c r="A97" s="18" t="s">
        <v>211</v>
      </c>
      <c r="B97" s="19" t="s">
        <v>212</v>
      </c>
      <c r="C97" s="221"/>
      <c r="D97" s="221"/>
      <c r="E97" s="221"/>
      <c r="F97" s="221"/>
      <c r="G97" s="147"/>
      <c r="H97" s="147">
        <f t="shared" si="120"/>
        <v>0</v>
      </c>
      <c r="I97" s="147"/>
      <c r="J97" s="147"/>
      <c r="K97" s="147"/>
      <c r="L97" s="147">
        <f t="shared" si="102"/>
        <v>0</v>
      </c>
      <c r="M97" s="147"/>
      <c r="N97" s="221"/>
      <c r="O97" s="318"/>
      <c r="P97" s="147"/>
      <c r="Q97" s="147">
        <f t="shared" si="121"/>
        <v>0</v>
      </c>
      <c r="R97" s="147"/>
      <c r="S97" s="147"/>
      <c r="T97" s="221"/>
      <c r="U97" s="147">
        <f t="shared" si="79"/>
        <v>0</v>
      </c>
      <c r="V97" s="221"/>
      <c r="W97" s="221"/>
      <c r="X97" s="221"/>
      <c r="Y97" s="221"/>
      <c r="Z97" s="221"/>
      <c r="AA97" s="221"/>
      <c r="AB97" s="221"/>
      <c r="AC97" s="147"/>
      <c r="AD97" s="221"/>
      <c r="AE97" s="147"/>
      <c r="AF97" s="221"/>
      <c r="AG97" s="147"/>
      <c r="AH97" s="147"/>
      <c r="AI97" s="147"/>
      <c r="AJ97" s="147"/>
      <c r="AK97" s="147"/>
      <c r="AL97" s="147">
        <v>0</v>
      </c>
      <c r="AM97" s="147"/>
      <c r="AN97" s="147"/>
      <c r="AO97" s="147"/>
      <c r="AP97" s="147"/>
      <c r="AQ97" s="147"/>
      <c r="AR97" s="147"/>
      <c r="AS97" s="147"/>
      <c r="AT97" s="147"/>
      <c r="AU97" s="147"/>
      <c r="AV97" s="147"/>
      <c r="AW97" s="147"/>
      <c r="AX97" s="147"/>
      <c r="AY97" s="147"/>
      <c r="AZ97" s="318">
        <f t="shared" si="107"/>
        <v>0</v>
      </c>
      <c r="BA97" s="613">
        <f t="shared" si="71"/>
        <v>0</v>
      </c>
    </row>
    <row r="98" spans="1:53" ht="17.399999999999999" x14ac:dyDescent="0.3">
      <c r="A98" s="18" t="s">
        <v>213</v>
      </c>
      <c r="B98" s="19" t="s">
        <v>214</v>
      </c>
      <c r="C98" s="221"/>
      <c r="D98" s="221"/>
      <c r="E98" s="221"/>
      <c r="F98" s="221"/>
      <c r="G98" s="147"/>
      <c r="H98" s="147">
        <f t="shared" si="120"/>
        <v>0</v>
      </c>
      <c r="I98" s="147"/>
      <c r="J98" s="147"/>
      <c r="K98" s="147"/>
      <c r="L98" s="147">
        <f t="shared" si="102"/>
        <v>0</v>
      </c>
      <c r="M98" s="147"/>
      <c r="N98" s="221"/>
      <c r="O98" s="318"/>
      <c r="P98" s="147"/>
      <c r="Q98" s="147">
        <f t="shared" si="121"/>
        <v>0</v>
      </c>
      <c r="R98" s="147"/>
      <c r="S98" s="147"/>
      <c r="T98" s="221"/>
      <c r="U98" s="147">
        <f t="shared" si="79"/>
        <v>0</v>
      </c>
      <c r="V98" s="221"/>
      <c r="W98" s="221"/>
      <c r="X98" s="221"/>
      <c r="Y98" s="221"/>
      <c r="Z98" s="221"/>
      <c r="AA98" s="221"/>
      <c r="AB98" s="221"/>
      <c r="AC98" s="147"/>
      <c r="AD98" s="221"/>
      <c r="AE98" s="147"/>
      <c r="AF98" s="221"/>
      <c r="AG98" s="147"/>
      <c r="AH98" s="147"/>
      <c r="AI98" s="147"/>
      <c r="AJ98" s="147"/>
      <c r="AK98" s="147"/>
      <c r="AL98" s="147"/>
      <c r="AM98" s="147"/>
      <c r="AN98" s="147"/>
      <c r="AO98" s="147"/>
      <c r="AP98" s="147"/>
      <c r="AQ98" s="147"/>
      <c r="AR98" s="147"/>
      <c r="AS98" s="147"/>
      <c r="AT98" s="147"/>
      <c r="AU98" s="147"/>
      <c r="AV98" s="147"/>
      <c r="AW98" s="147"/>
      <c r="AX98" s="147"/>
      <c r="AY98" s="147"/>
      <c r="AZ98" s="318">
        <f t="shared" si="107"/>
        <v>0</v>
      </c>
      <c r="BA98" s="595">
        <f t="shared" si="71"/>
        <v>0</v>
      </c>
    </row>
    <row r="99" spans="1:53" ht="17.399999999999999" x14ac:dyDescent="0.3">
      <c r="A99" s="18" t="s">
        <v>215</v>
      </c>
      <c r="B99" s="19" t="s">
        <v>216</v>
      </c>
      <c r="C99" s="221"/>
      <c r="D99" s="221"/>
      <c r="E99" s="221">
        <v>24326882</v>
      </c>
      <c r="F99" s="221"/>
      <c r="G99" s="147">
        <v>0</v>
      </c>
      <c r="H99" s="605">
        <f t="shared" si="120"/>
        <v>24326882</v>
      </c>
      <c r="I99" s="147">
        <v>76813660</v>
      </c>
      <c r="J99" s="147">
        <v>0</v>
      </c>
      <c r="K99" s="147"/>
      <c r="L99" s="147">
        <f t="shared" si="102"/>
        <v>76813660</v>
      </c>
      <c r="M99" s="147">
        <v>145703424</v>
      </c>
      <c r="N99" s="221">
        <v>0</v>
      </c>
      <c r="O99" s="318">
        <v>0</v>
      </c>
      <c r="P99" s="147">
        <v>0</v>
      </c>
      <c r="Q99" s="605">
        <f t="shared" si="121"/>
        <v>145703424</v>
      </c>
      <c r="R99" s="147">
        <v>81082297</v>
      </c>
      <c r="S99" s="147"/>
      <c r="T99" s="221"/>
      <c r="U99" s="605">
        <f t="shared" si="79"/>
        <v>81082297</v>
      </c>
      <c r="V99" s="221"/>
      <c r="W99" s="221"/>
      <c r="X99" s="221"/>
      <c r="Y99" s="221"/>
      <c r="Z99" s="221"/>
      <c r="AA99" s="221"/>
      <c r="AB99" s="221"/>
      <c r="AC99" s="147"/>
      <c r="AD99" s="221"/>
      <c r="AE99" s="147"/>
      <c r="AF99" s="221"/>
      <c r="AG99" s="147"/>
      <c r="AH99" s="147"/>
      <c r="AI99" s="147"/>
      <c r="AJ99" s="147"/>
      <c r="AK99" s="147"/>
      <c r="AL99" s="147"/>
      <c r="AM99" s="147"/>
      <c r="AN99" s="147"/>
      <c r="AO99" s="147"/>
      <c r="AP99" s="147"/>
      <c r="AQ99" s="147"/>
      <c r="AR99" s="147"/>
      <c r="AS99" s="147"/>
      <c r="AT99" s="147"/>
      <c r="AU99" s="147"/>
      <c r="AV99" s="147"/>
      <c r="AW99" s="147"/>
      <c r="AX99" s="147"/>
      <c r="AY99" s="147"/>
      <c r="AZ99" s="318">
        <f t="shared" si="107"/>
        <v>0</v>
      </c>
      <c r="BA99" s="613">
        <f t="shared" si="71"/>
        <v>327926263</v>
      </c>
    </row>
    <row r="100" spans="1:53" ht="17.399999999999999" x14ac:dyDescent="0.3">
      <c r="A100" s="18" t="s">
        <v>217</v>
      </c>
      <c r="B100" s="19" t="s">
        <v>218</v>
      </c>
      <c r="C100" s="221"/>
      <c r="D100" s="221"/>
      <c r="E100" s="221"/>
      <c r="F100" s="221"/>
      <c r="G100" s="147"/>
      <c r="H100" s="147">
        <f t="shared" si="120"/>
        <v>0</v>
      </c>
      <c r="I100" s="147"/>
      <c r="J100" s="147"/>
      <c r="K100" s="147"/>
      <c r="L100" s="147">
        <f t="shared" si="102"/>
        <v>0</v>
      </c>
      <c r="M100" s="147"/>
      <c r="N100" s="221"/>
      <c r="O100" s="318"/>
      <c r="P100" s="147"/>
      <c r="Q100" s="147">
        <f t="shared" si="121"/>
        <v>0</v>
      </c>
      <c r="R100" s="147"/>
      <c r="S100" s="147"/>
      <c r="T100" s="221"/>
      <c r="U100" s="147">
        <f t="shared" si="79"/>
        <v>0</v>
      </c>
      <c r="V100" s="221"/>
      <c r="W100" s="221"/>
      <c r="X100" s="221"/>
      <c r="Y100" s="221"/>
      <c r="Z100" s="221"/>
      <c r="AA100" s="221"/>
      <c r="AB100" s="221"/>
      <c r="AC100" s="147"/>
      <c r="AD100" s="221"/>
      <c r="AE100" s="147"/>
      <c r="AF100" s="221"/>
      <c r="AG100" s="147"/>
      <c r="AH100" s="147"/>
      <c r="AI100" s="147"/>
      <c r="AJ100" s="147"/>
      <c r="AK100" s="147"/>
      <c r="AL100" s="147"/>
      <c r="AM100" s="147"/>
      <c r="AN100" s="147"/>
      <c r="AO100" s="147"/>
      <c r="AP100" s="147"/>
      <c r="AQ100" s="147"/>
      <c r="AR100" s="147"/>
      <c r="AS100" s="147"/>
      <c r="AT100" s="147"/>
      <c r="AU100" s="147"/>
      <c r="AV100" s="147"/>
      <c r="AW100" s="147"/>
      <c r="AX100" s="147"/>
      <c r="AY100" s="147"/>
      <c r="AZ100" s="318">
        <f t="shared" si="107"/>
        <v>0</v>
      </c>
      <c r="BA100" s="595">
        <f t="shared" si="71"/>
        <v>0</v>
      </c>
    </row>
    <row r="101" spans="1:53" ht="17.399999999999999" x14ac:dyDescent="0.3">
      <c r="A101" s="18" t="s">
        <v>219</v>
      </c>
      <c r="B101" s="19" t="s">
        <v>220</v>
      </c>
      <c r="C101" s="221"/>
      <c r="D101" s="221"/>
      <c r="E101" s="221"/>
      <c r="F101" s="221"/>
      <c r="G101" s="147"/>
      <c r="H101" s="147">
        <f t="shared" si="120"/>
        <v>0</v>
      </c>
      <c r="I101" s="147"/>
      <c r="J101" s="147"/>
      <c r="K101" s="147"/>
      <c r="L101" s="147">
        <f t="shared" si="102"/>
        <v>0</v>
      </c>
      <c r="M101" s="147"/>
      <c r="N101" s="221"/>
      <c r="O101" s="318"/>
      <c r="P101" s="147"/>
      <c r="Q101" s="147">
        <f t="shared" si="121"/>
        <v>0</v>
      </c>
      <c r="R101" s="147"/>
      <c r="S101" s="147"/>
      <c r="T101" s="221"/>
      <c r="U101" s="147">
        <f t="shared" si="79"/>
        <v>0</v>
      </c>
      <c r="V101" s="221"/>
      <c r="W101" s="221"/>
      <c r="X101" s="221"/>
      <c r="Y101" s="221"/>
      <c r="Z101" s="221"/>
      <c r="AA101" s="221"/>
      <c r="AB101" s="221"/>
      <c r="AC101" s="147"/>
      <c r="AD101" s="221"/>
      <c r="AE101" s="147"/>
      <c r="AF101" s="221"/>
      <c r="AG101" s="147"/>
      <c r="AH101" s="147"/>
      <c r="AI101" s="147"/>
      <c r="AJ101" s="147"/>
      <c r="AK101" s="147"/>
      <c r="AL101" s="147"/>
      <c r="AM101" s="147"/>
      <c r="AN101" s="147"/>
      <c r="AO101" s="147"/>
      <c r="AP101" s="147"/>
      <c r="AQ101" s="147"/>
      <c r="AR101" s="147"/>
      <c r="AS101" s="147"/>
      <c r="AT101" s="147"/>
      <c r="AU101" s="147"/>
      <c r="AV101" s="147"/>
      <c r="AW101" s="147"/>
      <c r="AX101" s="147"/>
      <c r="AY101" s="147"/>
      <c r="AZ101" s="318">
        <f t="shared" si="107"/>
        <v>0</v>
      </c>
      <c r="BA101" s="595">
        <f t="shared" si="71"/>
        <v>0</v>
      </c>
    </row>
    <row r="102" spans="1:53" ht="17.399999999999999" x14ac:dyDescent="0.3">
      <c r="A102" s="16" t="s">
        <v>221</v>
      </c>
      <c r="B102" s="17" t="s">
        <v>222</v>
      </c>
      <c r="C102" s="219">
        <f t="shared" ref="C102:AZ102" si="122">SUM(C103:C106)</f>
        <v>0</v>
      </c>
      <c r="D102" s="219">
        <f t="shared" si="122"/>
        <v>0</v>
      </c>
      <c r="E102" s="219">
        <f t="shared" si="122"/>
        <v>0</v>
      </c>
      <c r="F102" s="219">
        <f t="shared" si="122"/>
        <v>0</v>
      </c>
      <c r="G102" s="146">
        <f t="shared" si="122"/>
        <v>0</v>
      </c>
      <c r="H102" s="146">
        <f t="shared" si="122"/>
        <v>0</v>
      </c>
      <c r="I102" s="146">
        <f t="shared" si="122"/>
        <v>0</v>
      </c>
      <c r="J102" s="146">
        <f t="shared" si="122"/>
        <v>0</v>
      </c>
      <c r="K102" s="146">
        <f t="shared" si="122"/>
        <v>0</v>
      </c>
      <c r="L102" s="146">
        <f>SUM(I102:K102)</f>
        <v>0</v>
      </c>
      <c r="M102" s="146">
        <f t="shared" si="122"/>
        <v>0</v>
      </c>
      <c r="N102" s="219">
        <f t="shared" si="122"/>
        <v>0</v>
      </c>
      <c r="O102" s="317">
        <f t="shared" si="122"/>
        <v>0</v>
      </c>
      <c r="P102" s="146">
        <f t="shared" si="122"/>
        <v>0</v>
      </c>
      <c r="Q102" s="146">
        <f t="shared" si="122"/>
        <v>0</v>
      </c>
      <c r="R102" s="146">
        <f t="shared" si="122"/>
        <v>0</v>
      </c>
      <c r="S102" s="146"/>
      <c r="T102" s="219">
        <f t="shared" ref="T102" si="123">SUM(T103:T106)</f>
        <v>0</v>
      </c>
      <c r="U102" s="146">
        <f t="shared" si="79"/>
        <v>0</v>
      </c>
      <c r="V102" s="219">
        <f>SUM(V103:V106)</f>
        <v>0</v>
      </c>
      <c r="W102" s="219">
        <f t="shared" ref="W102:AF102" si="124">SUM(W103:W106)</f>
        <v>0</v>
      </c>
      <c r="X102" s="219">
        <f t="shared" si="124"/>
        <v>0</v>
      </c>
      <c r="Y102" s="219">
        <f t="shared" si="124"/>
        <v>0</v>
      </c>
      <c r="Z102" s="219">
        <f t="shared" si="124"/>
        <v>0</v>
      </c>
      <c r="AA102" s="219">
        <f t="shared" si="124"/>
        <v>0</v>
      </c>
      <c r="AB102" s="219">
        <f t="shared" si="124"/>
        <v>0</v>
      </c>
      <c r="AC102" s="146">
        <f t="shared" si="124"/>
        <v>0</v>
      </c>
      <c r="AD102" s="219">
        <f t="shared" si="124"/>
        <v>0</v>
      </c>
      <c r="AE102" s="146">
        <f t="shared" si="124"/>
        <v>0</v>
      </c>
      <c r="AF102" s="219">
        <f t="shared" si="124"/>
        <v>0</v>
      </c>
      <c r="AG102" s="146">
        <f>SUM(AG103:AG106)</f>
        <v>0</v>
      </c>
      <c r="AH102" s="146">
        <f t="shared" ref="AH102:AY102" si="125">SUM(AH103:AH106)</f>
        <v>0</v>
      </c>
      <c r="AI102" s="146">
        <f t="shared" si="125"/>
        <v>0</v>
      </c>
      <c r="AJ102" s="146">
        <f t="shared" si="125"/>
        <v>0</v>
      </c>
      <c r="AK102" s="146">
        <f t="shared" si="125"/>
        <v>0</v>
      </c>
      <c r="AL102" s="146">
        <f t="shared" si="125"/>
        <v>0</v>
      </c>
      <c r="AM102" s="146">
        <f t="shared" si="125"/>
        <v>0</v>
      </c>
      <c r="AN102" s="146">
        <f t="shared" si="125"/>
        <v>0</v>
      </c>
      <c r="AO102" s="146">
        <f t="shared" si="125"/>
        <v>0</v>
      </c>
      <c r="AP102" s="146">
        <f t="shared" si="125"/>
        <v>0</v>
      </c>
      <c r="AQ102" s="146">
        <f t="shared" si="125"/>
        <v>0</v>
      </c>
      <c r="AR102" s="146">
        <f t="shared" si="125"/>
        <v>0</v>
      </c>
      <c r="AS102" s="146">
        <f t="shared" si="125"/>
        <v>0</v>
      </c>
      <c r="AT102" s="146">
        <f t="shared" si="125"/>
        <v>0</v>
      </c>
      <c r="AU102" s="146">
        <f t="shared" si="125"/>
        <v>0</v>
      </c>
      <c r="AV102" s="146">
        <f t="shared" si="125"/>
        <v>0</v>
      </c>
      <c r="AW102" s="146">
        <f t="shared" si="125"/>
        <v>0</v>
      </c>
      <c r="AX102" s="146">
        <f t="shared" si="125"/>
        <v>0</v>
      </c>
      <c r="AY102" s="146">
        <f t="shared" si="125"/>
        <v>0</v>
      </c>
      <c r="AZ102" s="317">
        <f t="shared" si="122"/>
        <v>0</v>
      </c>
      <c r="BA102" s="595">
        <f t="shared" si="71"/>
        <v>0</v>
      </c>
    </row>
    <row r="103" spans="1:53" ht="30" x14ac:dyDescent="0.3">
      <c r="A103" s="18" t="s">
        <v>223</v>
      </c>
      <c r="B103" s="19" t="s">
        <v>224</v>
      </c>
      <c r="C103" s="221"/>
      <c r="D103" s="221"/>
      <c r="E103" s="221"/>
      <c r="F103" s="221"/>
      <c r="G103" s="147"/>
      <c r="H103" s="147">
        <f>SUM(C103:G103)</f>
        <v>0</v>
      </c>
      <c r="I103" s="147"/>
      <c r="J103" s="147"/>
      <c r="K103" s="147"/>
      <c r="L103" s="147">
        <f>SUM(I103:K103)</f>
        <v>0</v>
      </c>
      <c r="M103" s="147"/>
      <c r="N103" s="221"/>
      <c r="O103" s="318"/>
      <c r="P103" s="147"/>
      <c r="Q103" s="147">
        <f>SUM(M103:P103)</f>
        <v>0</v>
      </c>
      <c r="R103" s="147"/>
      <c r="S103" s="147"/>
      <c r="T103" s="221"/>
      <c r="U103" s="147">
        <f t="shared" si="79"/>
        <v>0</v>
      </c>
      <c r="V103" s="221"/>
      <c r="W103" s="221"/>
      <c r="X103" s="221"/>
      <c r="Y103" s="221"/>
      <c r="Z103" s="221"/>
      <c r="AA103" s="221"/>
      <c r="AB103" s="221"/>
      <c r="AC103" s="147"/>
      <c r="AD103" s="221"/>
      <c r="AE103" s="147"/>
      <c r="AF103" s="221"/>
      <c r="AG103" s="147"/>
      <c r="AH103" s="147"/>
      <c r="AI103" s="147"/>
      <c r="AJ103" s="147"/>
      <c r="AK103" s="147"/>
      <c r="AL103" s="147"/>
      <c r="AM103" s="147"/>
      <c r="AN103" s="147"/>
      <c r="AO103" s="147"/>
      <c r="AP103" s="147"/>
      <c r="AQ103" s="147"/>
      <c r="AR103" s="147"/>
      <c r="AS103" s="147"/>
      <c r="AT103" s="147"/>
      <c r="AU103" s="147"/>
      <c r="AV103" s="147"/>
      <c r="AW103" s="147"/>
      <c r="AX103" s="147"/>
      <c r="AY103" s="147"/>
      <c r="AZ103" s="318">
        <f>SUM(V103:AY103)</f>
        <v>0</v>
      </c>
      <c r="BA103" s="595">
        <f t="shared" si="71"/>
        <v>0</v>
      </c>
    </row>
    <row r="104" spans="1:53" ht="30" x14ac:dyDescent="0.3">
      <c r="A104" s="18" t="s">
        <v>225</v>
      </c>
      <c r="B104" s="19" t="s">
        <v>226</v>
      </c>
      <c r="C104" s="221"/>
      <c r="D104" s="221"/>
      <c r="E104" s="221"/>
      <c r="F104" s="221"/>
      <c r="G104" s="147"/>
      <c r="H104" s="147">
        <f>SUM(C104:G104)</f>
        <v>0</v>
      </c>
      <c r="I104" s="147"/>
      <c r="J104" s="147"/>
      <c r="K104" s="147"/>
      <c r="L104" s="147">
        <f t="shared" ref="L104:L106" si="126">SUM(I104:K104)</f>
        <v>0</v>
      </c>
      <c r="M104" s="147"/>
      <c r="N104" s="221"/>
      <c r="O104" s="318"/>
      <c r="P104" s="147"/>
      <c r="Q104" s="147">
        <f>SUM(M104:P104)</f>
        <v>0</v>
      </c>
      <c r="R104" s="147"/>
      <c r="S104" s="147"/>
      <c r="T104" s="221"/>
      <c r="U104" s="147">
        <f t="shared" si="79"/>
        <v>0</v>
      </c>
      <c r="V104" s="221"/>
      <c r="W104" s="221"/>
      <c r="X104" s="221"/>
      <c r="Y104" s="221"/>
      <c r="Z104" s="221"/>
      <c r="AA104" s="221"/>
      <c r="AB104" s="221"/>
      <c r="AC104" s="147"/>
      <c r="AD104" s="221"/>
      <c r="AE104" s="147"/>
      <c r="AF104" s="221"/>
      <c r="AG104" s="147"/>
      <c r="AH104" s="147"/>
      <c r="AI104" s="147"/>
      <c r="AJ104" s="147"/>
      <c r="AK104" s="147"/>
      <c r="AL104" s="147"/>
      <c r="AM104" s="147"/>
      <c r="AN104" s="147"/>
      <c r="AO104" s="147"/>
      <c r="AP104" s="147"/>
      <c r="AQ104" s="147"/>
      <c r="AR104" s="147"/>
      <c r="AS104" s="147"/>
      <c r="AT104" s="147"/>
      <c r="AU104" s="147"/>
      <c r="AV104" s="147"/>
      <c r="AW104" s="147"/>
      <c r="AX104" s="147"/>
      <c r="AY104" s="147"/>
      <c r="AZ104" s="318">
        <f>SUM(V104:AY104)</f>
        <v>0</v>
      </c>
      <c r="BA104" s="595">
        <f t="shared" si="71"/>
        <v>0</v>
      </c>
    </row>
    <row r="105" spans="1:53" ht="17.399999999999999" x14ac:dyDescent="0.3">
      <c r="A105" s="18" t="s">
        <v>227</v>
      </c>
      <c r="B105" s="19" t="s">
        <v>228</v>
      </c>
      <c r="C105" s="221"/>
      <c r="D105" s="221"/>
      <c r="E105" s="221"/>
      <c r="F105" s="221"/>
      <c r="G105" s="147"/>
      <c r="H105" s="147">
        <f>SUM(C105:G105)</f>
        <v>0</v>
      </c>
      <c r="I105" s="147"/>
      <c r="J105" s="147"/>
      <c r="K105" s="147"/>
      <c r="L105" s="147">
        <f t="shared" si="126"/>
        <v>0</v>
      </c>
      <c r="M105" s="147"/>
      <c r="N105" s="221"/>
      <c r="O105" s="318"/>
      <c r="P105" s="147"/>
      <c r="Q105" s="147">
        <f>SUM(M105:P105)</f>
        <v>0</v>
      </c>
      <c r="R105" s="147"/>
      <c r="S105" s="147"/>
      <c r="T105" s="221"/>
      <c r="U105" s="147">
        <f t="shared" si="79"/>
        <v>0</v>
      </c>
      <c r="V105" s="221"/>
      <c r="W105" s="221"/>
      <c r="X105" s="221"/>
      <c r="Y105" s="221"/>
      <c r="Z105" s="221"/>
      <c r="AA105" s="221"/>
      <c r="AB105" s="221"/>
      <c r="AC105" s="147"/>
      <c r="AD105" s="221"/>
      <c r="AE105" s="147"/>
      <c r="AF105" s="221"/>
      <c r="AG105" s="147"/>
      <c r="AH105" s="147"/>
      <c r="AI105" s="147"/>
      <c r="AJ105" s="147"/>
      <c r="AK105" s="147"/>
      <c r="AL105" s="147"/>
      <c r="AM105" s="147"/>
      <c r="AN105" s="147"/>
      <c r="AO105" s="147"/>
      <c r="AP105" s="147"/>
      <c r="AQ105" s="147"/>
      <c r="AR105" s="147"/>
      <c r="AS105" s="147"/>
      <c r="AT105" s="147"/>
      <c r="AU105" s="147"/>
      <c r="AV105" s="147"/>
      <c r="AW105" s="147"/>
      <c r="AX105" s="147"/>
      <c r="AY105" s="147"/>
      <c r="AZ105" s="318">
        <f>SUM(V105:AY105)</f>
        <v>0</v>
      </c>
      <c r="BA105" s="595">
        <f t="shared" si="71"/>
        <v>0</v>
      </c>
    </row>
    <row r="106" spans="1:53" ht="17.399999999999999" x14ac:dyDescent="0.3">
      <c r="A106" s="18" t="s">
        <v>229</v>
      </c>
      <c r="B106" s="19" t="s">
        <v>230</v>
      </c>
      <c r="C106" s="585"/>
      <c r="D106" s="585"/>
      <c r="E106" s="585"/>
      <c r="F106" s="585"/>
      <c r="G106" s="147"/>
      <c r="H106" s="147">
        <f>SUM(C106:G106)</f>
        <v>0</v>
      </c>
      <c r="I106" s="147"/>
      <c r="J106" s="147"/>
      <c r="K106" s="147"/>
      <c r="L106" s="147">
        <f t="shared" si="126"/>
        <v>0</v>
      </c>
      <c r="M106" s="147"/>
      <c r="N106" s="221"/>
      <c r="O106" s="318"/>
      <c r="P106" s="147"/>
      <c r="Q106" s="147">
        <f>SUM(M106:P106)</f>
        <v>0</v>
      </c>
      <c r="R106" s="147"/>
      <c r="S106" s="147"/>
      <c r="T106" s="221"/>
      <c r="U106" s="147">
        <f t="shared" si="79"/>
        <v>0</v>
      </c>
      <c r="V106" s="221"/>
      <c r="W106" s="221"/>
      <c r="X106" s="221"/>
      <c r="Y106" s="221"/>
      <c r="Z106" s="221"/>
      <c r="AA106" s="221"/>
      <c r="AB106" s="221"/>
      <c r="AC106" s="147"/>
      <c r="AD106" s="221"/>
      <c r="AE106" s="147"/>
      <c r="AF106" s="221"/>
      <c r="AG106" s="147"/>
      <c r="AH106" s="147"/>
      <c r="AI106" s="147"/>
      <c r="AJ106" s="147"/>
      <c r="AK106" s="147"/>
      <c r="AL106" s="147"/>
      <c r="AM106" s="147"/>
      <c r="AN106" s="147"/>
      <c r="AO106" s="147"/>
      <c r="AP106" s="147"/>
      <c r="AQ106" s="147"/>
      <c r="AR106" s="147"/>
      <c r="AS106" s="147"/>
      <c r="AT106" s="147"/>
      <c r="AU106" s="147"/>
      <c r="AV106" s="147"/>
      <c r="AW106" s="147"/>
      <c r="AX106" s="147"/>
      <c r="AY106" s="147"/>
      <c r="AZ106" s="318">
        <f>SUM(V106:AY106)</f>
        <v>0</v>
      </c>
      <c r="BA106" s="595">
        <f t="shared" si="71"/>
        <v>0</v>
      </c>
    </row>
    <row r="107" spans="1:53" ht="31.8" thickBot="1" x14ac:dyDescent="0.35">
      <c r="A107" s="16" t="s">
        <v>231</v>
      </c>
      <c r="B107" s="17" t="s">
        <v>232</v>
      </c>
      <c r="C107" s="454"/>
      <c r="D107" s="454"/>
      <c r="E107" s="454"/>
      <c r="F107" s="454"/>
      <c r="G107" s="146"/>
      <c r="H107" s="146">
        <f>SUM(C107:G107)</f>
        <v>0</v>
      </c>
      <c r="I107" s="146"/>
      <c r="J107" s="146"/>
      <c r="K107" s="146"/>
      <c r="L107" s="146">
        <f>SUM(I107:K107)</f>
        <v>0</v>
      </c>
      <c r="M107" s="146"/>
      <c r="N107" s="219"/>
      <c r="O107" s="317"/>
      <c r="P107" s="146"/>
      <c r="Q107" s="146">
        <f>SUM(M107:P107)</f>
        <v>0</v>
      </c>
      <c r="R107" s="146"/>
      <c r="S107" s="146"/>
      <c r="T107" s="219"/>
      <c r="U107" s="146">
        <f t="shared" si="79"/>
        <v>0</v>
      </c>
      <c r="V107" s="219"/>
      <c r="W107" s="219"/>
      <c r="X107" s="219"/>
      <c r="Y107" s="219"/>
      <c r="Z107" s="219"/>
      <c r="AA107" s="219"/>
      <c r="AB107" s="219"/>
      <c r="AC107" s="146"/>
      <c r="AD107" s="219"/>
      <c r="AE107" s="146"/>
      <c r="AF107" s="219"/>
      <c r="AG107" s="146"/>
      <c r="AH107" s="146"/>
      <c r="AI107" s="146"/>
      <c r="AJ107" s="146"/>
      <c r="AK107" s="146"/>
      <c r="AL107" s="146"/>
      <c r="AM107" s="146"/>
      <c r="AN107" s="146"/>
      <c r="AO107" s="146"/>
      <c r="AP107" s="146"/>
      <c r="AQ107" s="146"/>
      <c r="AR107" s="146"/>
      <c r="AS107" s="146"/>
      <c r="AT107" s="146"/>
      <c r="AU107" s="146"/>
      <c r="AV107" s="146"/>
      <c r="AW107" s="146"/>
      <c r="AX107" s="146"/>
      <c r="AY107" s="146"/>
      <c r="AZ107" s="317">
        <f>SUM(V107:AY107)</f>
        <v>0</v>
      </c>
      <c r="BA107" s="595">
        <f t="shared" si="71"/>
        <v>0</v>
      </c>
    </row>
    <row r="108" spans="1:53" x14ac:dyDescent="0.3">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596"/>
    </row>
    <row r="109" spans="1:53" ht="17.399999999999999" x14ac:dyDescent="0.3">
      <c r="B109" s="25" t="s">
        <v>233</v>
      </c>
      <c r="C109" s="149">
        <f t="shared" ref="C109:AZ109" si="127">C5+C25+C53+C71</f>
        <v>0</v>
      </c>
      <c r="D109" s="149">
        <f t="shared" si="127"/>
        <v>0</v>
      </c>
      <c r="E109" s="149">
        <f t="shared" si="127"/>
        <v>2247000</v>
      </c>
      <c r="F109" s="149">
        <f t="shared" si="127"/>
        <v>0</v>
      </c>
      <c r="G109" s="149">
        <f t="shared" si="127"/>
        <v>0</v>
      </c>
      <c r="H109" s="149">
        <f t="shared" si="127"/>
        <v>2247000</v>
      </c>
      <c r="I109" s="149">
        <f t="shared" si="127"/>
        <v>5676815</v>
      </c>
      <c r="J109" s="149">
        <f t="shared" si="127"/>
        <v>0</v>
      </c>
      <c r="K109" s="149">
        <f t="shared" si="127"/>
        <v>0</v>
      </c>
      <c r="L109" s="149">
        <f>SUM(I109:K109)</f>
        <v>5676815</v>
      </c>
      <c r="M109" s="149">
        <f t="shared" si="127"/>
        <v>1658717</v>
      </c>
      <c r="N109" s="149">
        <f t="shared" si="127"/>
        <v>0</v>
      </c>
      <c r="O109" s="149">
        <f t="shared" si="127"/>
        <v>0</v>
      </c>
      <c r="P109" s="149">
        <f t="shared" si="127"/>
        <v>0</v>
      </c>
      <c r="Q109" s="149">
        <f t="shared" si="127"/>
        <v>1658717</v>
      </c>
      <c r="R109" s="149">
        <f t="shared" si="127"/>
        <v>254000</v>
      </c>
      <c r="S109" s="149">
        <f t="shared" si="127"/>
        <v>0</v>
      </c>
      <c r="T109" s="149">
        <f t="shared" si="127"/>
        <v>0</v>
      </c>
      <c r="U109" s="149">
        <f>U5+U25+U53+U71</f>
        <v>254000</v>
      </c>
      <c r="V109" s="149">
        <f t="shared" si="127"/>
        <v>0</v>
      </c>
      <c r="W109" s="149">
        <f t="shared" si="127"/>
        <v>0</v>
      </c>
      <c r="X109" s="149">
        <f t="shared" si="127"/>
        <v>0</v>
      </c>
      <c r="Y109" s="149">
        <f t="shared" si="127"/>
        <v>0</v>
      </c>
      <c r="Z109" s="149">
        <f t="shared" si="127"/>
        <v>0</v>
      </c>
      <c r="AA109" s="149">
        <f t="shared" si="127"/>
        <v>0</v>
      </c>
      <c r="AB109" s="149">
        <f t="shared" si="127"/>
        <v>0</v>
      </c>
      <c r="AC109" s="149">
        <f t="shared" si="127"/>
        <v>0</v>
      </c>
      <c r="AD109" s="149">
        <f t="shared" si="127"/>
        <v>0</v>
      </c>
      <c r="AE109" s="149">
        <f>AE5+AE25+AE53+AE71</f>
        <v>0</v>
      </c>
      <c r="AF109" s="149">
        <f t="shared" si="127"/>
        <v>0</v>
      </c>
      <c r="AG109" s="149">
        <f t="shared" si="127"/>
        <v>0</v>
      </c>
      <c r="AH109" s="149">
        <f t="shared" si="127"/>
        <v>0</v>
      </c>
      <c r="AI109" s="149">
        <f t="shared" si="127"/>
        <v>0</v>
      </c>
      <c r="AJ109" s="149">
        <f t="shared" si="127"/>
        <v>0</v>
      </c>
      <c r="AK109" s="149">
        <f t="shared" si="127"/>
        <v>0</v>
      </c>
      <c r="AL109" s="149">
        <f t="shared" si="127"/>
        <v>588753804</v>
      </c>
      <c r="AM109" s="149">
        <f t="shared" si="127"/>
        <v>0</v>
      </c>
      <c r="AN109" s="149">
        <f t="shared" si="127"/>
        <v>0</v>
      </c>
      <c r="AO109" s="149">
        <f t="shared" si="127"/>
        <v>0</v>
      </c>
      <c r="AP109" s="149">
        <f t="shared" si="127"/>
        <v>0</v>
      </c>
      <c r="AQ109" s="149">
        <f t="shared" si="127"/>
        <v>0</v>
      </c>
      <c r="AR109" s="149">
        <f t="shared" si="127"/>
        <v>0</v>
      </c>
      <c r="AS109" s="149">
        <f t="shared" si="127"/>
        <v>0</v>
      </c>
      <c r="AT109" s="149">
        <f t="shared" si="127"/>
        <v>0</v>
      </c>
      <c r="AU109" s="149">
        <f t="shared" si="127"/>
        <v>0</v>
      </c>
      <c r="AV109" s="149">
        <f t="shared" si="127"/>
        <v>0</v>
      </c>
      <c r="AW109" s="149">
        <f t="shared" si="127"/>
        <v>0</v>
      </c>
      <c r="AX109" s="149">
        <f t="shared" si="127"/>
        <v>0</v>
      </c>
      <c r="AY109" s="149">
        <f t="shared" si="127"/>
        <v>0</v>
      </c>
      <c r="AZ109" s="149">
        <f t="shared" si="127"/>
        <v>588753804</v>
      </c>
      <c r="BA109" s="595">
        <f>AZ109+U109+Q109+H109+L109</f>
        <v>598590336</v>
      </c>
    </row>
    <row r="110" spans="1:53" x14ac:dyDescent="0.3">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596"/>
    </row>
    <row r="111" spans="1:53" ht="17.399999999999999" x14ac:dyDescent="0.3">
      <c r="B111" s="25" t="s">
        <v>234</v>
      </c>
      <c r="C111" s="149">
        <f t="shared" ref="C111:AZ111" si="128">C19+C65+C75</f>
        <v>0</v>
      </c>
      <c r="D111" s="149">
        <f t="shared" si="128"/>
        <v>0</v>
      </c>
      <c r="E111" s="149">
        <f t="shared" si="128"/>
        <v>0</v>
      </c>
      <c r="F111" s="149">
        <f t="shared" si="128"/>
        <v>0</v>
      </c>
      <c r="G111" s="149">
        <f t="shared" si="128"/>
        <v>0</v>
      </c>
      <c r="H111" s="149">
        <f t="shared" si="128"/>
        <v>0</v>
      </c>
      <c r="I111" s="149">
        <f t="shared" si="128"/>
        <v>0</v>
      </c>
      <c r="J111" s="149">
        <f t="shared" si="128"/>
        <v>0</v>
      </c>
      <c r="K111" s="149">
        <f t="shared" si="128"/>
        <v>0</v>
      </c>
      <c r="L111" s="149">
        <f>SUM(I111:K111)</f>
        <v>0</v>
      </c>
      <c r="M111" s="149">
        <f t="shared" si="128"/>
        <v>0</v>
      </c>
      <c r="N111" s="149">
        <f t="shared" si="128"/>
        <v>0</v>
      </c>
      <c r="O111" s="149">
        <f t="shared" si="128"/>
        <v>0</v>
      </c>
      <c r="P111" s="149">
        <f t="shared" si="128"/>
        <v>0</v>
      </c>
      <c r="Q111" s="149">
        <f t="shared" si="128"/>
        <v>0</v>
      </c>
      <c r="R111" s="149">
        <f t="shared" si="128"/>
        <v>0</v>
      </c>
      <c r="S111" s="149">
        <f t="shared" si="128"/>
        <v>0</v>
      </c>
      <c r="T111" s="149">
        <f t="shared" si="128"/>
        <v>0</v>
      </c>
      <c r="U111" s="149">
        <f>U19+U65+U75</f>
        <v>0</v>
      </c>
      <c r="V111" s="149">
        <f t="shared" si="128"/>
        <v>0</v>
      </c>
      <c r="W111" s="149">
        <f t="shared" si="128"/>
        <v>0</v>
      </c>
      <c r="X111" s="149">
        <f t="shared" si="128"/>
        <v>0</v>
      </c>
      <c r="Y111" s="149">
        <f t="shared" si="128"/>
        <v>0</v>
      </c>
      <c r="Z111" s="149">
        <f t="shared" si="128"/>
        <v>0</v>
      </c>
      <c r="AA111" s="149">
        <f t="shared" si="128"/>
        <v>0</v>
      </c>
      <c r="AB111" s="149">
        <f t="shared" si="128"/>
        <v>0</v>
      </c>
      <c r="AC111" s="149">
        <f t="shared" si="128"/>
        <v>0</v>
      </c>
      <c r="AD111" s="149">
        <f t="shared" si="128"/>
        <v>0</v>
      </c>
      <c r="AE111" s="149">
        <f>AE19+AE65+AE75</f>
        <v>0</v>
      </c>
      <c r="AF111" s="149">
        <f t="shared" si="128"/>
        <v>0</v>
      </c>
      <c r="AG111" s="149">
        <f t="shared" si="128"/>
        <v>0</v>
      </c>
      <c r="AH111" s="149">
        <f t="shared" si="128"/>
        <v>0</v>
      </c>
      <c r="AI111" s="149">
        <f t="shared" si="128"/>
        <v>0</v>
      </c>
      <c r="AJ111" s="149">
        <f t="shared" si="128"/>
        <v>0</v>
      </c>
      <c r="AK111" s="149">
        <f t="shared" si="128"/>
        <v>0</v>
      </c>
      <c r="AL111" s="149">
        <f t="shared" si="128"/>
        <v>456400520</v>
      </c>
      <c r="AM111" s="149">
        <f t="shared" si="128"/>
        <v>0</v>
      </c>
      <c r="AN111" s="149">
        <f t="shared" si="128"/>
        <v>0</v>
      </c>
      <c r="AO111" s="149">
        <f t="shared" si="128"/>
        <v>0</v>
      </c>
      <c r="AP111" s="149">
        <f t="shared" si="128"/>
        <v>0</v>
      </c>
      <c r="AQ111" s="149">
        <f t="shared" si="128"/>
        <v>0</v>
      </c>
      <c r="AR111" s="149">
        <f t="shared" si="128"/>
        <v>0</v>
      </c>
      <c r="AS111" s="149">
        <f t="shared" si="128"/>
        <v>0</v>
      </c>
      <c r="AT111" s="149">
        <f t="shared" si="128"/>
        <v>0</v>
      </c>
      <c r="AU111" s="149">
        <f t="shared" si="128"/>
        <v>0</v>
      </c>
      <c r="AV111" s="149">
        <f t="shared" si="128"/>
        <v>0</v>
      </c>
      <c r="AW111" s="149">
        <f t="shared" si="128"/>
        <v>0</v>
      </c>
      <c r="AX111" s="149">
        <f t="shared" si="128"/>
        <v>0</v>
      </c>
      <c r="AY111" s="149">
        <f t="shared" si="128"/>
        <v>0</v>
      </c>
      <c r="AZ111" s="149">
        <f t="shared" si="128"/>
        <v>456400520</v>
      </c>
      <c r="BA111" s="595">
        <f>AZ111+U111+Q111+H111+L111</f>
        <v>456400520</v>
      </c>
    </row>
    <row r="112" spans="1:53" x14ac:dyDescent="0.3">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596"/>
    </row>
    <row r="113" spans="1:148" ht="17.399999999999999" x14ac:dyDescent="0.3">
      <c r="B113" s="25" t="s">
        <v>235</v>
      </c>
      <c r="C113" s="149">
        <f t="shared" ref="C113:AZ113" si="129">C79</f>
        <v>0</v>
      </c>
      <c r="D113" s="149">
        <f t="shared" si="129"/>
        <v>0</v>
      </c>
      <c r="E113" s="149">
        <f t="shared" si="129"/>
        <v>25808370</v>
      </c>
      <c r="F113" s="149">
        <f t="shared" si="129"/>
        <v>0</v>
      </c>
      <c r="G113" s="149">
        <f t="shared" si="129"/>
        <v>0</v>
      </c>
      <c r="H113" s="149">
        <f t="shared" si="129"/>
        <v>25808370</v>
      </c>
      <c r="I113" s="149">
        <f t="shared" si="129"/>
        <v>78280617</v>
      </c>
      <c r="J113" s="149">
        <f t="shared" si="129"/>
        <v>0</v>
      </c>
      <c r="K113" s="149">
        <f t="shared" si="129"/>
        <v>0</v>
      </c>
      <c r="L113" s="149">
        <f>SUM(I113:K113)</f>
        <v>78280617</v>
      </c>
      <c r="M113" s="149">
        <f t="shared" si="129"/>
        <v>146891206</v>
      </c>
      <c r="N113" s="149">
        <f t="shared" si="129"/>
        <v>0</v>
      </c>
      <c r="O113" s="149">
        <f t="shared" si="129"/>
        <v>0</v>
      </c>
      <c r="P113" s="149">
        <f t="shared" si="129"/>
        <v>0</v>
      </c>
      <c r="Q113" s="149">
        <f t="shared" si="129"/>
        <v>146891206</v>
      </c>
      <c r="R113" s="149">
        <f t="shared" si="129"/>
        <v>82605858</v>
      </c>
      <c r="S113" s="149">
        <f t="shared" si="129"/>
        <v>0</v>
      </c>
      <c r="T113" s="149">
        <f t="shared" si="129"/>
        <v>0</v>
      </c>
      <c r="U113" s="149">
        <f>U79</f>
        <v>82605858</v>
      </c>
      <c r="V113" s="149">
        <f t="shared" si="129"/>
        <v>0</v>
      </c>
      <c r="W113" s="149">
        <f t="shared" si="129"/>
        <v>0</v>
      </c>
      <c r="X113" s="149">
        <f t="shared" si="129"/>
        <v>0</v>
      </c>
      <c r="Y113" s="149">
        <f t="shared" si="129"/>
        <v>0</v>
      </c>
      <c r="Z113" s="149">
        <f t="shared" si="129"/>
        <v>0</v>
      </c>
      <c r="AA113" s="149">
        <f t="shared" si="129"/>
        <v>0</v>
      </c>
      <c r="AB113" s="149">
        <f t="shared" si="129"/>
        <v>0</v>
      </c>
      <c r="AC113" s="149">
        <f t="shared" si="129"/>
        <v>0</v>
      </c>
      <c r="AD113" s="149">
        <f t="shared" si="129"/>
        <v>0</v>
      </c>
      <c r="AE113" s="149">
        <f>AE79</f>
        <v>0</v>
      </c>
      <c r="AF113" s="149">
        <f t="shared" si="129"/>
        <v>0</v>
      </c>
      <c r="AG113" s="149">
        <f t="shared" si="129"/>
        <v>0</v>
      </c>
      <c r="AH113" s="149">
        <f t="shared" si="129"/>
        <v>0</v>
      </c>
      <c r="AI113" s="149">
        <f t="shared" si="129"/>
        <v>0</v>
      </c>
      <c r="AJ113" s="149">
        <f t="shared" si="129"/>
        <v>0</v>
      </c>
      <c r="AK113" s="149">
        <f t="shared" si="129"/>
        <v>0</v>
      </c>
      <c r="AL113" s="149">
        <f t="shared" si="129"/>
        <v>63296685</v>
      </c>
      <c r="AM113" s="149">
        <f t="shared" si="129"/>
        <v>0</v>
      </c>
      <c r="AN113" s="149">
        <f t="shared" si="129"/>
        <v>0</v>
      </c>
      <c r="AO113" s="149">
        <f t="shared" si="129"/>
        <v>0</v>
      </c>
      <c r="AP113" s="149">
        <f t="shared" si="129"/>
        <v>0</v>
      </c>
      <c r="AQ113" s="149">
        <f t="shared" si="129"/>
        <v>0</v>
      </c>
      <c r="AR113" s="149">
        <f t="shared" si="129"/>
        <v>0</v>
      </c>
      <c r="AS113" s="149">
        <f t="shared" si="129"/>
        <v>0</v>
      </c>
      <c r="AT113" s="149">
        <f t="shared" si="129"/>
        <v>0</v>
      </c>
      <c r="AU113" s="149">
        <f t="shared" si="129"/>
        <v>0</v>
      </c>
      <c r="AV113" s="149">
        <f t="shared" si="129"/>
        <v>0</v>
      </c>
      <c r="AW113" s="149">
        <f t="shared" si="129"/>
        <v>0</v>
      </c>
      <c r="AX113" s="149">
        <f t="shared" si="129"/>
        <v>0</v>
      </c>
      <c r="AY113" s="149">
        <f t="shared" si="129"/>
        <v>0</v>
      </c>
      <c r="AZ113" s="149">
        <f t="shared" si="129"/>
        <v>63296685</v>
      </c>
      <c r="BA113" s="613">
        <f>AZ113+U113+Q113+H113+L113</f>
        <v>396882736</v>
      </c>
    </row>
    <row r="114" spans="1:148" x14ac:dyDescent="0.3">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596"/>
    </row>
    <row r="115" spans="1:148" ht="17.399999999999999" x14ac:dyDescent="0.3">
      <c r="A115" s="26" t="s">
        <v>236</v>
      </c>
      <c r="B115" s="27" t="s">
        <v>237</v>
      </c>
      <c r="C115" s="150">
        <f t="shared" ref="C115:AZ115" si="130">C5+C19+C25+C53+C65+C71+C75+C79</f>
        <v>0</v>
      </c>
      <c r="D115" s="150">
        <f t="shared" si="130"/>
        <v>0</v>
      </c>
      <c r="E115" s="150">
        <f t="shared" si="130"/>
        <v>28055370</v>
      </c>
      <c r="F115" s="150">
        <f t="shared" si="130"/>
        <v>0</v>
      </c>
      <c r="G115" s="150">
        <f t="shared" si="130"/>
        <v>0</v>
      </c>
      <c r="H115" s="150">
        <f t="shared" si="130"/>
        <v>28055370</v>
      </c>
      <c r="I115" s="150">
        <f t="shared" si="130"/>
        <v>83957432</v>
      </c>
      <c r="J115" s="150">
        <f t="shared" si="130"/>
        <v>0</v>
      </c>
      <c r="K115" s="150">
        <f t="shared" si="130"/>
        <v>0</v>
      </c>
      <c r="L115" s="150">
        <f>SUM(I115:K115)</f>
        <v>83957432</v>
      </c>
      <c r="M115" s="150">
        <f t="shared" si="130"/>
        <v>148549923</v>
      </c>
      <c r="N115" s="150">
        <f t="shared" si="130"/>
        <v>0</v>
      </c>
      <c r="O115" s="319">
        <f t="shared" si="130"/>
        <v>0</v>
      </c>
      <c r="P115" s="150">
        <f t="shared" si="130"/>
        <v>0</v>
      </c>
      <c r="Q115" s="150">
        <f t="shared" si="130"/>
        <v>148549923</v>
      </c>
      <c r="R115" s="150">
        <f t="shared" si="130"/>
        <v>82859858</v>
      </c>
      <c r="S115" s="150">
        <f t="shared" si="130"/>
        <v>0</v>
      </c>
      <c r="T115" s="150">
        <f t="shared" si="130"/>
        <v>0</v>
      </c>
      <c r="U115" s="150">
        <f>U5+U19+U25+U53+U65+U71+U75+U79</f>
        <v>82859858</v>
      </c>
      <c r="V115" s="150">
        <f t="shared" si="130"/>
        <v>0</v>
      </c>
      <c r="W115" s="150">
        <f t="shared" si="130"/>
        <v>0</v>
      </c>
      <c r="X115" s="150">
        <f t="shared" si="130"/>
        <v>0</v>
      </c>
      <c r="Y115" s="150">
        <f t="shared" si="130"/>
        <v>0</v>
      </c>
      <c r="Z115" s="150">
        <f t="shared" si="130"/>
        <v>0</v>
      </c>
      <c r="AA115" s="150">
        <f t="shared" si="130"/>
        <v>0</v>
      </c>
      <c r="AB115" s="150">
        <f t="shared" si="130"/>
        <v>0</v>
      </c>
      <c r="AC115" s="150">
        <f t="shared" si="130"/>
        <v>0</v>
      </c>
      <c r="AD115" s="150">
        <f t="shared" si="130"/>
        <v>0</v>
      </c>
      <c r="AE115" s="150">
        <f>AE5+AE19+AE25+AE53+AE65+AE71+AE75+AE79</f>
        <v>0</v>
      </c>
      <c r="AF115" s="150">
        <f t="shared" si="130"/>
        <v>0</v>
      </c>
      <c r="AG115" s="150">
        <f t="shared" si="130"/>
        <v>0</v>
      </c>
      <c r="AH115" s="150">
        <f t="shared" si="130"/>
        <v>0</v>
      </c>
      <c r="AI115" s="150">
        <f t="shared" si="130"/>
        <v>0</v>
      </c>
      <c r="AJ115" s="150">
        <f t="shared" si="130"/>
        <v>0</v>
      </c>
      <c r="AK115" s="150">
        <f t="shared" si="130"/>
        <v>0</v>
      </c>
      <c r="AL115" s="150">
        <f t="shared" si="130"/>
        <v>1108451009</v>
      </c>
      <c r="AM115" s="150">
        <f t="shared" si="130"/>
        <v>0</v>
      </c>
      <c r="AN115" s="150">
        <f t="shared" si="130"/>
        <v>0</v>
      </c>
      <c r="AO115" s="150">
        <f t="shared" si="130"/>
        <v>0</v>
      </c>
      <c r="AP115" s="150">
        <f t="shared" si="130"/>
        <v>0</v>
      </c>
      <c r="AQ115" s="150">
        <f t="shared" si="130"/>
        <v>0</v>
      </c>
      <c r="AR115" s="150">
        <f t="shared" si="130"/>
        <v>0</v>
      </c>
      <c r="AS115" s="150">
        <f t="shared" si="130"/>
        <v>0</v>
      </c>
      <c r="AT115" s="150">
        <f t="shared" si="130"/>
        <v>0</v>
      </c>
      <c r="AU115" s="150">
        <f t="shared" si="130"/>
        <v>0</v>
      </c>
      <c r="AV115" s="150">
        <f t="shared" si="130"/>
        <v>0</v>
      </c>
      <c r="AW115" s="150">
        <f t="shared" si="130"/>
        <v>0</v>
      </c>
      <c r="AX115" s="150">
        <f t="shared" si="130"/>
        <v>0</v>
      </c>
      <c r="AY115" s="150">
        <f t="shared" si="130"/>
        <v>0</v>
      </c>
      <c r="AZ115" s="319">
        <f t="shared" si="130"/>
        <v>1108451009</v>
      </c>
      <c r="BA115" s="595">
        <f>AZ115+U115+Q115+H115+L115</f>
        <v>1451873592</v>
      </c>
    </row>
    <row r="116" spans="1:148" ht="17.399999999999999" x14ac:dyDescent="0.3">
      <c r="A116" s="28"/>
      <c r="B116" s="2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596"/>
    </row>
    <row r="117" spans="1:148" ht="34.799999999999997" x14ac:dyDescent="0.3">
      <c r="A117" s="30"/>
      <c r="B117" s="31" t="s">
        <v>238</v>
      </c>
      <c r="C117" s="151">
        <f t="shared" ref="C117:AZ117" si="131">C115-C99</f>
        <v>0</v>
      </c>
      <c r="D117" s="151">
        <f t="shared" si="131"/>
        <v>0</v>
      </c>
      <c r="E117" s="151">
        <f t="shared" si="131"/>
        <v>3728488</v>
      </c>
      <c r="F117" s="151">
        <f t="shared" si="131"/>
        <v>0</v>
      </c>
      <c r="G117" s="151">
        <f t="shared" si="131"/>
        <v>0</v>
      </c>
      <c r="H117" s="151">
        <f t="shared" si="131"/>
        <v>3728488</v>
      </c>
      <c r="I117" s="151">
        <f t="shared" si="131"/>
        <v>7143772</v>
      </c>
      <c r="J117" s="151">
        <f t="shared" si="131"/>
        <v>0</v>
      </c>
      <c r="K117" s="151">
        <f t="shared" si="131"/>
        <v>0</v>
      </c>
      <c r="L117" s="151">
        <f>SUM(I117:K117)</f>
        <v>7143772</v>
      </c>
      <c r="M117" s="151">
        <f t="shared" si="131"/>
        <v>2846499</v>
      </c>
      <c r="N117" s="151">
        <f t="shared" si="131"/>
        <v>0</v>
      </c>
      <c r="O117" s="320">
        <f t="shared" si="131"/>
        <v>0</v>
      </c>
      <c r="P117" s="151">
        <f t="shared" si="131"/>
        <v>0</v>
      </c>
      <c r="Q117" s="151">
        <f t="shared" si="131"/>
        <v>2846499</v>
      </c>
      <c r="R117" s="151">
        <f t="shared" si="131"/>
        <v>1777561</v>
      </c>
      <c r="S117" s="151">
        <f t="shared" si="131"/>
        <v>0</v>
      </c>
      <c r="T117" s="151">
        <f t="shared" si="131"/>
        <v>0</v>
      </c>
      <c r="U117" s="151">
        <f>U115-U99</f>
        <v>1777561</v>
      </c>
      <c r="V117" s="151">
        <f t="shared" si="131"/>
        <v>0</v>
      </c>
      <c r="W117" s="151">
        <f t="shared" si="131"/>
        <v>0</v>
      </c>
      <c r="X117" s="151">
        <f t="shared" si="131"/>
        <v>0</v>
      </c>
      <c r="Y117" s="151">
        <f t="shared" si="131"/>
        <v>0</v>
      </c>
      <c r="Z117" s="151">
        <f t="shared" si="131"/>
        <v>0</v>
      </c>
      <c r="AA117" s="151">
        <f t="shared" si="131"/>
        <v>0</v>
      </c>
      <c r="AB117" s="151">
        <f t="shared" si="131"/>
        <v>0</v>
      </c>
      <c r="AC117" s="151">
        <f t="shared" si="131"/>
        <v>0</v>
      </c>
      <c r="AD117" s="151">
        <f t="shared" si="131"/>
        <v>0</v>
      </c>
      <c r="AE117" s="151">
        <f>AE115-AE99</f>
        <v>0</v>
      </c>
      <c r="AF117" s="151">
        <f t="shared" si="131"/>
        <v>0</v>
      </c>
      <c r="AG117" s="151">
        <f t="shared" si="131"/>
        <v>0</v>
      </c>
      <c r="AH117" s="151">
        <f t="shared" si="131"/>
        <v>0</v>
      </c>
      <c r="AI117" s="151">
        <f t="shared" si="131"/>
        <v>0</v>
      </c>
      <c r="AJ117" s="151">
        <f t="shared" si="131"/>
        <v>0</v>
      </c>
      <c r="AK117" s="151">
        <f t="shared" si="131"/>
        <v>0</v>
      </c>
      <c r="AL117" s="151">
        <f>AL115-AL99</f>
        <v>1108451009</v>
      </c>
      <c r="AM117" s="151">
        <f t="shared" si="131"/>
        <v>0</v>
      </c>
      <c r="AN117" s="151">
        <f t="shared" si="131"/>
        <v>0</v>
      </c>
      <c r="AO117" s="151">
        <f t="shared" si="131"/>
        <v>0</v>
      </c>
      <c r="AP117" s="151">
        <f t="shared" si="131"/>
        <v>0</v>
      </c>
      <c r="AQ117" s="151">
        <f t="shared" si="131"/>
        <v>0</v>
      </c>
      <c r="AR117" s="151">
        <f t="shared" si="131"/>
        <v>0</v>
      </c>
      <c r="AS117" s="151">
        <f t="shared" si="131"/>
        <v>0</v>
      </c>
      <c r="AT117" s="151">
        <f t="shared" si="131"/>
        <v>0</v>
      </c>
      <c r="AU117" s="151">
        <f t="shared" si="131"/>
        <v>0</v>
      </c>
      <c r="AV117" s="151">
        <f t="shared" si="131"/>
        <v>0</v>
      </c>
      <c r="AW117" s="151">
        <f t="shared" si="131"/>
        <v>0</v>
      </c>
      <c r="AX117" s="151">
        <f t="shared" si="131"/>
        <v>0</v>
      </c>
      <c r="AY117" s="151">
        <f t="shared" si="131"/>
        <v>0</v>
      </c>
      <c r="AZ117" s="320">
        <f t="shared" si="131"/>
        <v>1108451009</v>
      </c>
      <c r="BA117" s="595">
        <f>AZ117+U117+Q117+H117+L117</f>
        <v>1123947329</v>
      </c>
    </row>
    <row r="118" spans="1:148" x14ac:dyDescent="0.3">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596"/>
    </row>
    <row r="119" spans="1:148" ht="35.4" thickBot="1" x14ac:dyDescent="0.35">
      <c r="A119" s="32"/>
      <c r="B119" s="33" t="s">
        <v>239</v>
      </c>
      <c r="C119" s="152">
        <f t="shared" ref="C119:AZ119" si="132">C115-C79</f>
        <v>0</v>
      </c>
      <c r="D119" s="152">
        <f t="shared" si="132"/>
        <v>0</v>
      </c>
      <c r="E119" s="152">
        <f t="shared" si="132"/>
        <v>2247000</v>
      </c>
      <c r="F119" s="152">
        <f t="shared" si="132"/>
        <v>0</v>
      </c>
      <c r="G119" s="152">
        <f t="shared" si="132"/>
        <v>0</v>
      </c>
      <c r="H119" s="152">
        <f t="shared" si="132"/>
        <v>2247000</v>
      </c>
      <c r="I119" s="152">
        <f t="shared" si="132"/>
        <v>5676815</v>
      </c>
      <c r="J119" s="152">
        <f t="shared" si="132"/>
        <v>0</v>
      </c>
      <c r="K119" s="152">
        <f t="shared" si="132"/>
        <v>0</v>
      </c>
      <c r="L119" s="152">
        <f>SUM(I119:K119)</f>
        <v>5676815</v>
      </c>
      <c r="M119" s="152">
        <f t="shared" si="132"/>
        <v>1658717</v>
      </c>
      <c r="N119" s="152">
        <f t="shared" si="132"/>
        <v>0</v>
      </c>
      <c r="O119" s="321">
        <f t="shared" si="132"/>
        <v>0</v>
      </c>
      <c r="P119" s="152">
        <f t="shared" si="132"/>
        <v>0</v>
      </c>
      <c r="Q119" s="152">
        <f t="shared" si="132"/>
        <v>1658717</v>
      </c>
      <c r="R119" s="152">
        <f t="shared" si="132"/>
        <v>254000</v>
      </c>
      <c r="S119" s="152">
        <f t="shared" si="132"/>
        <v>0</v>
      </c>
      <c r="T119" s="152">
        <f t="shared" si="132"/>
        <v>0</v>
      </c>
      <c r="U119" s="152">
        <f>U115-U79</f>
        <v>254000</v>
      </c>
      <c r="V119" s="152">
        <f t="shared" si="132"/>
        <v>0</v>
      </c>
      <c r="W119" s="152">
        <f t="shared" si="132"/>
        <v>0</v>
      </c>
      <c r="X119" s="152">
        <f t="shared" si="132"/>
        <v>0</v>
      </c>
      <c r="Y119" s="152">
        <f t="shared" si="132"/>
        <v>0</v>
      </c>
      <c r="Z119" s="152">
        <f t="shared" si="132"/>
        <v>0</v>
      </c>
      <c r="AA119" s="152">
        <f t="shared" si="132"/>
        <v>0</v>
      </c>
      <c r="AB119" s="152">
        <f t="shared" si="132"/>
        <v>0</v>
      </c>
      <c r="AC119" s="152">
        <f t="shared" si="132"/>
        <v>0</v>
      </c>
      <c r="AD119" s="152">
        <f t="shared" si="132"/>
        <v>0</v>
      </c>
      <c r="AE119" s="152">
        <f>AE115-AE79</f>
        <v>0</v>
      </c>
      <c r="AF119" s="152">
        <f t="shared" si="132"/>
        <v>0</v>
      </c>
      <c r="AG119" s="152">
        <f t="shared" si="132"/>
        <v>0</v>
      </c>
      <c r="AH119" s="152">
        <f t="shared" si="132"/>
        <v>0</v>
      </c>
      <c r="AI119" s="152">
        <f t="shared" si="132"/>
        <v>0</v>
      </c>
      <c r="AJ119" s="152">
        <f t="shared" si="132"/>
        <v>0</v>
      </c>
      <c r="AK119" s="152">
        <f t="shared" si="132"/>
        <v>0</v>
      </c>
      <c r="AL119" s="152">
        <f>AL115-AL79</f>
        <v>1045154324</v>
      </c>
      <c r="AM119" s="152">
        <f t="shared" si="132"/>
        <v>0</v>
      </c>
      <c r="AN119" s="152">
        <f t="shared" si="132"/>
        <v>0</v>
      </c>
      <c r="AO119" s="152">
        <f t="shared" si="132"/>
        <v>0</v>
      </c>
      <c r="AP119" s="152">
        <f t="shared" si="132"/>
        <v>0</v>
      </c>
      <c r="AQ119" s="152">
        <f t="shared" si="132"/>
        <v>0</v>
      </c>
      <c r="AR119" s="152">
        <f t="shared" si="132"/>
        <v>0</v>
      </c>
      <c r="AS119" s="152">
        <f t="shared" si="132"/>
        <v>0</v>
      </c>
      <c r="AT119" s="152">
        <f t="shared" si="132"/>
        <v>0</v>
      </c>
      <c r="AU119" s="152">
        <f t="shared" si="132"/>
        <v>0</v>
      </c>
      <c r="AV119" s="152">
        <f t="shared" si="132"/>
        <v>0</v>
      </c>
      <c r="AW119" s="152">
        <f t="shared" si="132"/>
        <v>0</v>
      </c>
      <c r="AX119" s="152">
        <f t="shared" si="132"/>
        <v>0</v>
      </c>
      <c r="AY119" s="152">
        <f t="shared" si="132"/>
        <v>0</v>
      </c>
      <c r="AZ119" s="321">
        <f t="shared" si="132"/>
        <v>1045154324</v>
      </c>
      <c r="BA119" s="614">
        <f>AZ119+U119+Q119+H119+L119</f>
        <v>1054990856</v>
      </c>
    </row>
    <row r="120" spans="1:148" ht="15.6" thickBot="1" x14ac:dyDescent="0.35">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588"/>
    </row>
    <row r="121" spans="1:148" ht="17.399999999999999" x14ac:dyDescent="0.3">
      <c r="C121" s="840"/>
      <c r="D121" s="840"/>
      <c r="E121" s="840"/>
      <c r="F121" s="840"/>
      <c r="G121" s="840"/>
      <c r="H121" s="509"/>
      <c r="I121" s="548"/>
      <c r="J121" s="548"/>
      <c r="K121" s="548"/>
      <c r="L121" s="548"/>
      <c r="M121" s="839"/>
      <c r="N121" s="839"/>
      <c r="O121" s="839"/>
      <c r="P121" s="839"/>
      <c r="Q121" s="839"/>
      <c r="R121" s="154"/>
      <c r="S121" s="154"/>
      <c r="T121" s="154"/>
      <c r="U121" s="155"/>
      <c r="V121" s="156"/>
      <c r="W121" s="156"/>
      <c r="X121" s="156"/>
      <c r="Y121" s="156" t="str">
        <f>Y2</f>
        <v>Bag Nagyközség  Önkormányzat Intézményi Költségvetés</v>
      </c>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597"/>
    </row>
    <row r="122" spans="1:148" ht="15.75" customHeight="1" x14ac:dyDescent="0.3">
      <c r="A122" s="5"/>
      <c r="B122" s="6" t="s">
        <v>1</v>
      </c>
      <c r="C122" s="157" t="str">
        <f>C3</f>
        <v>082044</v>
      </c>
      <c r="D122" s="157" t="str">
        <f t="shared" ref="D122:T123" si="133">D3</f>
        <v>082042</v>
      </c>
      <c r="E122" s="157" t="str">
        <f t="shared" si="133"/>
        <v>082092</v>
      </c>
      <c r="F122" s="157" t="str">
        <f t="shared" si="133"/>
        <v>018030</v>
      </c>
      <c r="G122" s="157" t="str">
        <f t="shared" si="133"/>
        <v>086020</v>
      </c>
      <c r="H122" s="509" t="str">
        <f t="shared" si="133"/>
        <v>Művház</v>
      </c>
      <c r="I122" s="157">
        <f t="shared" si="133"/>
        <v>104031</v>
      </c>
      <c r="J122" s="157">
        <f t="shared" si="133"/>
        <v>104035</v>
      </c>
      <c r="K122" s="157" t="str">
        <f t="shared" si="133"/>
        <v>018030</v>
      </c>
      <c r="L122" s="549" t="str">
        <f t="shared" si="133"/>
        <v>Bölcsőde</v>
      </c>
      <c r="M122" s="157" t="str">
        <f t="shared" si="133"/>
        <v>091140</v>
      </c>
      <c r="N122" s="157" t="str">
        <f t="shared" si="133"/>
        <v>018030</v>
      </c>
      <c r="O122" s="157" t="str">
        <f t="shared" si="133"/>
        <v>107080</v>
      </c>
      <c r="P122" s="157" t="str">
        <f t="shared" si="133"/>
        <v>096015</v>
      </c>
      <c r="Q122" s="158" t="str">
        <f t="shared" si="133"/>
        <v>ÓVODA</v>
      </c>
      <c r="R122" s="157" t="str">
        <f t="shared" si="133"/>
        <v>011130</v>
      </c>
      <c r="S122" s="157" t="str">
        <f t="shared" si="133"/>
        <v>016010</v>
      </c>
      <c r="T122" s="157" t="str">
        <f t="shared" si="133"/>
        <v>018030</v>
      </c>
      <c r="U122" s="159" t="str">
        <f>U3</f>
        <v>HIVATAL</v>
      </c>
      <c r="V122" s="157" t="str">
        <f>V3</f>
        <v>011220</v>
      </c>
      <c r="W122" s="157" t="str">
        <f t="shared" ref="W122:X123" si="134">W3</f>
        <v>900010</v>
      </c>
      <c r="X122" s="157" t="str">
        <f t="shared" si="134"/>
        <v>900020</v>
      </c>
      <c r="Y122" s="157" t="str">
        <f>Y3</f>
        <v>011130</v>
      </c>
      <c r="Z122" s="157" t="str">
        <f t="shared" ref="Z122:AG123" si="135">Z3</f>
        <v>013320</v>
      </c>
      <c r="AA122" s="157" t="str">
        <f t="shared" si="135"/>
        <v>013350</v>
      </c>
      <c r="AB122" s="157" t="str">
        <f t="shared" si="135"/>
        <v>018010</v>
      </c>
      <c r="AC122" s="157" t="str">
        <f t="shared" si="135"/>
        <v>018020</v>
      </c>
      <c r="AD122" s="157" t="str">
        <f t="shared" si="135"/>
        <v>018030</v>
      </c>
      <c r="AE122" s="157" t="str">
        <f t="shared" si="135"/>
        <v>041140</v>
      </c>
      <c r="AF122" s="157" t="str">
        <f t="shared" si="135"/>
        <v>041233</v>
      </c>
      <c r="AG122" s="157" t="str">
        <f t="shared" si="135"/>
        <v>042120</v>
      </c>
      <c r="AH122" s="157" t="str">
        <f>AH3</f>
        <v>045160</v>
      </c>
      <c r="AI122" s="157" t="str">
        <f>AI3</f>
        <v>051030</v>
      </c>
      <c r="AJ122" s="157" t="str">
        <f t="shared" ref="AJ122:AZ123" si="136">AJ3</f>
        <v>062020</v>
      </c>
      <c r="AK122" s="157" t="str">
        <f t="shared" si="136"/>
        <v>064010</v>
      </c>
      <c r="AL122" s="157" t="str">
        <f t="shared" si="136"/>
        <v>066020</v>
      </c>
      <c r="AM122" s="157" t="str">
        <f t="shared" si="136"/>
        <v>066010</v>
      </c>
      <c r="AN122" s="157" t="str">
        <f t="shared" si="136"/>
        <v>072111</v>
      </c>
      <c r="AO122" s="157" t="str">
        <f t="shared" si="136"/>
        <v>072112</v>
      </c>
      <c r="AP122" s="157" t="str">
        <f t="shared" si="136"/>
        <v>074031</v>
      </c>
      <c r="AQ122" s="157" t="str">
        <f t="shared" si="136"/>
        <v>074040</v>
      </c>
      <c r="AR122" s="157" t="str">
        <f t="shared" si="136"/>
        <v>081030</v>
      </c>
      <c r="AS122" s="157" t="str">
        <f t="shared" si="136"/>
        <v>084031</v>
      </c>
      <c r="AT122" s="157" t="str">
        <f t="shared" si="136"/>
        <v>096015</v>
      </c>
      <c r="AU122" s="157" t="str">
        <f t="shared" si="136"/>
        <v>104037</v>
      </c>
      <c r="AV122" s="157" t="str">
        <f t="shared" si="136"/>
        <v>104051</v>
      </c>
      <c r="AW122" s="157" t="str">
        <f t="shared" si="136"/>
        <v>082092</v>
      </c>
      <c r="AX122" s="157" t="str">
        <f t="shared" si="136"/>
        <v>082030</v>
      </c>
      <c r="AY122" s="157" t="str">
        <f t="shared" si="136"/>
        <v>107060</v>
      </c>
      <c r="AZ122" s="160" t="str">
        <f t="shared" si="136"/>
        <v>ÖNK-I</v>
      </c>
      <c r="BA122" s="598"/>
    </row>
    <row r="123" spans="1:148" s="4" customFormat="1" ht="75.75" customHeight="1" thickBot="1" x14ac:dyDescent="0.35">
      <c r="A123" s="2" t="s">
        <v>240</v>
      </c>
      <c r="B123" s="10" t="s">
        <v>27</v>
      </c>
      <c r="C123" s="161" t="str">
        <f>C4</f>
        <v>könyvtári szolgáltatások</v>
      </c>
      <c r="D123" s="161" t="str">
        <f t="shared" si="133"/>
        <v>könyvtári állomány gyarapítása</v>
      </c>
      <c r="E123" s="161" t="str">
        <f t="shared" si="133"/>
        <v>Közművelődés- hagyományos közösségi kulturális értékek gondozása</v>
      </c>
      <c r="F123" s="161" t="str">
        <f t="shared" si="133"/>
        <v>támogatási célú finanszírozási műveletek</v>
      </c>
      <c r="G123" s="161" t="str">
        <f>G4</f>
        <v>helyi, térségi közösségi tér biztosítása, működtetése</v>
      </c>
      <c r="H123" s="509" t="str">
        <f>H4</f>
        <v>ÖSSZESEN</v>
      </c>
      <c r="I123" s="161" t="str">
        <f t="shared" si="133"/>
        <v>Gyermekek bölcsődében és mini bölcsődében tröténő ellátása</v>
      </c>
      <c r="J123" s="161" t="str">
        <f t="shared" si="133"/>
        <v>Gyermekétkeztetése bölcsődében</v>
      </c>
      <c r="K123" s="161" t="str">
        <f t="shared" si="133"/>
        <v>támogatási célú finanszírozási műveletek</v>
      </c>
      <c r="L123" s="550" t="str">
        <f t="shared" si="133"/>
        <v>Összesen</v>
      </c>
      <c r="M123" s="161" t="str">
        <f>M4</f>
        <v>óvodai nevelés, ellátás működtetési feladatai</v>
      </c>
      <c r="N123" s="161" t="str">
        <f t="shared" si="133"/>
        <v>támogatási célú finanszírozási műveletek</v>
      </c>
      <c r="O123" s="161" t="str">
        <f>O4</f>
        <v>Esélyegyenlőség elősegítését célzó tevékenységek és programok</v>
      </c>
      <c r="P123" s="161" t="str">
        <f>P4</f>
        <v>óvodai intézményi étkeztetés</v>
      </c>
      <c r="Q123" s="158" t="str">
        <f>Q4</f>
        <v>ÖSSZESEN</v>
      </c>
      <c r="R123" s="161" t="str">
        <f>R4</f>
        <v>önkormányzatok és önkormányzati hivatalok jogalkotó és általános igazgatási tevékenysége</v>
      </c>
      <c r="S123" s="161" t="str">
        <f t="shared" si="133"/>
        <v>oszággyűlési, önkorm., EP választás</v>
      </c>
      <c r="T123" s="161" t="str">
        <f t="shared" si="133"/>
        <v>támogatási célú finanszírozási műveletek</v>
      </c>
      <c r="U123" s="159" t="str">
        <f>U4</f>
        <v>ÖSSZESEN</v>
      </c>
      <c r="V123" s="161" t="str">
        <f>V4</f>
        <v>adó-, vám és jövedéki igazgatás</v>
      </c>
      <c r="W123" s="161" t="str">
        <f t="shared" si="134"/>
        <v>Központi költségvetés funkcióira nem sorolható bevétel ÁH-n kívülről</v>
      </c>
      <c r="X123" s="161" t="str">
        <f t="shared" si="134"/>
        <v>Önkormányzati funkcióira nem sorolható bevétel ÁH-n kívülről</v>
      </c>
      <c r="Y123" s="161" t="str">
        <f>Y4</f>
        <v>önkormányzatok és önkormány-zati hivatalok jogalkotó és ál-talános igazg-i tevékenysége</v>
      </c>
      <c r="Z123" s="161" t="str">
        <f t="shared" si="135"/>
        <v>köztemető fenntartás és működtetés</v>
      </c>
      <c r="AA123" s="161" t="str">
        <f t="shared" si="135"/>
        <v>önkormányzati vagyonnal való gazdálkodással kapcsolatos feladatok</v>
      </c>
      <c r="AB123" s="161" t="str">
        <f t="shared" si="135"/>
        <v>önkormányzatok elszámolásai a központi költségvetéssel</v>
      </c>
      <c r="AC123" s="161" t="str">
        <f t="shared" si="135"/>
        <v>Központi költségvetési befizetések</v>
      </c>
      <c r="AD123" s="161" t="str">
        <f t="shared" si="135"/>
        <v>támogatási célú finanszírozási műveletek</v>
      </c>
      <c r="AE123" s="161" t="str">
        <f t="shared" si="135"/>
        <v>Településfejlesztés igazgatása</v>
      </c>
      <c r="AF123" s="161" t="str">
        <f t="shared" si="135"/>
        <v>Hosszabb időtartamú közfoglalkoztatás</v>
      </c>
      <c r="AG123" s="161" t="str">
        <f t="shared" si="135"/>
        <v>Mezőgazdasági támogatások</v>
      </c>
      <c r="AH123" s="161" t="str">
        <f>AH4</f>
        <v>közutak, hidak, alagutak üzemeltetése, fenntartása</v>
      </c>
      <c r="AI123" s="161" t="str">
        <f>AI4</f>
        <v>Nem veszélyes hulladék kezelése, ártalmatlanítása</v>
      </c>
      <c r="AJ123" s="161" t="str">
        <f t="shared" si="136"/>
        <v>Településfejlesztési projektek</v>
      </c>
      <c r="AK123" s="161" t="str">
        <f t="shared" si="136"/>
        <v>közvilágítás</v>
      </c>
      <c r="AL123" s="161" t="str">
        <f t="shared" si="136"/>
        <v>város-, községgazdál-kodási egyéb szolgáltatások</v>
      </c>
      <c r="AM123" s="161" t="str">
        <f t="shared" si="136"/>
        <v>zöldterület kezelés</v>
      </c>
      <c r="AN123" s="161" t="str">
        <f t="shared" si="136"/>
        <v>háziorvosi alapellátás</v>
      </c>
      <c r="AO123" s="161" t="str">
        <f t="shared" si="136"/>
        <v>háziorvosi ügyeleti ellátás</v>
      </c>
      <c r="AP123" s="161" t="str">
        <f t="shared" si="136"/>
        <v>család- és nővédelmi egészségügyi gondozás</v>
      </c>
      <c r="AQ123" s="161" t="str">
        <f t="shared" si="136"/>
        <v>Fertőző megbetegedések</v>
      </c>
      <c r="AR123" s="161" t="str">
        <f t="shared" si="136"/>
        <v>sportlétesít-mények, edzőtáborok működtetése és fejlesztése</v>
      </c>
      <c r="AS123" s="161" t="str">
        <f t="shared" si="136"/>
        <v>Civil szervezetek működési támogatása</v>
      </c>
      <c r="AT123" s="161" t="str">
        <f t="shared" si="136"/>
        <v>Gyermekétkeztetés köznevelési intézményben</v>
      </c>
      <c r="AU123" s="161" t="str">
        <f t="shared" si="136"/>
        <v>Intézményen kívüli gyermekétkeztetés</v>
      </c>
      <c r="AV123" s="161" t="str">
        <f t="shared" si="136"/>
        <v>Gyermekvédelmi pénzbeli és természetbeni ellátások</v>
      </c>
      <c r="AW123" s="161" t="str">
        <f t="shared" si="136"/>
        <v>Közművelődés- hagyományos közösségi kul. Értékelés gonodzás</v>
      </c>
      <c r="AX123" s="161" t="str">
        <f t="shared" si="136"/>
        <v>Művészeti tevékenységek (kivéve:színház)</v>
      </c>
      <c r="AY123" s="161" t="str">
        <f t="shared" si="136"/>
        <v>egyéb szociális pénzbeli és természetbeni ellátások, támogatások</v>
      </c>
      <c r="AZ123" s="160" t="str">
        <f t="shared" si="136"/>
        <v xml:space="preserve">INTÉZMÉNYI KTGV. ÖSSZESEN </v>
      </c>
      <c r="BA123" s="598"/>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row>
    <row r="124" spans="1:148" ht="17.399999999999999" x14ac:dyDescent="0.3">
      <c r="A124" s="14" t="s">
        <v>241</v>
      </c>
      <c r="B124" s="15" t="s">
        <v>242</v>
      </c>
      <c r="C124" s="450">
        <f t="shared" ref="C124:AZ124" si="137">C125+C139</f>
        <v>0</v>
      </c>
      <c r="D124" s="450">
        <f t="shared" si="137"/>
        <v>0</v>
      </c>
      <c r="E124" s="450">
        <f t="shared" si="137"/>
        <v>14902377</v>
      </c>
      <c r="F124" s="450">
        <f t="shared" si="137"/>
        <v>0</v>
      </c>
      <c r="G124" s="316">
        <f t="shared" si="137"/>
        <v>0</v>
      </c>
      <c r="H124" s="145">
        <f>H125+H139</f>
        <v>14902377</v>
      </c>
      <c r="I124" s="316">
        <f t="shared" si="137"/>
        <v>64018921</v>
      </c>
      <c r="J124" s="316">
        <f t="shared" si="137"/>
        <v>0</v>
      </c>
      <c r="K124" s="316">
        <f t="shared" si="137"/>
        <v>0</v>
      </c>
      <c r="L124" s="551">
        <f>SUM(I124:K124)</f>
        <v>64018921</v>
      </c>
      <c r="M124" s="450">
        <f t="shared" si="137"/>
        <v>121906107</v>
      </c>
      <c r="N124" s="162">
        <f t="shared" si="137"/>
        <v>0</v>
      </c>
      <c r="O124" s="450">
        <f t="shared" si="137"/>
        <v>0</v>
      </c>
      <c r="P124" s="450">
        <f t="shared" si="137"/>
        <v>0</v>
      </c>
      <c r="Q124" s="162">
        <f t="shared" si="137"/>
        <v>121906107</v>
      </c>
      <c r="R124" s="450">
        <f t="shared" si="137"/>
        <v>60680108</v>
      </c>
      <c r="S124" s="385"/>
      <c r="T124" s="352">
        <f t="shared" ref="T124" si="138">T125+T139</f>
        <v>0</v>
      </c>
      <c r="U124" s="162">
        <f>U125+U139</f>
        <v>60680108</v>
      </c>
      <c r="V124" s="342">
        <f t="shared" ref="V124:AY124" si="139">V125+V139</f>
        <v>0</v>
      </c>
      <c r="W124" s="342">
        <f t="shared" si="139"/>
        <v>0</v>
      </c>
      <c r="X124" s="342">
        <f t="shared" si="139"/>
        <v>0</v>
      </c>
      <c r="Y124" s="162">
        <f t="shared" si="139"/>
        <v>0</v>
      </c>
      <c r="Z124" s="162">
        <f t="shared" si="139"/>
        <v>0</v>
      </c>
      <c r="AA124" s="162">
        <f t="shared" si="139"/>
        <v>0</v>
      </c>
      <c r="AB124" s="162">
        <f t="shared" si="139"/>
        <v>0</v>
      </c>
      <c r="AC124" s="162">
        <f t="shared" si="139"/>
        <v>0</v>
      </c>
      <c r="AD124" s="162">
        <f t="shared" si="139"/>
        <v>0</v>
      </c>
      <c r="AE124" s="162">
        <f t="shared" si="139"/>
        <v>0</v>
      </c>
      <c r="AF124" s="162">
        <f t="shared" si="139"/>
        <v>0</v>
      </c>
      <c r="AG124" s="162">
        <f>AG125+AG139</f>
        <v>0</v>
      </c>
      <c r="AH124" s="162">
        <f t="shared" si="139"/>
        <v>0</v>
      </c>
      <c r="AI124" s="162">
        <f t="shared" si="139"/>
        <v>0</v>
      </c>
      <c r="AJ124" s="162">
        <f t="shared" si="139"/>
        <v>0</v>
      </c>
      <c r="AK124" s="162">
        <f t="shared" si="139"/>
        <v>0</v>
      </c>
      <c r="AL124" s="162">
        <f t="shared" si="139"/>
        <v>85704630</v>
      </c>
      <c r="AM124" s="162">
        <f t="shared" si="139"/>
        <v>0</v>
      </c>
      <c r="AN124" s="162">
        <f t="shared" si="139"/>
        <v>0</v>
      </c>
      <c r="AO124" s="162">
        <f t="shared" si="139"/>
        <v>0</v>
      </c>
      <c r="AP124" s="162">
        <f t="shared" si="139"/>
        <v>0</v>
      </c>
      <c r="AQ124" s="162">
        <f t="shared" si="139"/>
        <v>0</v>
      </c>
      <c r="AR124" s="162">
        <f t="shared" si="139"/>
        <v>0</v>
      </c>
      <c r="AS124" s="162">
        <f t="shared" si="139"/>
        <v>0</v>
      </c>
      <c r="AT124" s="162">
        <f t="shared" si="139"/>
        <v>0</v>
      </c>
      <c r="AU124" s="162">
        <f t="shared" si="139"/>
        <v>0</v>
      </c>
      <c r="AV124" s="162">
        <f t="shared" si="139"/>
        <v>0</v>
      </c>
      <c r="AW124" s="162">
        <f t="shared" si="139"/>
        <v>0</v>
      </c>
      <c r="AX124" s="162">
        <f t="shared" si="139"/>
        <v>0</v>
      </c>
      <c r="AY124" s="162">
        <f t="shared" si="139"/>
        <v>0</v>
      </c>
      <c r="AZ124" s="352">
        <f t="shared" si="137"/>
        <v>85704630</v>
      </c>
      <c r="BA124" s="613">
        <f>AZ124+U124+Q124+H124+L124</f>
        <v>347212143</v>
      </c>
    </row>
    <row r="125" spans="1:148" ht="17.399999999999999" x14ac:dyDescent="0.3">
      <c r="A125" s="16" t="s">
        <v>243</v>
      </c>
      <c r="B125" s="17" t="s">
        <v>244</v>
      </c>
      <c r="C125" s="219">
        <f t="shared" ref="C125:G125" si="140">SUM(C126:C138)</f>
        <v>0</v>
      </c>
      <c r="D125" s="219">
        <f t="shared" si="140"/>
        <v>0</v>
      </c>
      <c r="E125" s="219">
        <f t="shared" si="140"/>
        <v>14688962</v>
      </c>
      <c r="F125" s="219">
        <f t="shared" si="140"/>
        <v>0</v>
      </c>
      <c r="G125" s="317">
        <f t="shared" si="140"/>
        <v>0</v>
      </c>
      <c r="H125" s="146">
        <f t="shared" ref="H125:AZ125" si="141">SUM(H126:H138)</f>
        <v>14688962</v>
      </c>
      <c r="I125" s="317">
        <f t="shared" si="141"/>
        <v>62161976</v>
      </c>
      <c r="J125" s="317">
        <f t="shared" si="141"/>
        <v>0</v>
      </c>
      <c r="K125" s="317">
        <f t="shared" si="141"/>
        <v>0</v>
      </c>
      <c r="L125" s="552">
        <f>SUM(I125:K125)</f>
        <v>62161976</v>
      </c>
      <c r="M125" s="219">
        <f t="shared" si="141"/>
        <v>121306413</v>
      </c>
      <c r="N125" s="163">
        <f t="shared" si="141"/>
        <v>0</v>
      </c>
      <c r="O125" s="219">
        <f t="shared" si="141"/>
        <v>0</v>
      </c>
      <c r="P125" s="219">
        <f t="shared" si="141"/>
        <v>0</v>
      </c>
      <c r="Q125" s="163">
        <f t="shared" si="141"/>
        <v>121306413</v>
      </c>
      <c r="R125" s="219">
        <f t="shared" si="141"/>
        <v>60008974</v>
      </c>
      <c r="S125" s="386"/>
      <c r="T125" s="353">
        <f t="shared" ref="T125" si="142">SUM(T126:T138)</f>
        <v>0</v>
      </c>
      <c r="U125" s="163">
        <f>SUM(U126:U138)</f>
        <v>60008974</v>
      </c>
      <c r="V125" s="343">
        <f t="shared" ref="V125:AY125" si="143">SUM(V126:V138)</f>
        <v>0</v>
      </c>
      <c r="W125" s="343">
        <f t="shared" si="143"/>
        <v>0</v>
      </c>
      <c r="X125" s="343">
        <f t="shared" si="143"/>
        <v>0</v>
      </c>
      <c r="Y125" s="163">
        <f t="shared" si="143"/>
        <v>0</v>
      </c>
      <c r="Z125" s="163">
        <f t="shared" si="143"/>
        <v>0</v>
      </c>
      <c r="AA125" s="163">
        <f t="shared" si="143"/>
        <v>0</v>
      </c>
      <c r="AB125" s="163">
        <f t="shared" si="143"/>
        <v>0</v>
      </c>
      <c r="AC125" s="163">
        <f t="shared" si="143"/>
        <v>0</v>
      </c>
      <c r="AD125" s="163">
        <f t="shared" si="143"/>
        <v>0</v>
      </c>
      <c r="AE125" s="163">
        <f t="shared" si="143"/>
        <v>0</v>
      </c>
      <c r="AF125" s="163">
        <f t="shared" si="143"/>
        <v>0</v>
      </c>
      <c r="AG125" s="163">
        <f>SUM(AG126:AG138)</f>
        <v>0</v>
      </c>
      <c r="AH125" s="163">
        <f t="shared" si="143"/>
        <v>0</v>
      </c>
      <c r="AI125" s="163">
        <f t="shared" si="143"/>
        <v>0</v>
      </c>
      <c r="AJ125" s="163">
        <f t="shared" si="143"/>
        <v>0</v>
      </c>
      <c r="AK125" s="163">
        <f t="shared" si="143"/>
        <v>0</v>
      </c>
      <c r="AL125" s="163">
        <f t="shared" si="143"/>
        <v>63138565</v>
      </c>
      <c r="AM125" s="163">
        <f t="shared" si="143"/>
        <v>0</v>
      </c>
      <c r="AN125" s="163">
        <f t="shared" si="143"/>
        <v>0</v>
      </c>
      <c r="AO125" s="163">
        <f t="shared" si="143"/>
        <v>0</v>
      </c>
      <c r="AP125" s="163">
        <f t="shared" si="143"/>
        <v>0</v>
      </c>
      <c r="AQ125" s="163">
        <f t="shared" si="143"/>
        <v>0</v>
      </c>
      <c r="AR125" s="163">
        <f t="shared" si="143"/>
        <v>0</v>
      </c>
      <c r="AS125" s="163">
        <f t="shared" si="143"/>
        <v>0</v>
      </c>
      <c r="AT125" s="163">
        <f t="shared" si="143"/>
        <v>0</v>
      </c>
      <c r="AU125" s="163">
        <f t="shared" si="143"/>
        <v>0</v>
      </c>
      <c r="AV125" s="163">
        <f t="shared" si="143"/>
        <v>0</v>
      </c>
      <c r="AW125" s="163">
        <f t="shared" si="143"/>
        <v>0</v>
      </c>
      <c r="AX125" s="163">
        <f t="shared" si="143"/>
        <v>0</v>
      </c>
      <c r="AY125" s="163">
        <f t="shared" si="143"/>
        <v>0</v>
      </c>
      <c r="AZ125" s="353">
        <f t="shared" si="141"/>
        <v>63138565</v>
      </c>
      <c r="BA125" s="613">
        <f t="shared" ref="BA125:BA188" si="144">AZ125+U125+Q125+H125+L125</f>
        <v>321304890</v>
      </c>
    </row>
    <row r="126" spans="1:148" ht="17.399999999999999" x14ac:dyDescent="0.3">
      <c r="A126" s="22" t="s">
        <v>245</v>
      </c>
      <c r="B126" s="23" t="s">
        <v>246</v>
      </c>
      <c r="C126" s="221"/>
      <c r="D126" s="221"/>
      <c r="E126" s="221">
        <v>14388962</v>
      </c>
      <c r="F126" s="221">
        <v>0</v>
      </c>
      <c r="G126" s="318">
        <v>0</v>
      </c>
      <c r="H126" s="605">
        <f t="shared" ref="H126:H138" si="145">SUM(C126:G126)</f>
        <v>14388962</v>
      </c>
      <c r="I126" s="318">
        <v>57536758</v>
      </c>
      <c r="J126" s="318">
        <v>0</v>
      </c>
      <c r="K126" s="318">
        <v>0</v>
      </c>
      <c r="L126" s="607">
        <f t="shared" ref="L126:L148" si="146">SUM(I126:K126)</f>
        <v>57536758</v>
      </c>
      <c r="M126" s="221">
        <v>116640091</v>
      </c>
      <c r="N126" s="147"/>
      <c r="O126" s="221"/>
      <c r="P126" s="221"/>
      <c r="Q126" s="605">
        <f t="shared" ref="Q126:Q138" si="147">SUM(M126:P126)</f>
        <v>116640091</v>
      </c>
      <c r="R126" s="221">
        <v>53834460</v>
      </c>
      <c r="S126" s="584"/>
      <c r="T126" s="318">
        <v>0</v>
      </c>
      <c r="U126" s="605">
        <f>SUM(R126:T126)</f>
        <v>53834460</v>
      </c>
      <c r="V126" s="583"/>
      <c r="W126" s="583"/>
      <c r="X126" s="583"/>
      <c r="Y126" s="147">
        <v>0</v>
      </c>
      <c r="Z126" s="147"/>
      <c r="AA126" s="147"/>
      <c r="AB126" s="147"/>
      <c r="AC126" s="147"/>
      <c r="AD126" s="147"/>
      <c r="AE126" s="147"/>
      <c r="AF126" s="147"/>
      <c r="AG126" s="147">
        <v>0</v>
      </c>
      <c r="AH126" s="147"/>
      <c r="AI126" s="147"/>
      <c r="AJ126" s="147"/>
      <c r="AK126" s="147"/>
      <c r="AL126" s="147">
        <v>56983365</v>
      </c>
      <c r="AM126" s="147"/>
      <c r="AN126" s="147"/>
      <c r="AO126" s="147"/>
      <c r="AP126" s="147"/>
      <c r="AQ126" s="147"/>
      <c r="AR126" s="147"/>
      <c r="AS126" s="147"/>
      <c r="AT126" s="147"/>
      <c r="AU126" s="147"/>
      <c r="AV126" s="147"/>
      <c r="AW126" s="147"/>
      <c r="AX126" s="147"/>
      <c r="AY126" s="147"/>
      <c r="AZ126" s="610">
        <f t="shared" ref="AZ126:AZ138" si="148">SUM(V126:AY126)</f>
        <v>56983365</v>
      </c>
      <c r="BA126" s="613">
        <f t="shared" si="144"/>
        <v>299383636</v>
      </c>
    </row>
    <row r="127" spans="1:148" ht="17.399999999999999" x14ac:dyDescent="0.3">
      <c r="A127" s="22" t="s">
        <v>247</v>
      </c>
      <c r="B127" s="23" t="s">
        <v>248</v>
      </c>
      <c r="C127" s="221"/>
      <c r="D127" s="221"/>
      <c r="E127" s="221"/>
      <c r="F127" s="221"/>
      <c r="G127" s="318"/>
      <c r="H127" s="147">
        <f t="shared" si="145"/>
        <v>0</v>
      </c>
      <c r="I127" s="318"/>
      <c r="J127" s="318"/>
      <c r="K127" s="318"/>
      <c r="L127" s="553">
        <f t="shared" si="146"/>
        <v>0</v>
      </c>
      <c r="M127" s="221"/>
      <c r="N127" s="147"/>
      <c r="O127" s="221"/>
      <c r="P127" s="221"/>
      <c r="Q127" s="147">
        <f t="shared" si="147"/>
        <v>0</v>
      </c>
      <c r="R127" s="221"/>
      <c r="S127" s="584"/>
      <c r="T127" s="318"/>
      <c r="U127" s="147">
        <f t="shared" ref="U127:U138" si="149">SUM(R127:T127)</f>
        <v>0</v>
      </c>
      <c r="V127" s="583"/>
      <c r="W127" s="583"/>
      <c r="X127" s="583"/>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318">
        <f t="shared" si="148"/>
        <v>0</v>
      </c>
      <c r="BA127" s="595">
        <f t="shared" si="144"/>
        <v>0</v>
      </c>
    </row>
    <row r="128" spans="1:148" ht="17.399999999999999" x14ac:dyDescent="0.3">
      <c r="A128" s="22" t="s">
        <v>249</v>
      </c>
      <c r="B128" s="23" t="s">
        <v>250</v>
      </c>
      <c r="C128" s="221">
        <v>0</v>
      </c>
      <c r="D128" s="221">
        <v>0</v>
      </c>
      <c r="E128" s="221"/>
      <c r="F128" s="221"/>
      <c r="G128" s="318"/>
      <c r="H128" s="147">
        <f t="shared" si="145"/>
        <v>0</v>
      </c>
      <c r="I128" s="318"/>
      <c r="J128" s="318"/>
      <c r="K128" s="318"/>
      <c r="L128" s="553">
        <f t="shared" si="146"/>
        <v>0</v>
      </c>
      <c r="M128" s="221"/>
      <c r="N128" s="147"/>
      <c r="O128" s="221"/>
      <c r="P128" s="221"/>
      <c r="Q128" s="147">
        <f t="shared" si="147"/>
        <v>0</v>
      </c>
      <c r="R128" s="221">
        <v>1384000</v>
      </c>
      <c r="S128" s="584"/>
      <c r="T128" s="318"/>
      <c r="U128" s="605">
        <f t="shared" si="149"/>
        <v>1384000</v>
      </c>
      <c r="V128" s="583"/>
      <c r="W128" s="583"/>
      <c r="X128" s="583"/>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318">
        <f t="shared" si="148"/>
        <v>0</v>
      </c>
      <c r="BA128" s="613">
        <f t="shared" si="144"/>
        <v>1384000</v>
      </c>
    </row>
    <row r="129" spans="1:53" ht="17.399999999999999" x14ac:dyDescent="0.3">
      <c r="A129" s="22" t="s">
        <v>251</v>
      </c>
      <c r="B129" s="23" t="s">
        <v>252</v>
      </c>
      <c r="C129" s="221"/>
      <c r="D129" s="221"/>
      <c r="E129" s="221"/>
      <c r="F129" s="221"/>
      <c r="G129" s="318"/>
      <c r="H129" s="147">
        <f t="shared" si="145"/>
        <v>0</v>
      </c>
      <c r="I129" s="318">
        <v>1353768</v>
      </c>
      <c r="J129" s="318"/>
      <c r="K129" s="318"/>
      <c r="L129" s="607">
        <f t="shared" si="146"/>
        <v>1353768</v>
      </c>
      <c r="M129" s="221"/>
      <c r="N129" s="147"/>
      <c r="O129" s="221"/>
      <c r="P129" s="221"/>
      <c r="Q129" s="147">
        <f t="shared" si="147"/>
        <v>0</v>
      </c>
      <c r="R129" s="221">
        <v>0</v>
      </c>
      <c r="S129" s="584"/>
      <c r="T129" s="318"/>
      <c r="U129" s="605">
        <f t="shared" si="149"/>
        <v>0</v>
      </c>
      <c r="V129" s="583"/>
      <c r="W129" s="583"/>
      <c r="X129" s="583"/>
      <c r="Y129" s="147"/>
      <c r="Z129" s="147"/>
      <c r="AA129" s="147"/>
      <c r="AB129" s="147"/>
      <c r="AC129" s="147"/>
      <c r="AD129" s="147"/>
      <c r="AE129" s="147"/>
      <c r="AF129" s="147"/>
      <c r="AG129" s="147"/>
      <c r="AH129" s="147"/>
      <c r="AI129" s="147"/>
      <c r="AJ129" s="147"/>
      <c r="AK129" s="147"/>
      <c r="AL129" s="147">
        <v>0</v>
      </c>
      <c r="AM129" s="147"/>
      <c r="AN129" s="147"/>
      <c r="AO129" s="147"/>
      <c r="AP129" s="147"/>
      <c r="AQ129" s="147"/>
      <c r="AR129" s="147"/>
      <c r="AS129" s="147"/>
      <c r="AT129" s="147"/>
      <c r="AU129" s="147"/>
      <c r="AV129" s="147"/>
      <c r="AW129" s="147"/>
      <c r="AX129" s="147"/>
      <c r="AY129" s="147"/>
      <c r="AZ129" s="610">
        <f t="shared" si="148"/>
        <v>0</v>
      </c>
      <c r="BA129" s="613">
        <f t="shared" si="144"/>
        <v>1353768</v>
      </c>
    </row>
    <row r="130" spans="1:53" ht="17.399999999999999" x14ac:dyDescent="0.3">
      <c r="A130" s="22" t="s">
        <v>253</v>
      </c>
      <c r="B130" s="23" t="s">
        <v>254</v>
      </c>
      <c r="C130" s="221"/>
      <c r="D130" s="221"/>
      <c r="E130" s="221"/>
      <c r="F130" s="221"/>
      <c r="G130" s="318"/>
      <c r="H130" s="147">
        <f t="shared" si="145"/>
        <v>0</v>
      </c>
      <c r="I130" s="318"/>
      <c r="J130" s="318"/>
      <c r="K130" s="318"/>
      <c r="L130" s="553">
        <f t="shared" si="146"/>
        <v>0</v>
      </c>
      <c r="M130" s="221">
        <v>978000</v>
      </c>
      <c r="N130" s="147"/>
      <c r="O130" s="221"/>
      <c r="P130" s="221"/>
      <c r="Q130" s="147">
        <f t="shared" si="147"/>
        <v>978000</v>
      </c>
      <c r="R130" s="221"/>
      <c r="S130" s="584"/>
      <c r="T130" s="318"/>
      <c r="U130" s="147">
        <f t="shared" si="149"/>
        <v>0</v>
      </c>
      <c r="V130" s="583"/>
      <c r="W130" s="583"/>
      <c r="X130" s="583"/>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318">
        <f t="shared" si="148"/>
        <v>0</v>
      </c>
      <c r="BA130" s="595">
        <f t="shared" si="144"/>
        <v>978000</v>
      </c>
    </row>
    <row r="131" spans="1:53" ht="17.399999999999999" x14ac:dyDescent="0.3">
      <c r="A131" s="22" t="s">
        <v>255</v>
      </c>
      <c r="B131" s="23" t="s">
        <v>256</v>
      </c>
      <c r="C131" s="221"/>
      <c r="D131" s="221"/>
      <c r="E131" s="221"/>
      <c r="F131" s="221"/>
      <c r="G131" s="318"/>
      <c r="H131" s="147">
        <f t="shared" si="145"/>
        <v>0</v>
      </c>
      <c r="I131" s="318"/>
      <c r="J131" s="318"/>
      <c r="K131" s="318"/>
      <c r="L131" s="553">
        <f t="shared" si="146"/>
        <v>0</v>
      </c>
      <c r="M131" s="221">
        <v>0</v>
      </c>
      <c r="N131" s="147"/>
      <c r="O131" s="221"/>
      <c r="P131" s="221"/>
      <c r="Q131" s="605">
        <f t="shared" si="147"/>
        <v>0</v>
      </c>
      <c r="R131" s="221">
        <v>0</v>
      </c>
      <c r="S131" s="584"/>
      <c r="T131" s="318"/>
      <c r="U131" s="147">
        <f t="shared" si="149"/>
        <v>0</v>
      </c>
      <c r="V131" s="583"/>
      <c r="W131" s="583"/>
      <c r="X131" s="583"/>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318">
        <f t="shared" si="148"/>
        <v>0</v>
      </c>
      <c r="BA131" s="613">
        <f t="shared" si="144"/>
        <v>0</v>
      </c>
    </row>
    <row r="132" spans="1:53" ht="17.399999999999999" x14ac:dyDescent="0.3">
      <c r="A132" s="22" t="s">
        <v>257</v>
      </c>
      <c r="B132" s="23" t="s">
        <v>258</v>
      </c>
      <c r="C132" s="221"/>
      <c r="D132" s="221"/>
      <c r="E132" s="221">
        <v>300000</v>
      </c>
      <c r="F132" s="221">
        <v>0</v>
      </c>
      <c r="G132" s="318"/>
      <c r="H132" s="605">
        <f t="shared" si="145"/>
        <v>300000</v>
      </c>
      <c r="I132" s="318">
        <v>1249999</v>
      </c>
      <c r="J132" s="318"/>
      <c r="K132" s="318"/>
      <c r="L132" s="607">
        <f t="shared" si="146"/>
        <v>1249999</v>
      </c>
      <c r="M132" s="221">
        <v>1975000</v>
      </c>
      <c r="N132" s="147"/>
      <c r="O132" s="221"/>
      <c r="P132" s="221"/>
      <c r="Q132" s="605">
        <f t="shared" si="147"/>
        <v>1975000</v>
      </c>
      <c r="R132" s="221">
        <v>3000000</v>
      </c>
      <c r="S132" s="584"/>
      <c r="T132" s="318">
        <v>0</v>
      </c>
      <c r="U132" s="605">
        <f t="shared" si="149"/>
        <v>3000000</v>
      </c>
      <c r="V132" s="583"/>
      <c r="W132" s="583"/>
      <c r="X132" s="583"/>
      <c r="Y132" s="147"/>
      <c r="Z132" s="147"/>
      <c r="AA132" s="147"/>
      <c r="AB132" s="147"/>
      <c r="AC132" s="147"/>
      <c r="AD132" s="147"/>
      <c r="AE132" s="147"/>
      <c r="AF132" s="147"/>
      <c r="AG132" s="147"/>
      <c r="AH132" s="147"/>
      <c r="AI132" s="147"/>
      <c r="AJ132" s="147"/>
      <c r="AK132" s="147"/>
      <c r="AL132" s="147">
        <v>1100000</v>
      </c>
      <c r="AM132" s="147"/>
      <c r="AN132" s="147"/>
      <c r="AO132" s="147"/>
      <c r="AP132" s="147"/>
      <c r="AQ132" s="147"/>
      <c r="AR132" s="147"/>
      <c r="AS132" s="147"/>
      <c r="AT132" s="147"/>
      <c r="AU132" s="147"/>
      <c r="AV132" s="147"/>
      <c r="AW132" s="147"/>
      <c r="AX132" s="147"/>
      <c r="AY132" s="147"/>
      <c r="AZ132" s="610">
        <f t="shared" si="148"/>
        <v>1100000</v>
      </c>
      <c r="BA132" s="613">
        <f t="shared" si="144"/>
        <v>7624999</v>
      </c>
    </row>
    <row r="133" spans="1:53" ht="17.399999999999999" x14ac:dyDescent="0.3">
      <c r="A133" s="22" t="s">
        <v>259</v>
      </c>
      <c r="B133" s="23" t="s">
        <v>260</v>
      </c>
      <c r="C133" s="221"/>
      <c r="D133" s="221"/>
      <c r="E133" s="221"/>
      <c r="F133" s="221"/>
      <c r="G133" s="318"/>
      <c r="H133" s="147">
        <f t="shared" si="145"/>
        <v>0</v>
      </c>
      <c r="I133" s="318"/>
      <c r="J133" s="318"/>
      <c r="K133" s="318"/>
      <c r="L133" s="553">
        <f t="shared" si="146"/>
        <v>0</v>
      </c>
      <c r="M133" s="221"/>
      <c r="N133" s="147"/>
      <c r="O133" s="221"/>
      <c r="P133" s="221"/>
      <c r="Q133" s="147">
        <f t="shared" si="147"/>
        <v>0</v>
      </c>
      <c r="R133" s="221">
        <v>0</v>
      </c>
      <c r="S133" s="584"/>
      <c r="T133" s="318"/>
      <c r="U133" s="147">
        <f t="shared" si="149"/>
        <v>0</v>
      </c>
      <c r="V133" s="583"/>
      <c r="W133" s="583"/>
      <c r="X133" s="583"/>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318">
        <f t="shared" si="148"/>
        <v>0</v>
      </c>
      <c r="BA133" s="595">
        <f t="shared" si="144"/>
        <v>0</v>
      </c>
    </row>
    <row r="134" spans="1:53" ht="17.399999999999999" x14ac:dyDescent="0.3">
      <c r="A134" s="22" t="s">
        <v>261</v>
      </c>
      <c r="B134" s="23" t="s">
        <v>262</v>
      </c>
      <c r="C134" s="221"/>
      <c r="D134" s="221"/>
      <c r="E134" s="221"/>
      <c r="F134" s="221"/>
      <c r="G134" s="318"/>
      <c r="H134" s="147">
        <f t="shared" si="145"/>
        <v>0</v>
      </c>
      <c r="I134" s="318">
        <v>1105245</v>
      </c>
      <c r="J134" s="318"/>
      <c r="K134" s="318"/>
      <c r="L134" s="607">
        <f t="shared" si="146"/>
        <v>1105245</v>
      </c>
      <c r="M134" s="221">
        <v>282000</v>
      </c>
      <c r="N134" s="147"/>
      <c r="O134" s="221"/>
      <c r="P134" s="221"/>
      <c r="Q134" s="605">
        <f t="shared" si="147"/>
        <v>282000</v>
      </c>
      <c r="R134" s="221">
        <v>827245</v>
      </c>
      <c r="S134" s="584"/>
      <c r="T134" s="318">
        <v>0</v>
      </c>
      <c r="U134" s="605">
        <f t="shared" si="149"/>
        <v>827245</v>
      </c>
      <c r="V134" s="583"/>
      <c r="W134" s="583"/>
      <c r="X134" s="583"/>
      <c r="Y134" s="147"/>
      <c r="Z134" s="147"/>
      <c r="AA134" s="147"/>
      <c r="AB134" s="147"/>
      <c r="AC134" s="147"/>
      <c r="AD134" s="147"/>
      <c r="AE134" s="147"/>
      <c r="AF134" s="147"/>
      <c r="AG134" s="147"/>
      <c r="AH134" s="147"/>
      <c r="AI134" s="147"/>
      <c r="AJ134" s="147"/>
      <c r="AK134" s="147"/>
      <c r="AL134" s="147">
        <v>0</v>
      </c>
      <c r="AM134" s="147"/>
      <c r="AN134" s="147"/>
      <c r="AO134" s="147"/>
      <c r="AP134" s="147"/>
      <c r="AQ134" s="147"/>
      <c r="AR134" s="147"/>
      <c r="AS134" s="147"/>
      <c r="AT134" s="147"/>
      <c r="AU134" s="147"/>
      <c r="AV134" s="147"/>
      <c r="AW134" s="147"/>
      <c r="AX134" s="147"/>
      <c r="AY134" s="147"/>
      <c r="AZ134" s="610">
        <f t="shared" si="148"/>
        <v>0</v>
      </c>
      <c r="BA134" s="613">
        <f t="shared" si="144"/>
        <v>2214490</v>
      </c>
    </row>
    <row r="135" spans="1:53" ht="17.399999999999999" x14ac:dyDescent="0.3">
      <c r="A135" s="22" t="s">
        <v>263</v>
      </c>
      <c r="B135" s="23" t="s">
        <v>264</v>
      </c>
      <c r="C135" s="221"/>
      <c r="D135" s="221"/>
      <c r="E135" s="221"/>
      <c r="F135" s="221"/>
      <c r="G135" s="318"/>
      <c r="H135" s="147">
        <f t="shared" si="145"/>
        <v>0</v>
      </c>
      <c r="I135" s="318"/>
      <c r="J135" s="318"/>
      <c r="K135" s="318"/>
      <c r="L135" s="553">
        <f t="shared" si="146"/>
        <v>0</v>
      </c>
      <c r="M135" s="221"/>
      <c r="N135" s="147"/>
      <c r="O135" s="221"/>
      <c r="P135" s="221"/>
      <c r="Q135" s="147">
        <f t="shared" si="147"/>
        <v>0</v>
      </c>
      <c r="R135" s="221">
        <v>60845</v>
      </c>
      <c r="S135" s="584"/>
      <c r="T135" s="318">
        <v>0</v>
      </c>
      <c r="U135" s="147">
        <f t="shared" si="149"/>
        <v>60845</v>
      </c>
      <c r="V135" s="583"/>
      <c r="W135" s="583"/>
      <c r="X135" s="583"/>
      <c r="Y135" s="147"/>
      <c r="Z135" s="147"/>
      <c r="AA135" s="147"/>
      <c r="AB135" s="147"/>
      <c r="AC135" s="147"/>
      <c r="AD135" s="147"/>
      <c r="AE135" s="147"/>
      <c r="AF135" s="147"/>
      <c r="AG135" s="147"/>
      <c r="AH135" s="147"/>
      <c r="AI135" s="147"/>
      <c r="AJ135" s="147"/>
      <c r="AK135" s="147"/>
      <c r="AL135" s="147">
        <v>187200</v>
      </c>
      <c r="AM135" s="147"/>
      <c r="AN135" s="147"/>
      <c r="AO135" s="147"/>
      <c r="AP135" s="147"/>
      <c r="AQ135" s="147"/>
      <c r="AR135" s="147"/>
      <c r="AS135" s="147"/>
      <c r="AT135" s="147"/>
      <c r="AU135" s="147"/>
      <c r="AV135" s="147"/>
      <c r="AW135" s="147"/>
      <c r="AX135" s="147"/>
      <c r="AY135" s="147"/>
      <c r="AZ135" s="318">
        <f t="shared" si="148"/>
        <v>187200</v>
      </c>
      <c r="BA135" s="595">
        <f t="shared" si="144"/>
        <v>248045</v>
      </c>
    </row>
    <row r="136" spans="1:53" ht="17.399999999999999" x14ac:dyDescent="0.3">
      <c r="A136" s="22" t="s">
        <v>265</v>
      </c>
      <c r="B136" s="23" t="s">
        <v>266</v>
      </c>
      <c r="C136" s="221"/>
      <c r="D136" s="221"/>
      <c r="E136" s="221"/>
      <c r="F136" s="221"/>
      <c r="G136" s="318"/>
      <c r="H136" s="147">
        <f t="shared" si="145"/>
        <v>0</v>
      </c>
      <c r="I136" s="318"/>
      <c r="J136" s="318"/>
      <c r="K136" s="318"/>
      <c r="L136" s="553">
        <f t="shared" si="146"/>
        <v>0</v>
      </c>
      <c r="M136" s="221"/>
      <c r="N136" s="147"/>
      <c r="O136" s="221"/>
      <c r="P136" s="221"/>
      <c r="Q136" s="147">
        <f t="shared" si="147"/>
        <v>0</v>
      </c>
      <c r="R136" s="221"/>
      <c r="S136" s="584"/>
      <c r="T136" s="318"/>
      <c r="U136" s="147">
        <f t="shared" si="149"/>
        <v>0</v>
      </c>
      <c r="V136" s="583"/>
      <c r="W136" s="583"/>
      <c r="X136" s="583"/>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318">
        <f t="shared" si="148"/>
        <v>0</v>
      </c>
      <c r="BA136" s="595">
        <f t="shared" si="144"/>
        <v>0</v>
      </c>
    </row>
    <row r="137" spans="1:53" ht="17.399999999999999" x14ac:dyDescent="0.3">
      <c r="A137" s="22" t="s">
        <v>267</v>
      </c>
      <c r="B137" s="23" t="s">
        <v>268</v>
      </c>
      <c r="C137" s="221"/>
      <c r="D137" s="221"/>
      <c r="E137" s="221"/>
      <c r="F137" s="221"/>
      <c r="G137" s="318"/>
      <c r="H137" s="147">
        <f t="shared" si="145"/>
        <v>0</v>
      </c>
      <c r="I137" s="318"/>
      <c r="J137" s="318"/>
      <c r="K137" s="318"/>
      <c r="L137" s="553">
        <f t="shared" si="146"/>
        <v>0</v>
      </c>
      <c r="M137" s="221"/>
      <c r="N137" s="147"/>
      <c r="O137" s="221"/>
      <c r="P137" s="221"/>
      <c r="Q137" s="147">
        <f t="shared" si="147"/>
        <v>0</v>
      </c>
      <c r="R137" s="221"/>
      <c r="S137" s="584"/>
      <c r="T137" s="318"/>
      <c r="U137" s="147">
        <f t="shared" si="149"/>
        <v>0</v>
      </c>
      <c r="V137" s="583"/>
      <c r="W137" s="583"/>
      <c r="X137" s="583"/>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318">
        <f t="shared" si="148"/>
        <v>0</v>
      </c>
      <c r="BA137" s="595">
        <f t="shared" si="144"/>
        <v>0</v>
      </c>
    </row>
    <row r="138" spans="1:53" ht="17.399999999999999" x14ac:dyDescent="0.3">
      <c r="A138" s="22" t="s">
        <v>269</v>
      </c>
      <c r="B138" s="23" t="s">
        <v>270</v>
      </c>
      <c r="C138" s="221"/>
      <c r="D138" s="221"/>
      <c r="E138" s="221"/>
      <c r="F138" s="221">
        <v>0</v>
      </c>
      <c r="G138" s="318"/>
      <c r="H138" s="147">
        <f t="shared" si="145"/>
        <v>0</v>
      </c>
      <c r="I138" s="318">
        <v>916206</v>
      </c>
      <c r="J138" s="318"/>
      <c r="K138" s="318"/>
      <c r="L138" s="553">
        <f t="shared" si="146"/>
        <v>916206</v>
      </c>
      <c r="M138" s="221">
        <v>1431322</v>
      </c>
      <c r="N138" s="147"/>
      <c r="O138" s="221"/>
      <c r="P138" s="221"/>
      <c r="Q138" s="605">
        <f t="shared" si="147"/>
        <v>1431322</v>
      </c>
      <c r="R138" s="221">
        <v>902424</v>
      </c>
      <c r="S138" s="584"/>
      <c r="T138" s="318">
        <v>0</v>
      </c>
      <c r="U138" s="605">
        <f t="shared" si="149"/>
        <v>902424</v>
      </c>
      <c r="V138" s="583"/>
      <c r="W138" s="583"/>
      <c r="X138" s="583"/>
      <c r="Y138" s="147"/>
      <c r="Z138" s="147"/>
      <c r="AA138" s="147"/>
      <c r="AB138" s="147"/>
      <c r="AC138" s="147"/>
      <c r="AD138" s="147"/>
      <c r="AE138" s="147"/>
      <c r="AF138" s="147"/>
      <c r="AG138" s="147"/>
      <c r="AH138" s="147"/>
      <c r="AI138" s="147"/>
      <c r="AJ138" s="147"/>
      <c r="AK138" s="147"/>
      <c r="AL138" s="147">
        <v>4868000</v>
      </c>
      <c r="AM138" s="147"/>
      <c r="AN138" s="147"/>
      <c r="AO138" s="147"/>
      <c r="AP138" s="147"/>
      <c r="AQ138" s="147"/>
      <c r="AR138" s="147">
        <v>0</v>
      </c>
      <c r="AS138" s="147"/>
      <c r="AT138" s="147"/>
      <c r="AU138" s="147"/>
      <c r="AV138" s="147"/>
      <c r="AW138" s="147"/>
      <c r="AX138" s="147"/>
      <c r="AY138" s="147"/>
      <c r="AZ138" s="610">
        <f t="shared" si="148"/>
        <v>4868000</v>
      </c>
      <c r="BA138" s="613">
        <f t="shared" si="144"/>
        <v>8117952</v>
      </c>
    </row>
    <row r="139" spans="1:53" ht="17.399999999999999" x14ac:dyDescent="0.3">
      <c r="A139" s="16" t="s">
        <v>271</v>
      </c>
      <c r="B139" s="17" t="s">
        <v>272</v>
      </c>
      <c r="C139" s="219">
        <f t="shared" ref="C139:AZ139" si="150">SUM(C140:C142)</f>
        <v>0</v>
      </c>
      <c r="D139" s="219">
        <f t="shared" si="150"/>
        <v>0</v>
      </c>
      <c r="E139" s="219">
        <f t="shared" si="150"/>
        <v>213415</v>
      </c>
      <c r="F139" s="219">
        <f t="shared" si="150"/>
        <v>0</v>
      </c>
      <c r="G139" s="317">
        <f t="shared" si="150"/>
        <v>0</v>
      </c>
      <c r="H139" s="146">
        <f t="shared" si="150"/>
        <v>213415</v>
      </c>
      <c r="I139" s="317">
        <f t="shared" si="150"/>
        <v>1856945</v>
      </c>
      <c r="J139" s="317">
        <f t="shared" si="150"/>
        <v>0</v>
      </c>
      <c r="K139" s="317">
        <f t="shared" si="150"/>
        <v>0</v>
      </c>
      <c r="L139" s="552">
        <f t="shared" si="146"/>
        <v>1856945</v>
      </c>
      <c r="M139" s="219">
        <f t="shared" si="150"/>
        <v>599694</v>
      </c>
      <c r="N139" s="163">
        <f t="shared" si="150"/>
        <v>0</v>
      </c>
      <c r="O139" s="219">
        <f t="shared" si="150"/>
        <v>0</v>
      </c>
      <c r="P139" s="219">
        <f t="shared" si="150"/>
        <v>0</v>
      </c>
      <c r="Q139" s="163">
        <f t="shared" si="150"/>
        <v>599694</v>
      </c>
      <c r="R139" s="219">
        <f t="shared" si="150"/>
        <v>671134</v>
      </c>
      <c r="S139" s="386"/>
      <c r="T139" s="353">
        <f t="shared" ref="T139" si="151">SUM(T140:T142)</f>
        <v>0</v>
      </c>
      <c r="U139" s="163">
        <f>SUM(U140:U142)</f>
        <v>671134</v>
      </c>
      <c r="V139" s="343">
        <f t="shared" ref="V139:AY139" si="152">SUM(V140:V142)</f>
        <v>0</v>
      </c>
      <c r="W139" s="343">
        <f t="shared" si="152"/>
        <v>0</v>
      </c>
      <c r="X139" s="343">
        <f t="shared" si="152"/>
        <v>0</v>
      </c>
      <c r="Y139" s="163">
        <f t="shared" si="152"/>
        <v>0</v>
      </c>
      <c r="Z139" s="163">
        <f t="shared" si="152"/>
        <v>0</v>
      </c>
      <c r="AA139" s="163">
        <f t="shared" si="152"/>
        <v>0</v>
      </c>
      <c r="AB139" s="163">
        <f t="shared" si="152"/>
        <v>0</v>
      </c>
      <c r="AC139" s="163">
        <f t="shared" si="152"/>
        <v>0</v>
      </c>
      <c r="AD139" s="163">
        <f t="shared" si="152"/>
        <v>0</v>
      </c>
      <c r="AE139" s="163">
        <f t="shared" si="152"/>
        <v>0</v>
      </c>
      <c r="AF139" s="163">
        <f t="shared" si="152"/>
        <v>0</v>
      </c>
      <c r="AG139" s="163">
        <f>SUM(AG140:AG142)</f>
        <v>0</v>
      </c>
      <c r="AH139" s="163">
        <f t="shared" si="152"/>
        <v>0</v>
      </c>
      <c r="AI139" s="163">
        <f t="shared" si="152"/>
        <v>0</v>
      </c>
      <c r="AJ139" s="163">
        <f t="shared" si="152"/>
        <v>0</v>
      </c>
      <c r="AK139" s="163">
        <f t="shared" si="152"/>
        <v>0</v>
      </c>
      <c r="AL139" s="163">
        <f t="shared" si="152"/>
        <v>22566065</v>
      </c>
      <c r="AM139" s="163">
        <f t="shared" si="152"/>
        <v>0</v>
      </c>
      <c r="AN139" s="163">
        <f t="shared" si="152"/>
        <v>0</v>
      </c>
      <c r="AO139" s="163">
        <f t="shared" si="152"/>
        <v>0</v>
      </c>
      <c r="AP139" s="163">
        <f t="shared" si="152"/>
        <v>0</v>
      </c>
      <c r="AQ139" s="163">
        <f t="shared" si="152"/>
        <v>0</v>
      </c>
      <c r="AR139" s="163">
        <f t="shared" si="152"/>
        <v>0</v>
      </c>
      <c r="AS139" s="163">
        <f t="shared" si="152"/>
        <v>0</v>
      </c>
      <c r="AT139" s="163">
        <f t="shared" si="152"/>
        <v>0</v>
      </c>
      <c r="AU139" s="163">
        <f t="shared" si="152"/>
        <v>0</v>
      </c>
      <c r="AV139" s="163">
        <f t="shared" si="152"/>
        <v>0</v>
      </c>
      <c r="AW139" s="163">
        <f t="shared" si="152"/>
        <v>0</v>
      </c>
      <c r="AX139" s="163">
        <f t="shared" si="152"/>
        <v>0</v>
      </c>
      <c r="AY139" s="163">
        <f t="shared" si="152"/>
        <v>0</v>
      </c>
      <c r="AZ139" s="353">
        <f t="shared" si="150"/>
        <v>22566065</v>
      </c>
      <c r="BA139" s="613">
        <f t="shared" si="144"/>
        <v>25907253</v>
      </c>
    </row>
    <row r="140" spans="1:53" ht="17.399999999999999" x14ac:dyDescent="0.3">
      <c r="A140" s="18" t="s">
        <v>273</v>
      </c>
      <c r="B140" s="19" t="s">
        <v>274</v>
      </c>
      <c r="C140" s="221"/>
      <c r="D140" s="221"/>
      <c r="E140" s="221"/>
      <c r="F140" s="221"/>
      <c r="G140" s="318"/>
      <c r="H140" s="147">
        <f>SUM(C140:G140)</f>
        <v>0</v>
      </c>
      <c r="I140" s="318"/>
      <c r="J140" s="318"/>
      <c r="K140" s="318"/>
      <c r="L140" s="553">
        <f t="shared" si="146"/>
        <v>0</v>
      </c>
      <c r="M140" s="221"/>
      <c r="N140" s="147"/>
      <c r="O140" s="221"/>
      <c r="P140" s="221"/>
      <c r="Q140" s="147">
        <f>SUM(M140:P140)</f>
        <v>0</v>
      </c>
      <c r="R140" s="221">
        <v>0</v>
      </c>
      <c r="S140" s="584"/>
      <c r="T140" s="318">
        <v>0</v>
      </c>
      <c r="U140" s="147">
        <f>SUM(R140:T140)</f>
        <v>0</v>
      </c>
      <c r="V140" s="583"/>
      <c r="W140" s="583"/>
      <c r="X140" s="583"/>
      <c r="Y140" s="147"/>
      <c r="Z140" s="147"/>
      <c r="AA140" s="147"/>
      <c r="AB140" s="147"/>
      <c r="AC140" s="147"/>
      <c r="AD140" s="147"/>
      <c r="AE140" s="147"/>
      <c r="AF140" s="147"/>
      <c r="AG140" s="147"/>
      <c r="AH140" s="147"/>
      <c r="AI140" s="147"/>
      <c r="AJ140" s="147"/>
      <c r="AK140" s="147"/>
      <c r="AL140" s="147">
        <v>16227576</v>
      </c>
      <c r="AM140" s="147"/>
      <c r="AN140" s="147"/>
      <c r="AO140" s="147"/>
      <c r="AP140" s="147"/>
      <c r="AQ140" s="147"/>
      <c r="AR140" s="147"/>
      <c r="AS140" s="147"/>
      <c r="AT140" s="147"/>
      <c r="AU140" s="147"/>
      <c r="AV140" s="147"/>
      <c r="AW140" s="147"/>
      <c r="AX140" s="147"/>
      <c r="AY140" s="147"/>
      <c r="AZ140" s="610">
        <f>SUM(V140:AY140)</f>
        <v>16227576</v>
      </c>
      <c r="BA140" s="613">
        <f t="shared" si="144"/>
        <v>16227576</v>
      </c>
    </row>
    <row r="141" spans="1:53" ht="30" x14ac:dyDescent="0.3">
      <c r="A141" s="18" t="s">
        <v>275</v>
      </c>
      <c r="B141" s="19" t="s">
        <v>276</v>
      </c>
      <c r="C141" s="221"/>
      <c r="D141" s="221"/>
      <c r="E141" s="221">
        <v>181160</v>
      </c>
      <c r="F141" s="221">
        <v>0</v>
      </c>
      <c r="G141" s="318"/>
      <c r="H141" s="147">
        <f>SUM(C141:G141)</f>
        <v>181160</v>
      </c>
      <c r="I141" s="318">
        <v>1856945</v>
      </c>
      <c r="J141" s="318"/>
      <c r="K141" s="318"/>
      <c r="L141" s="553">
        <f t="shared" si="146"/>
        <v>1856945</v>
      </c>
      <c r="M141" s="221">
        <v>599694</v>
      </c>
      <c r="N141" s="147"/>
      <c r="O141" s="221"/>
      <c r="P141" s="221"/>
      <c r="Q141" s="605">
        <f>SUM(M141:P141)</f>
        <v>599694</v>
      </c>
      <c r="R141" s="221">
        <v>517431</v>
      </c>
      <c r="S141" s="584"/>
      <c r="T141" s="318"/>
      <c r="U141" s="605">
        <f t="shared" ref="U141:U142" si="153">SUM(R141:T141)</f>
        <v>517431</v>
      </c>
      <c r="V141" s="583"/>
      <c r="W141" s="583"/>
      <c r="X141" s="583"/>
      <c r="Y141" s="147">
        <v>0</v>
      </c>
      <c r="Z141" s="147"/>
      <c r="AA141" s="147"/>
      <c r="AB141" s="147"/>
      <c r="AC141" s="147"/>
      <c r="AD141" s="147"/>
      <c r="AE141" s="147"/>
      <c r="AF141" s="147"/>
      <c r="AG141" s="147"/>
      <c r="AH141" s="147"/>
      <c r="AI141" s="147"/>
      <c r="AJ141" s="147"/>
      <c r="AK141" s="147"/>
      <c r="AL141" s="147">
        <v>4818489</v>
      </c>
      <c r="AM141" s="147"/>
      <c r="AN141" s="147"/>
      <c r="AO141" s="147"/>
      <c r="AP141" s="147"/>
      <c r="AQ141" s="147"/>
      <c r="AR141" s="147"/>
      <c r="AS141" s="147"/>
      <c r="AT141" s="147"/>
      <c r="AU141" s="147"/>
      <c r="AV141" s="147"/>
      <c r="AW141" s="147"/>
      <c r="AX141" s="147"/>
      <c r="AY141" s="147"/>
      <c r="AZ141" s="610">
        <f>SUM(V141:AY141)</f>
        <v>4818489</v>
      </c>
      <c r="BA141" s="613">
        <f t="shared" si="144"/>
        <v>7973719</v>
      </c>
    </row>
    <row r="142" spans="1:53" ht="17.399999999999999" x14ac:dyDescent="0.3">
      <c r="A142" s="18" t="s">
        <v>277</v>
      </c>
      <c r="B142" s="19" t="s">
        <v>278</v>
      </c>
      <c r="C142" s="221"/>
      <c r="D142" s="221"/>
      <c r="E142" s="221">
        <v>32255</v>
      </c>
      <c r="F142" s="221">
        <v>0</v>
      </c>
      <c r="G142" s="318">
        <v>0</v>
      </c>
      <c r="H142" s="605">
        <f>SUM(C142:G142)</f>
        <v>32255</v>
      </c>
      <c r="I142" s="318">
        <v>0</v>
      </c>
      <c r="J142" s="318">
        <v>0</v>
      </c>
      <c r="K142" s="318">
        <v>0</v>
      </c>
      <c r="L142" s="553">
        <f t="shared" si="146"/>
        <v>0</v>
      </c>
      <c r="M142" s="221"/>
      <c r="N142" s="147"/>
      <c r="O142" s="221"/>
      <c r="P142" s="221"/>
      <c r="Q142" s="147">
        <f>SUM(M142:P142)</f>
        <v>0</v>
      </c>
      <c r="R142" s="221">
        <v>153703</v>
      </c>
      <c r="S142" s="584"/>
      <c r="T142" s="318">
        <v>0</v>
      </c>
      <c r="U142" s="605">
        <f t="shared" si="153"/>
        <v>153703</v>
      </c>
      <c r="V142" s="583"/>
      <c r="W142" s="583"/>
      <c r="X142" s="583"/>
      <c r="Y142" s="147"/>
      <c r="Z142" s="147"/>
      <c r="AA142" s="147"/>
      <c r="AB142" s="147"/>
      <c r="AC142" s="147"/>
      <c r="AD142" s="147"/>
      <c r="AE142" s="147"/>
      <c r="AF142" s="147"/>
      <c r="AG142" s="147"/>
      <c r="AH142" s="147"/>
      <c r="AI142" s="147"/>
      <c r="AJ142" s="147"/>
      <c r="AK142" s="147"/>
      <c r="AL142" s="147">
        <v>1520000</v>
      </c>
      <c r="AM142" s="147"/>
      <c r="AN142" s="147"/>
      <c r="AO142" s="147"/>
      <c r="AP142" s="147"/>
      <c r="AQ142" s="147"/>
      <c r="AR142" s="147"/>
      <c r="AS142" s="147"/>
      <c r="AT142" s="147"/>
      <c r="AU142" s="147"/>
      <c r="AV142" s="147"/>
      <c r="AW142" s="147"/>
      <c r="AX142" s="147"/>
      <c r="AY142" s="147"/>
      <c r="AZ142" s="610">
        <f>SUM(V142:AY142)</f>
        <v>1520000</v>
      </c>
      <c r="BA142" s="613">
        <f t="shared" si="144"/>
        <v>1705958</v>
      </c>
    </row>
    <row r="143" spans="1:53" ht="31.2" x14ac:dyDescent="0.3">
      <c r="A143" s="14" t="s">
        <v>279</v>
      </c>
      <c r="B143" s="15" t="s">
        <v>280</v>
      </c>
      <c r="C143" s="217">
        <v>0</v>
      </c>
      <c r="D143" s="217">
        <v>0</v>
      </c>
      <c r="E143" s="217">
        <v>1633993</v>
      </c>
      <c r="F143" s="217">
        <v>0</v>
      </c>
      <c r="G143" s="316">
        <v>0</v>
      </c>
      <c r="H143" s="145">
        <f>SUM(C143:G143)</f>
        <v>1633993</v>
      </c>
      <c r="I143" s="316">
        <v>9183396</v>
      </c>
      <c r="J143" s="316">
        <v>0</v>
      </c>
      <c r="K143" s="316">
        <v>0</v>
      </c>
      <c r="L143" s="608">
        <f t="shared" si="146"/>
        <v>9183396</v>
      </c>
      <c r="M143" s="217">
        <v>14793533</v>
      </c>
      <c r="N143" s="162">
        <v>0</v>
      </c>
      <c r="O143" s="217">
        <v>0</v>
      </c>
      <c r="P143" s="217"/>
      <c r="Q143" s="162">
        <f>SUM(M143:P143)</f>
        <v>14793533</v>
      </c>
      <c r="R143" s="217">
        <v>8038714</v>
      </c>
      <c r="S143" s="385"/>
      <c r="T143" s="352">
        <v>0</v>
      </c>
      <c r="U143" s="162">
        <f>SUM(R143:T143)</f>
        <v>8038714</v>
      </c>
      <c r="V143" s="342"/>
      <c r="W143" s="342"/>
      <c r="X143" s="342"/>
      <c r="Y143" s="162"/>
      <c r="Z143" s="162"/>
      <c r="AA143" s="162"/>
      <c r="AB143" s="162"/>
      <c r="AC143" s="162"/>
      <c r="AD143" s="162"/>
      <c r="AE143" s="162"/>
      <c r="AF143" s="162"/>
      <c r="AG143" s="162">
        <v>0</v>
      </c>
      <c r="AH143" s="162"/>
      <c r="AI143" s="162"/>
      <c r="AJ143" s="162"/>
      <c r="AK143" s="162"/>
      <c r="AL143" s="162">
        <v>8896254</v>
      </c>
      <c r="AM143" s="162"/>
      <c r="AN143" s="162"/>
      <c r="AO143" s="162"/>
      <c r="AP143" s="162"/>
      <c r="AQ143" s="162"/>
      <c r="AR143" s="162"/>
      <c r="AS143" s="162"/>
      <c r="AT143" s="162"/>
      <c r="AU143" s="162"/>
      <c r="AV143" s="162"/>
      <c r="AW143" s="162"/>
      <c r="AX143" s="162"/>
      <c r="AY143" s="162"/>
      <c r="AZ143" s="352">
        <f>SUM(V143:AY143)</f>
        <v>8896254</v>
      </c>
      <c r="BA143" s="613">
        <f t="shared" si="144"/>
        <v>42545890</v>
      </c>
    </row>
    <row r="144" spans="1:53" ht="17.399999999999999" x14ac:dyDescent="0.3">
      <c r="A144" s="14" t="s">
        <v>281</v>
      </c>
      <c r="B144" s="15" t="s">
        <v>282</v>
      </c>
      <c r="C144" s="217">
        <f t="shared" ref="C144:F144" si="154">C145+C149+C152+C160+C163</f>
        <v>0</v>
      </c>
      <c r="D144" s="217">
        <f t="shared" si="154"/>
        <v>0</v>
      </c>
      <c r="E144" s="217">
        <f t="shared" si="154"/>
        <v>10138559</v>
      </c>
      <c r="F144" s="217">
        <f t="shared" si="154"/>
        <v>0</v>
      </c>
      <c r="G144" s="316">
        <f t="shared" ref="G144:AZ144" si="155">G163+G160+G152+G149+G145</f>
        <v>0</v>
      </c>
      <c r="H144" s="145">
        <f>H163+H160+H152+H149+H145</f>
        <v>10138559</v>
      </c>
      <c r="I144" s="316">
        <f t="shared" si="155"/>
        <v>9901415</v>
      </c>
      <c r="J144" s="316">
        <f t="shared" si="155"/>
        <v>0</v>
      </c>
      <c r="K144" s="316">
        <f t="shared" si="155"/>
        <v>0</v>
      </c>
      <c r="L144" s="554">
        <f t="shared" si="146"/>
        <v>9901415</v>
      </c>
      <c r="M144" s="217">
        <f t="shared" ref="M144" si="156">M145+M149+M152+M160+M163</f>
        <v>11019670</v>
      </c>
      <c r="N144" s="162">
        <f t="shared" ref="N144" si="157">N163+N160+N152+N149+N145</f>
        <v>0</v>
      </c>
      <c r="O144" s="217">
        <f t="shared" ref="O144:P144" si="158">O145+O149+O152+O160+O163</f>
        <v>0</v>
      </c>
      <c r="P144" s="217">
        <f t="shared" si="158"/>
        <v>0</v>
      </c>
      <c r="Q144" s="162">
        <f t="shared" si="155"/>
        <v>11019670</v>
      </c>
      <c r="R144" s="162">
        <f>R163+R160+R152+R149+R145</f>
        <v>13733102</v>
      </c>
      <c r="S144" s="385"/>
      <c r="T144" s="352">
        <f>T163+T160+T152+T149+T145</f>
        <v>0</v>
      </c>
      <c r="U144" s="162">
        <f>U163+U160+U152+U149+U145</f>
        <v>13733102</v>
      </c>
      <c r="V144" s="342">
        <f t="shared" ref="V144:AY144" si="159">V163+V160+V152+V149+V145</f>
        <v>0</v>
      </c>
      <c r="W144" s="342">
        <f t="shared" si="159"/>
        <v>0</v>
      </c>
      <c r="X144" s="342">
        <f t="shared" si="159"/>
        <v>0</v>
      </c>
      <c r="Y144" s="162">
        <f t="shared" si="159"/>
        <v>0</v>
      </c>
      <c r="Z144" s="162">
        <f t="shared" si="159"/>
        <v>0</v>
      </c>
      <c r="AA144" s="162">
        <f>AA163+AA160+AA152+AA149+AA145</f>
        <v>0</v>
      </c>
      <c r="AB144" s="162">
        <f t="shared" si="159"/>
        <v>0</v>
      </c>
      <c r="AC144" s="162">
        <f t="shared" si="159"/>
        <v>0</v>
      </c>
      <c r="AD144" s="162">
        <f t="shared" si="159"/>
        <v>0</v>
      </c>
      <c r="AE144" s="162">
        <f t="shared" si="159"/>
        <v>0</v>
      </c>
      <c r="AF144" s="162">
        <f t="shared" si="159"/>
        <v>0</v>
      </c>
      <c r="AG144" s="162">
        <f>AG163+AG160+AG152+AG149+AG145</f>
        <v>0</v>
      </c>
      <c r="AH144" s="162">
        <f t="shared" si="159"/>
        <v>0</v>
      </c>
      <c r="AI144" s="162">
        <f t="shared" si="159"/>
        <v>0</v>
      </c>
      <c r="AJ144" s="162">
        <f t="shared" si="159"/>
        <v>0</v>
      </c>
      <c r="AK144" s="162">
        <f t="shared" si="159"/>
        <v>0</v>
      </c>
      <c r="AL144" s="162">
        <f t="shared" si="159"/>
        <v>200042764</v>
      </c>
      <c r="AM144" s="162">
        <f t="shared" si="159"/>
        <v>0</v>
      </c>
      <c r="AN144" s="162">
        <f t="shared" si="159"/>
        <v>0</v>
      </c>
      <c r="AO144" s="162">
        <f t="shared" si="159"/>
        <v>0</v>
      </c>
      <c r="AP144" s="162">
        <f t="shared" si="159"/>
        <v>0</v>
      </c>
      <c r="AQ144" s="162">
        <f t="shared" si="159"/>
        <v>0</v>
      </c>
      <c r="AR144" s="162">
        <f t="shared" si="159"/>
        <v>0</v>
      </c>
      <c r="AS144" s="162">
        <f t="shared" si="159"/>
        <v>0</v>
      </c>
      <c r="AT144" s="162">
        <f t="shared" si="159"/>
        <v>0</v>
      </c>
      <c r="AU144" s="162">
        <f t="shared" si="159"/>
        <v>0</v>
      </c>
      <c r="AV144" s="162">
        <f t="shared" si="159"/>
        <v>0</v>
      </c>
      <c r="AW144" s="162">
        <f t="shared" si="159"/>
        <v>0</v>
      </c>
      <c r="AX144" s="162">
        <f t="shared" si="159"/>
        <v>0</v>
      </c>
      <c r="AY144" s="162">
        <f t="shared" si="159"/>
        <v>0</v>
      </c>
      <c r="AZ144" s="352">
        <f t="shared" si="155"/>
        <v>200042764</v>
      </c>
      <c r="BA144" s="613">
        <f t="shared" si="144"/>
        <v>244835510</v>
      </c>
    </row>
    <row r="145" spans="1:53" ht="17.399999999999999" x14ac:dyDescent="0.3">
      <c r="A145" s="16" t="s">
        <v>283</v>
      </c>
      <c r="B145" s="17" t="s">
        <v>284</v>
      </c>
      <c r="C145" s="219">
        <f t="shared" ref="C145:F145" si="160">SUM(C146:C148)</f>
        <v>0</v>
      </c>
      <c r="D145" s="219">
        <f t="shared" si="160"/>
        <v>0</v>
      </c>
      <c r="E145" s="219">
        <f t="shared" ref="E145" si="161">SUM(E146:E148)</f>
        <v>1900000</v>
      </c>
      <c r="F145" s="219">
        <f t="shared" si="160"/>
        <v>0</v>
      </c>
      <c r="G145" s="317">
        <f t="shared" ref="G145:AZ145" si="162">SUM(G146:G148)</f>
        <v>0</v>
      </c>
      <c r="H145" s="146">
        <f t="shared" si="162"/>
        <v>1900000</v>
      </c>
      <c r="I145" s="317">
        <f t="shared" si="162"/>
        <v>2000000</v>
      </c>
      <c r="J145" s="317">
        <f t="shared" si="162"/>
        <v>0</v>
      </c>
      <c r="K145" s="317">
        <f t="shared" si="162"/>
        <v>0</v>
      </c>
      <c r="L145" s="552">
        <f t="shared" si="146"/>
        <v>2000000</v>
      </c>
      <c r="M145" s="219">
        <f t="shared" si="162"/>
        <v>2390000</v>
      </c>
      <c r="N145" s="163">
        <f t="shared" si="162"/>
        <v>0</v>
      </c>
      <c r="O145" s="219">
        <f t="shared" si="162"/>
        <v>0</v>
      </c>
      <c r="P145" s="219">
        <f t="shared" si="162"/>
        <v>0</v>
      </c>
      <c r="Q145" s="163">
        <f t="shared" si="162"/>
        <v>2390000</v>
      </c>
      <c r="R145" s="219">
        <f t="shared" si="162"/>
        <v>2180000</v>
      </c>
      <c r="S145" s="386"/>
      <c r="T145" s="353">
        <f t="shared" ref="T145" si="163">SUM(T146:T148)</f>
        <v>0</v>
      </c>
      <c r="U145" s="163">
        <f>SUM(U146:U148)</f>
        <v>2180000</v>
      </c>
      <c r="V145" s="343">
        <f t="shared" ref="V145:AY145" si="164">SUM(V146:V148)</f>
        <v>0</v>
      </c>
      <c r="W145" s="343">
        <f t="shared" si="164"/>
        <v>0</v>
      </c>
      <c r="X145" s="343">
        <f t="shared" si="164"/>
        <v>0</v>
      </c>
      <c r="Y145" s="163">
        <f t="shared" si="164"/>
        <v>0</v>
      </c>
      <c r="Z145" s="163">
        <f t="shared" si="164"/>
        <v>0</v>
      </c>
      <c r="AA145" s="163">
        <f t="shared" si="164"/>
        <v>0</v>
      </c>
      <c r="AB145" s="163">
        <f t="shared" si="164"/>
        <v>0</v>
      </c>
      <c r="AC145" s="163">
        <f t="shared" si="164"/>
        <v>0</v>
      </c>
      <c r="AD145" s="163">
        <f t="shared" si="164"/>
        <v>0</v>
      </c>
      <c r="AE145" s="163">
        <f t="shared" si="164"/>
        <v>0</v>
      </c>
      <c r="AF145" s="163">
        <f t="shared" si="164"/>
        <v>0</v>
      </c>
      <c r="AG145" s="163">
        <f>SUM(AG146:AG148)</f>
        <v>0</v>
      </c>
      <c r="AH145" s="163">
        <f t="shared" si="164"/>
        <v>0</v>
      </c>
      <c r="AI145" s="163">
        <f t="shared" si="164"/>
        <v>0</v>
      </c>
      <c r="AJ145" s="163">
        <f t="shared" si="164"/>
        <v>0</v>
      </c>
      <c r="AK145" s="163">
        <f t="shared" si="164"/>
        <v>0</v>
      </c>
      <c r="AL145" s="163">
        <f t="shared" si="164"/>
        <v>16926281</v>
      </c>
      <c r="AM145" s="163">
        <f t="shared" si="164"/>
        <v>0</v>
      </c>
      <c r="AN145" s="163">
        <f t="shared" si="164"/>
        <v>0</v>
      </c>
      <c r="AO145" s="163">
        <f t="shared" si="164"/>
        <v>0</v>
      </c>
      <c r="AP145" s="163">
        <f t="shared" si="164"/>
        <v>0</v>
      </c>
      <c r="AQ145" s="163">
        <f t="shared" si="164"/>
        <v>0</v>
      </c>
      <c r="AR145" s="163">
        <f t="shared" si="164"/>
        <v>0</v>
      </c>
      <c r="AS145" s="163">
        <f t="shared" si="164"/>
        <v>0</v>
      </c>
      <c r="AT145" s="163">
        <f t="shared" si="164"/>
        <v>0</v>
      </c>
      <c r="AU145" s="163">
        <f t="shared" si="164"/>
        <v>0</v>
      </c>
      <c r="AV145" s="163">
        <f t="shared" si="164"/>
        <v>0</v>
      </c>
      <c r="AW145" s="163">
        <f t="shared" si="164"/>
        <v>0</v>
      </c>
      <c r="AX145" s="163">
        <f t="shared" si="164"/>
        <v>0</v>
      </c>
      <c r="AY145" s="163">
        <f t="shared" si="164"/>
        <v>0</v>
      </c>
      <c r="AZ145" s="353">
        <f t="shared" si="162"/>
        <v>16926281</v>
      </c>
      <c r="BA145" s="613">
        <f t="shared" si="144"/>
        <v>25396281</v>
      </c>
    </row>
    <row r="146" spans="1:53" ht="17.399999999999999" x14ac:dyDescent="0.3">
      <c r="A146" s="18" t="s">
        <v>285</v>
      </c>
      <c r="B146" s="19" t="s">
        <v>286</v>
      </c>
      <c r="C146" s="221"/>
      <c r="D146" s="221"/>
      <c r="E146" s="221">
        <v>500000</v>
      </c>
      <c r="F146" s="221">
        <v>0</v>
      </c>
      <c r="G146" s="318"/>
      <c r="H146" s="605">
        <f>SUM(C146:G146)</f>
        <v>500000</v>
      </c>
      <c r="I146" s="318">
        <v>300000</v>
      </c>
      <c r="J146" s="318"/>
      <c r="K146" s="318"/>
      <c r="L146" s="607">
        <f t="shared" si="146"/>
        <v>300000</v>
      </c>
      <c r="M146" s="221">
        <v>700000</v>
      </c>
      <c r="N146" s="147">
        <v>0</v>
      </c>
      <c r="O146" s="221"/>
      <c r="P146" s="221"/>
      <c r="Q146" s="605">
        <f>SUM(M146:P146)</f>
        <v>700000</v>
      </c>
      <c r="R146" s="221">
        <v>250000</v>
      </c>
      <c r="S146" s="584"/>
      <c r="T146" s="318">
        <v>0</v>
      </c>
      <c r="U146" s="605">
        <f>SUM(R146:T146)</f>
        <v>250000</v>
      </c>
      <c r="V146" s="583"/>
      <c r="W146" s="583"/>
      <c r="X146" s="583"/>
      <c r="Y146" s="147">
        <v>0</v>
      </c>
      <c r="Z146" s="147"/>
      <c r="AA146" s="147"/>
      <c r="AB146" s="147"/>
      <c r="AC146" s="147"/>
      <c r="AD146" s="147"/>
      <c r="AE146" s="147"/>
      <c r="AF146" s="147"/>
      <c r="AG146" s="147">
        <v>0</v>
      </c>
      <c r="AH146" s="147"/>
      <c r="AI146" s="147"/>
      <c r="AJ146" s="147"/>
      <c r="AK146" s="147"/>
      <c r="AL146" s="147">
        <v>430000</v>
      </c>
      <c r="AM146" s="147"/>
      <c r="AN146" s="147"/>
      <c r="AO146" s="147"/>
      <c r="AP146" s="147"/>
      <c r="AQ146" s="147">
        <v>0</v>
      </c>
      <c r="AR146" s="147"/>
      <c r="AS146" s="147"/>
      <c r="AT146" s="147"/>
      <c r="AU146" s="147"/>
      <c r="AV146" s="147"/>
      <c r="AW146" s="147"/>
      <c r="AX146" s="147"/>
      <c r="AY146" s="147"/>
      <c r="AZ146" s="610">
        <f>SUM(V146:AY146)</f>
        <v>430000</v>
      </c>
      <c r="BA146" s="613">
        <f t="shared" si="144"/>
        <v>2180000</v>
      </c>
    </row>
    <row r="147" spans="1:53" ht="17.399999999999999" x14ac:dyDescent="0.3">
      <c r="A147" s="18" t="s">
        <v>287</v>
      </c>
      <c r="B147" s="19" t="s">
        <v>288</v>
      </c>
      <c r="C147" s="221"/>
      <c r="D147" s="221">
        <v>0</v>
      </c>
      <c r="E147" s="221">
        <v>1400000</v>
      </c>
      <c r="F147" s="221">
        <v>0</v>
      </c>
      <c r="G147" s="318">
        <v>0</v>
      </c>
      <c r="H147" s="605">
        <f>SUM(C147:G147)</f>
        <v>1400000</v>
      </c>
      <c r="I147" s="318">
        <v>1700000</v>
      </c>
      <c r="J147" s="318">
        <v>0</v>
      </c>
      <c r="K147" s="318">
        <v>0</v>
      </c>
      <c r="L147" s="607">
        <f t="shared" si="146"/>
        <v>1700000</v>
      </c>
      <c r="M147" s="221">
        <v>1690000</v>
      </c>
      <c r="N147" s="147">
        <v>0</v>
      </c>
      <c r="O147" s="221">
        <v>0</v>
      </c>
      <c r="P147" s="221"/>
      <c r="Q147" s="605">
        <f>SUM(M147:P147)</f>
        <v>1690000</v>
      </c>
      <c r="R147" s="221">
        <v>1930000</v>
      </c>
      <c r="S147" s="584"/>
      <c r="T147" s="318">
        <v>0</v>
      </c>
      <c r="U147" s="605">
        <f t="shared" ref="U147:U148" si="165">SUM(R147:T147)</f>
        <v>1930000</v>
      </c>
      <c r="V147" s="583"/>
      <c r="W147" s="583"/>
      <c r="X147" s="583"/>
      <c r="Y147" s="147">
        <v>0</v>
      </c>
      <c r="Z147" s="147"/>
      <c r="AA147" s="147"/>
      <c r="AB147" s="147"/>
      <c r="AC147" s="147"/>
      <c r="AD147" s="147"/>
      <c r="AE147" s="147"/>
      <c r="AF147" s="147"/>
      <c r="AG147" s="147"/>
      <c r="AH147" s="147"/>
      <c r="AI147" s="147"/>
      <c r="AJ147" s="147"/>
      <c r="AK147" s="147"/>
      <c r="AL147" s="147">
        <v>16496281</v>
      </c>
      <c r="AM147" s="147"/>
      <c r="AN147" s="147"/>
      <c r="AO147" s="147"/>
      <c r="AP147" s="147"/>
      <c r="AQ147" s="147">
        <v>0</v>
      </c>
      <c r="AR147" s="147"/>
      <c r="AS147" s="147"/>
      <c r="AT147" s="147"/>
      <c r="AU147" s="147"/>
      <c r="AV147" s="147"/>
      <c r="AW147" s="147"/>
      <c r="AX147" s="147"/>
      <c r="AY147" s="147"/>
      <c r="AZ147" s="610">
        <f>SUM(V147:AY147)</f>
        <v>16496281</v>
      </c>
      <c r="BA147" s="613">
        <f t="shared" si="144"/>
        <v>23216281</v>
      </c>
    </row>
    <row r="148" spans="1:53" ht="17.399999999999999" x14ac:dyDescent="0.3">
      <c r="A148" s="18" t="s">
        <v>289</v>
      </c>
      <c r="B148" s="19" t="s">
        <v>290</v>
      </c>
      <c r="C148" s="221"/>
      <c r="D148" s="221"/>
      <c r="E148" s="221">
        <v>0</v>
      </c>
      <c r="F148" s="221">
        <v>0</v>
      </c>
      <c r="G148" s="318"/>
      <c r="H148" s="147">
        <f>SUM(C148:G148)</f>
        <v>0</v>
      </c>
      <c r="I148" s="318"/>
      <c r="J148" s="318"/>
      <c r="K148" s="318"/>
      <c r="L148" s="553">
        <f t="shared" si="146"/>
        <v>0</v>
      </c>
      <c r="M148" s="221"/>
      <c r="N148" s="147"/>
      <c r="O148" s="221"/>
      <c r="P148" s="221"/>
      <c r="Q148" s="147">
        <f>SUM(M148:P148)</f>
        <v>0</v>
      </c>
      <c r="R148" s="221"/>
      <c r="S148" s="584"/>
      <c r="T148" s="318"/>
      <c r="U148" s="147">
        <f t="shared" si="165"/>
        <v>0</v>
      </c>
      <c r="V148" s="583"/>
      <c r="W148" s="583"/>
      <c r="X148" s="583"/>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318">
        <f>SUM(V148:AY148)</f>
        <v>0</v>
      </c>
      <c r="BA148" s="595">
        <f t="shared" si="144"/>
        <v>0</v>
      </c>
    </row>
    <row r="149" spans="1:53" ht="17.399999999999999" x14ac:dyDescent="0.3">
      <c r="A149" s="16" t="s">
        <v>291</v>
      </c>
      <c r="B149" s="17" t="s">
        <v>292</v>
      </c>
      <c r="C149" s="219">
        <f t="shared" ref="C149:AZ149" si="166">SUM(C150:C151)</f>
        <v>0</v>
      </c>
      <c r="D149" s="219">
        <f t="shared" si="166"/>
        <v>0</v>
      </c>
      <c r="E149" s="219">
        <f t="shared" si="166"/>
        <v>527500</v>
      </c>
      <c r="F149" s="219">
        <f t="shared" si="166"/>
        <v>0</v>
      </c>
      <c r="G149" s="317">
        <f t="shared" si="166"/>
        <v>0</v>
      </c>
      <c r="H149" s="146">
        <f t="shared" si="166"/>
        <v>527500</v>
      </c>
      <c r="I149" s="317">
        <f t="shared" si="166"/>
        <v>330000</v>
      </c>
      <c r="J149" s="317">
        <f t="shared" si="166"/>
        <v>0</v>
      </c>
      <c r="K149" s="317">
        <f t="shared" si="166"/>
        <v>0</v>
      </c>
      <c r="L149" s="552">
        <f>SUM(I149:K149)</f>
        <v>330000</v>
      </c>
      <c r="M149" s="219">
        <f t="shared" si="166"/>
        <v>645000</v>
      </c>
      <c r="N149" s="163">
        <f t="shared" si="166"/>
        <v>0</v>
      </c>
      <c r="O149" s="219">
        <f t="shared" si="166"/>
        <v>0</v>
      </c>
      <c r="P149" s="219">
        <f t="shared" si="166"/>
        <v>0</v>
      </c>
      <c r="Q149" s="163">
        <f t="shared" si="166"/>
        <v>645000</v>
      </c>
      <c r="R149" s="219">
        <f t="shared" si="166"/>
        <v>3300000</v>
      </c>
      <c r="S149" s="386"/>
      <c r="T149" s="353">
        <f t="shared" ref="T149" si="167">SUM(T150:T151)</f>
        <v>0</v>
      </c>
      <c r="U149" s="163">
        <f>SUM(U150:U151)</f>
        <v>3300000</v>
      </c>
      <c r="V149" s="343">
        <f t="shared" ref="V149:AY149" si="168">SUM(V150:V151)</f>
        <v>0</v>
      </c>
      <c r="W149" s="343">
        <f t="shared" si="168"/>
        <v>0</v>
      </c>
      <c r="X149" s="343">
        <f t="shared" si="168"/>
        <v>0</v>
      </c>
      <c r="Y149" s="163">
        <f t="shared" si="168"/>
        <v>0</v>
      </c>
      <c r="Z149" s="163">
        <f t="shared" si="168"/>
        <v>0</v>
      </c>
      <c r="AA149" s="163">
        <f t="shared" si="168"/>
        <v>0</v>
      </c>
      <c r="AB149" s="163">
        <f t="shared" si="168"/>
        <v>0</v>
      </c>
      <c r="AC149" s="163">
        <f t="shared" si="168"/>
        <v>0</v>
      </c>
      <c r="AD149" s="163">
        <f t="shared" si="168"/>
        <v>0</v>
      </c>
      <c r="AE149" s="163">
        <f t="shared" si="168"/>
        <v>0</v>
      </c>
      <c r="AF149" s="163">
        <f t="shared" si="168"/>
        <v>0</v>
      </c>
      <c r="AG149" s="163">
        <f>SUM(AG150:AG151)</f>
        <v>0</v>
      </c>
      <c r="AH149" s="163">
        <f t="shared" si="168"/>
        <v>0</v>
      </c>
      <c r="AI149" s="163">
        <f t="shared" si="168"/>
        <v>0</v>
      </c>
      <c r="AJ149" s="163">
        <f t="shared" si="168"/>
        <v>0</v>
      </c>
      <c r="AK149" s="163">
        <f t="shared" si="168"/>
        <v>0</v>
      </c>
      <c r="AL149" s="163">
        <f t="shared" si="168"/>
        <v>3126000</v>
      </c>
      <c r="AM149" s="163">
        <f t="shared" si="168"/>
        <v>0</v>
      </c>
      <c r="AN149" s="163">
        <f t="shared" si="168"/>
        <v>0</v>
      </c>
      <c r="AO149" s="163">
        <f t="shared" si="168"/>
        <v>0</v>
      </c>
      <c r="AP149" s="163">
        <f t="shared" si="168"/>
        <v>0</v>
      </c>
      <c r="AQ149" s="163">
        <f t="shared" si="168"/>
        <v>0</v>
      </c>
      <c r="AR149" s="163">
        <f t="shared" si="168"/>
        <v>0</v>
      </c>
      <c r="AS149" s="163">
        <f t="shared" si="168"/>
        <v>0</v>
      </c>
      <c r="AT149" s="163">
        <f t="shared" si="168"/>
        <v>0</v>
      </c>
      <c r="AU149" s="163">
        <f t="shared" si="168"/>
        <v>0</v>
      </c>
      <c r="AV149" s="163">
        <f t="shared" si="168"/>
        <v>0</v>
      </c>
      <c r="AW149" s="163">
        <f t="shared" si="168"/>
        <v>0</v>
      </c>
      <c r="AX149" s="163">
        <f t="shared" si="168"/>
        <v>0</v>
      </c>
      <c r="AY149" s="163">
        <f t="shared" si="168"/>
        <v>0</v>
      </c>
      <c r="AZ149" s="353">
        <f t="shared" si="166"/>
        <v>3126000</v>
      </c>
      <c r="BA149" s="613">
        <f t="shared" si="144"/>
        <v>7928500</v>
      </c>
    </row>
    <row r="150" spans="1:53" ht="17.399999999999999" x14ac:dyDescent="0.3">
      <c r="A150" s="18" t="s">
        <v>293</v>
      </c>
      <c r="B150" s="19" t="s">
        <v>294</v>
      </c>
      <c r="C150" s="221"/>
      <c r="D150" s="221">
        <v>0</v>
      </c>
      <c r="E150" s="221">
        <v>427500</v>
      </c>
      <c r="F150" s="221"/>
      <c r="G150" s="318">
        <v>0</v>
      </c>
      <c r="H150" s="605">
        <f>SUM(C150:G150)</f>
        <v>427500</v>
      </c>
      <c r="I150" s="318">
        <v>150805</v>
      </c>
      <c r="J150" s="318">
        <v>0</v>
      </c>
      <c r="K150" s="318">
        <v>0</v>
      </c>
      <c r="L150" s="607">
        <f>SUM(I150:K150)</f>
        <v>150805</v>
      </c>
      <c r="M150" s="221">
        <v>445000</v>
      </c>
      <c r="N150" s="147">
        <v>0</v>
      </c>
      <c r="O150" s="221"/>
      <c r="P150" s="221"/>
      <c r="Q150" s="605">
        <f>SUM(M150:P150)</f>
        <v>445000</v>
      </c>
      <c r="R150" s="221">
        <v>2300000</v>
      </c>
      <c r="S150" s="584"/>
      <c r="T150" s="318">
        <v>0</v>
      </c>
      <c r="U150" s="605">
        <f>SUM(R150:T150)</f>
        <v>2300000</v>
      </c>
      <c r="V150" s="583"/>
      <c r="W150" s="583"/>
      <c r="X150" s="583"/>
      <c r="Y150" s="147">
        <v>0</v>
      </c>
      <c r="Z150" s="147"/>
      <c r="AA150" s="147"/>
      <c r="AB150" s="147"/>
      <c r="AC150" s="147"/>
      <c r="AD150" s="147"/>
      <c r="AE150" s="147"/>
      <c r="AF150" s="147"/>
      <c r="AG150" s="147">
        <v>0</v>
      </c>
      <c r="AH150" s="147"/>
      <c r="AI150" s="147"/>
      <c r="AJ150" s="147"/>
      <c r="AK150" s="147"/>
      <c r="AL150" s="147">
        <v>2424000</v>
      </c>
      <c r="AM150" s="147"/>
      <c r="AN150" s="147"/>
      <c r="AO150" s="147"/>
      <c r="AP150" s="147"/>
      <c r="AQ150" s="147"/>
      <c r="AR150" s="147"/>
      <c r="AS150" s="147"/>
      <c r="AT150" s="147"/>
      <c r="AU150" s="147"/>
      <c r="AV150" s="147"/>
      <c r="AW150" s="147"/>
      <c r="AX150" s="147"/>
      <c r="AY150" s="147"/>
      <c r="AZ150" s="610">
        <f>SUM(V150:AY150)</f>
        <v>2424000</v>
      </c>
      <c r="BA150" s="613">
        <f t="shared" si="144"/>
        <v>5747305</v>
      </c>
    </row>
    <row r="151" spans="1:53" ht="17.399999999999999" x14ac:dyDescent="0.3">
      <c r="A151" s="18" t="s">
        <v>295</v>
      </c>
      <c r="B151" s="19" t="s">
        <v>296</v>
      </c>
      <c r="C151" s="221"/>
      <c r="D151" s="221"/>
      <c r="E151" s="221">
        <v>100000</v>
      </c>
      <c r="F151" s="221">
        <v>0</v>
      </c>
      <c r="G151" s="318">
        <v>0</v>
      </c>
      <c r="H151" s="605">
        <f>SUM(C151:G151)</f>
        <v>100000</v>
      </c>
      <c r="I151" s="318">
        <v>179195</v>
      </c>
      <c r="J151" s="318">
        <v>0</v>
      </c>
      <c r="K151" s="318">
        <v>0</v>
      </c>
      <c r="L151" s="607">
        <f>SUM(I151:K151)</f>
        <v>179195</v>
      </c>
      <c r="M151" s="221">
        <v>200000</v>
      </c>
      <c r="N151" s="147">
        <v>0</v>
      </c>
      <c r="O151" s="221"/>
      <c r="P151" s="221"/>
      <c r="Q151" s="605">
        <f>SUM(M151:P151)</f>
        <v>200000</v>
      </c>
      <c r="R151" s="221">
        <v>1000000</v>
      </c>
      <c r="S151" s="584"/>
      <c r="T151" s="318">
        <v>0</v>
      </c>
      <c r="U151" s="605">
        <f>SUM(R151:T151)</f>
        <v>1000000</v>
      </c>
      <c r="V151" s="583"/>
      <c r="W151" s="583"/>
      <c r="X151" s="583"/>
      <c r="Y151" s="147">
        <v>0</v>
      </c>
      <c r="Z151" s="147"/>
      <c r="AA151" s="147"/>
      <c r="AB151" s="147"/>
      <c r="AC151" s="147"/>
      <c r="AD151" s="147"/>
      <c r="AE151" s="147"/>
      <c r="AF151" s="147"/>
      <c r="AG151" s="147">
        <v>0</v>
      </c>
      <c r="AH151" s="147"/>
      <c r="AI151" s="147"/>
      <c r="AJ151" s="147"/>
      <c r="AK151" s="147"/>
      <c r="AL151" s="147">
        <v>702000</v>
      </c>
      <c r="AM151" s="147"/>
      <c r="AN151" s="147"/>
      <c r="AO151" s="147"/>
      <c r="AP151" s="147"/>
      <c r="AQ151" s="147"/>
      <c r="AR151" s="147"/>
      <c r="AS151" s="147"/>
      <c r="AT151" s="147"/>
      <c r="AU151" s="147"/>
      <c r="AV151" s="147"/>
      <c r="AW151" s="147"/>
      <c r="AX151" s="147"/>
      <c r="AY151" s="147"/>
      <c r="AZ151" s="610">
        <f>SUM(V151:AY151)</f>
        <v>702000</v>
      </c>
      <c r="BA151" s="613">
        <f t="shared" si="144"/>
        <v>2181195</v>
      </c>
    </row>
    <row r="152" spans="1:53" ht="17.399999999999999" x14ac:dyDescent="0.3">
      <c r="A152" s="16" t="s">
        <v>297</v>
      </c>
      <c r="B152" s="17" t="s">
        <v>298</v>
      </c>
      <c r="C152" s="219">
        <f t="shared" ref="C152:AZ152" si="169">SUM(C153:C159)</f>
        <v>0</v>
      </c>
      <c r="D152" s="219">
        <f t="shared" si="169"/>
        <v>0</v>
      </c>
      <c r="E152" s="219">
        <f t="shared" si="169"/>
        <v>5650000</v>
      </c>
      <c r="F152" s="219">
        <f t="shared" si="169"/>
        <v>0</v>
      </c>
      <c r="G152" s="317">
        <f t="shared" si="169"/>
        <v>0</v>
      </c>
      <c r="H152" s="146">
        <f t="shared" si="169"/>
        <v>5650000</v>
      </c>
      <c r="I152" s="317">
        <f t="shared" si="169"/>
        <v>5596815</v>
      </c>
      <c r="J152" s="317">
        <f t="shared" si="169"/>
        <v>0</v>
      </c>
      <c r="K152" s="317">
        <f t="shared" si="169"/>
        <v>0</v>
      </c>
      <c r="L152" s="552">
        <f>SUM(I152:K152)</f>
        <v>5596815</v>
      </c>
      <c r="M152" s="219">
        <f t="shared" si="169"/>
        <v>5615000</v>
      </c>
      <c r="N152" s="163">
        <f t="shared" si="169"/>
        <v>0</v>
      </c>
      <c r="O152" s="219">
        <f t="shared" si="169"/>
        <v>0</v>
      </c>
      <c r="P152" s="219">
        <f t="shared" si="169"/>
        <v>0</v>
      </c>
      <c r="Q152" s="163">
        <f t="shared" si="169"/>
        <v>5615000</v>
      </c>
      <c r="R152" s="219">
        <f t="shared" si="169"/>
        <v>5506871</v>
      </c>
      <c r="S152" s="386"/>
      <c r="T152" s="353">
        <f t="shared" ref="T152" si="170">SUM(T153:T159)</f>
        <v>0</v>
      </c>
      <c r="U152" s="163">
        <f>SUM(U153:U159)</f>
        <v>5506871</v>
      </c>
      <c r="V152" s="343">
        <f t="shared" ref="V152:AY152" si="171">SUM(V153:V159)</f>
        <v>0</v>
      </c>
      <c r="W152" s="343">
        <f t="shared" si="171"/>
        <v>0</v>
      </c>
      <c r="X152" s="343">
        <f t="shared" si="171"/>
        <v>0</v>
      </c>
      <c r="Y152" s="163">
        <f t="shared" si="171"/>
        <v>0</v>
      </c>
      <c r="Z152" s="163">
        <f t="shared" si="171"/>
        <v>0</v>
      </c>
      <c r="AA152" s="163">
        <f t="shared" si="171"/>
        <v>0</v>
      </c>
      <c r="AB152" s="163">
        <f t="shared" si="171"/>
        <v>0</v>
      </c>
      <c r="AC152" s="163">
        <f t="shared" si="171"/>
        <v>0</v>
      </c>
      <c r="AD152" s="163">
        <f t="shared" si="171"/>
        <v>0</v>
      </c>
      <c r="AE152" s="163">
        <f t="shared" si="171"/>
        <v>0</v>
      </c>
      <c r="AF152" s="163">
        <f t="shared" si="171"/>
        <v>0</v>
      </c>
      <c r="AG152" s="163">
        <f>SUM(AG153:AG159)</f>
        <v>0</v>
      </c>
      <c r="AH152" s="163">
        <f t="shared" si="171"/>
        <v>0</v>
      </c>
      <c r="AI152" s="163">
        <f t="shared" si="171"/>
        <v>0</v>
      </c>
      <c r="AJ152" s="163">
        <f t="shared" si="171"/>
        <v>0</v>
      </c>
      <c r="AK152" s="163">
        <f t="shared" si="171"/>
        <v>0</v>
      </c>
      <c r="AL152" s="163">
        <f t="shared" si="171"/>
        <v>144737412</v>
      </c>
      <c r="AM152" s="163">
        <f t="shared" si="171"/>
        <v>0</v>
      </c>
      <c r="AN152" s="163">
        <f t="shared" si="171"/>
        <v>0</v>
      </c>
      <c r="AO152" s="163">
        <f t="shared" si="171"/>
        <v>0</v>
      </c>
      <c r="AP152" s="163">
        <f t="shared" si="171"/>
        <v>0</v>
      </c>
      <c r="AQ152" s="163">
        <f t="shared" si="171"/>
        <v>0</v>
      </c>
      <c r="AR152" s="163">
        <f t="shared" si="171"/>
        <v>0</v>
      </c>
      <c r="AS152" s="163">
        <f t="shared" si="171"/>
        <v>0</v>
      </c>
      <c r="AT152" s="163">
        <f t="shared" si="171"/>
        <v>0</v>
      </c>
      <c r="AU152" s="163">
        <f t="shared" si="171"/>
        <v>0</v>
      </c>
      <c r="AV152" s="163">
        <f t="shared" si="171"/>
        <v>0</v>
      </c>
      <c r="AW152" s="163">
        <f t="shared" si="171"/>
        <v>0</v>
      </c>
      <c r="AX152" s="163">
        <f t="shared" si="171"/>
        <v>0</v>
      </c>
      <c r="AY152" s="163">
        <f t="shared" si="171"/>
        <v>0</v>
      </c>
      <c r="AZ152" s="353">
        <f t="shared" si="169"/>
        <v>144737412</v>
      </c>
      <c r="BA152" s="613">
        <f t="shared" si="144"/>
        <v>167106098</v>
      </c>
    </row>
    <row r="153" spans="1:53" ht="17.399999999999999" x14ac:dyDescent="0.3">
      <c r="A153" s="18" t="s">
        <v>299</v>
      </c>
      <c r="B153" s="19" t="s">
        <v>300</v>
      </c>
      <c r="C153" s="221"/>
      <c r="D153" s="221"/>
      <c r="E153" s="221">
        <v>2415000</v>
      </c>
      <c r="F153" s="221">
        <v>0</v>
      </c>
      <c r="G153" s="318">
        <v>0</v>
      </c>
      <c r="H153" s="605">
        <f t="shared" ref="H153:H159" si="172">SUM(C153:G153)</f>
        <v>2415000</v>
      </c>
      <c r="I153" s="318">
        <v>3450000</v>
      </c>
      <c r="J153" s="318">
        <v>0</v>
      </c>
      <c r="K153" s="318">
        <v>0</v>
      </c>
      <c r="L153" s="607">
        <f>SUM(I153:K153)</f>
        <v>3450000</v>
      </c>
      <c r="M153" s="221">
        <v>3170000</v>
      </c>
      <c r="N153" s="147">
        <v>0</v>
      </c>
      <c r="O153" s="221"/>
      <c r="P153" s="221"/>
      <c r="Q153" s="605">
        <f t="shared" ref="Q153:Q159" si="173">SUM(M153:P153)</f>
        <v>3170000</v>
      </c>
      <c r="R153" s="221">
        <v>3150000</v>
      </c>
      <c r="S153" s="584"/>
      <c r="T153" s="318">
        <v>0</v>
      </c>
      <c r="U153" s="605">
        <f>SUM(R153:T153)</f>
        <v>3150000</v>
      </c>
      <c r="V153" s="583"/>
      <c r="W153" s="583"/>
      <c r="X153" s="583"/>
      <c r="Y153" s="147">
        <v>0</v>
      </c>
      <c r="Z153" s="147"/>
      <c r="AA153" s="147"/>
      <c r="AB153" s="147"/>
      <c r="AC153" s="147"/>
      <c r="AD153" s="147"/>
      <c r="AE153" s="147"/>
      <c r="AF153" s="147"/>
      <c r="AG153" s="147">
        <v>0</v>
      </c>
      <c r="AH153" s="147">
        <v>0</v>
      </c>
      <c r="AI153" s="147"/>
      <c r="AJ153" s="147"/>
      <c r="AK153" s="147"/>
      <c r="AL153" s="147">
        <v>26044452</v>
      </c>
      <c r="AM153" s="147"/>
      <c r="AN153" s="147"/>
      <c r="AO153" s="147"/>
      <c r="AP153" s="147"/>
      <c r="AQ153" s="147"/>
      <c r="AR153" s="147"/>
      <c r="AS153" s="147"/>
      <c r="AT153" s="147"/>
      <c r="AU153" s="147"/>
      <c r="AV153" s="147"/>
      <c r="AW153" s="147"/>
      <c r="AX153" s="147"/>
      <c r="AY153" s="147"/>
      <c r="AZ153" s="610">
        <f t="shared" ref="AZ153:AZ159" si="174">SUM(V153:AY153)</f>
        <v>26044452</v>
      </c>
      <c r="BA153" s="613">
        <f t="shared" si="144"/>
        <v>38229452</v>
      </c>
    </row>
    <row r="154" spans="1:53" ht="17.399999999999999" x14ac:dyDescent="0.3">
      <c r="A154" s="18" t="s">
        <v>301</v>
      </c>
      <c r="B154" s="19" t="s">
        <v>302</v>
      </c>
      <c r="C154" s="221"/>
      <c r="D154" s="221"/>
      <c r="E154" s="221">
        <v>300000</v>
      </c>
      <c r="F154" s="221">
        <v>0</v>
      </c>
      <c r="G154" s="318"/>
      <c r="H154" s="605">
        <f t="shared" si="172"/>
        <v>300000</v>
      </c>
      <c r="I154" s="318"/>
      <c r="J154" s="318"/>
      <c r="K154" s="318"/>
      <c r="L154" s="553">
        <f t="shared" ref="L154:L159" si="175">SUM(I154:K154)</f>
        <v>0</v>
      </c>
      <c r="M154" s="221"/>
      <c r="N154" s="147">
        <v>0</v>
      </c>
      <c r="O154" s="221"/>
      <c r="P154" s="221">
        <v>0</v>
      </c>
      <c r="Q154" s="147">
        <f t="shared" si="173"/>
        <v>0</v>
      </c>
      <c r="R154" s="221"/>
      <c r="S154" s="584"/>
      <c r="T154" s="318"/>
      <c r="U154" s="147">
        <f t="shared" ref="U154:U159" si="176">SUM(R154:T154)</f>
        <v>0</v>
      </c>
      <c r="V154" s="583"/>
      <c r="W154" s="583"/>
      <c r="X154" s="583"/>
      <c r="Y154" s="147">
        <v>0</v>
      </c>
      <c r="Z154" s="147"/>
      <c r="AA154" s="147"/>
      <c r="AB154" s="147"/>
      <c r="AC154" s="147"/>
      <c r="AD154" s="147"/>
      <c r="AE154" s="147"/>
      <c r="AF154" s="147"/>
      <c r="AG154" s="147"/>
      <c r="AH154" s="147"/>
      <c r="AI154" s="147"/>
      <c r="AJ154" s="147"/>
      <c r="AK154" s="147"/>
      <c r="AL154" s="147">
        <v>42982011</v>
      </c>
      <c r="AM154" s="147"/>
      <c r="AN154" s="147"/>
      <c r="AO154" s="147"/>
      <c r="AP154" s="147"/>
      <c r="AQ154" s="147"/>
      <c r="AR154" s="147"/>
      <c r="AS154" s="147"/>
      <c r="AT154" s="147"/>
      <c r="AU154" s="147"/>
      <c r="AV154" s="147"/>
      <c r="AW154" s="147"/>
      <c r="AX154" s="147"/>
      <c r="AY154" s="147"/>
      <c r="AZ154" s="610">
        <f t="shared" si="174"/>
        <v>42982011</v>
      </c>
      <c r="BA154" s="613">
        <f t="shared" si="144"/>
        <v>43282011</v>
      </c>
    </row>
    <row r="155" spans="1:53" ht="17.399999999999999" x14ac:dyDescent="0.3">
      <c r="A155" s="18" t="s">
        <v>303</v>
      </c>
      <c r="B155" s="19" t="s">
        <v>304</v>
      </c>
      <c r="C155" s="221"/>
      <c r="D155" s="221"/>
      <c r="E155" s="221"/>
      <c r="F155" s="221"/>
      <c r="G155" s="318"/>
      <c r="H155" s="147">
        <f t="shared" si="172"/>
        <v>0</v>
      </c>
      <c r="I155" s="318"/>
      <c r="J155" s="318"/>
      <c r="K155" s="318"/>
      <c r="L155" s="553">
        <f t="shared" si="175"/>
        <v>0</v>
      </c>
      <c r="M155" s="221"/>
      <c r="N155" s="147"/>
      <c r="O155" s="221"/>
      <c r="P155" s="221"/>
      <c r="Q155" s="605">
        <f t="shared" si="173"/>
        <v>0</v>
      </c>
      <c r="R155" s="221"/>
      <c r="S155" s="584"/>
      <c r="T155" s="318">
        <v>0</v>
      </c>
      <c r="U155" s="605">
        <f t="shared" si="176"/>
        <v>0</v>
      </c>
      <c r="V155" s="583"/>
      <c r="W155" s="583"/>
      <c r="X155" s="583"/>
      <c r="Y155" s="147">
        <v>0</v>
      </c>
      <c r="Z155" s="147"/>
      <c r="AA155" s="147"/>
      <c r="AB155" s="147"/>
      <c r="AC155" s="147"/>
      <c r="AD155" s="147"/>
      <c r="AE155" s="147"/>
      <c r="AF155" s="147"/>
      <c r="AG155" s="147">
        <v>0</v>
      </c>
      <c r="AH155" s="147"/>
      <c r="AI155" s="147"/>
      <c r="AJ155" s="147"/>
      <c r="AK155" s="147"/>
      <c r="AL155" s="147"/>
      <c r="AM155" s="147"/>
      <c r="AN155" s="147"/>
      <c r="AO155" s="147"/>
      <c r="AP155" s="147"/>
      <c r="AQ155" s="147"/>
      <c r="AR155" s="147"/>
      <c r="AS155" s="147"/>
      <c r="AT155" s="147"/>
      <c r="AU155" s="147"/>
      <c r="AV155" s="147"/>
      <c r="AW155" s="147"/>
      <c r="AX155" s="147"/>
      <c r="AY155" s="147"/>
      <c r="AZ155" s="610">
        <f t="shared" si="174"/>
        <v>0</v>
      </c>
      <c r="BA155" s="613">
        <f t="shared" si="144"/>
        <v>0</v>
      </c>
    </row>
    <row r="156" spans="1:53" ht="17.399999999999999" x14ac:dyDescent="0.3">
      <c r="A156" s="18" t="s">
        <v>305</v>
      </c>
      <c r="B156" s="19" t="s">
        <v>306</v>
      </c>
      <c r="C156" s="221"/>
      <c r="D156" s="221"/>
      <c r="E156" s="221">
        <v>275000</v>
      </c>
      <c r="F156" s="221">
        <v>0</v>
      </c>
      <c r="G156" s="318">
        <v>0</v>
      </c>
      <c r="H156" s="605">
        <f t="shared" si="172"/>
        <v>275000</v>
      </c>
      <c r="I156" s="318">
        <v>300000</v>
      </c>
      <c r="J156" s="318">
        <v>0</v>
      </c>
      <c r="K156" s="318">
        <v>0</v>
      </c>
      <c r="L156" s="607">
        <f t="shared" si="175"/>
        <v>300000</v>
      </c>
      <c r="M156" s="221">
        <v>1850000</v>
      </c>
      <c r="N156" s="147"/>
      <c r="O156" s="221"/>
      <c r="P156" s="221"/>
      <c r="Q156" s="605">
        <f t="shared" si="173"/>
        <v>1850000</v>
      </c>
      <c r="R156" s="221">
        <v>356871</v>
      </c>
      <c r="S156" s="584"/>
      <c r="T156" s="318">
        <v>0</v>
      </c>
      <c r="U156" s="605">
        <f t="shared" si="176"/>
        <v>356871</v>
      </c>
      <c r="V156" s="583"/>
      <c r="W156" s="583"/>
      <c r="X156" s="583"/>
      <c r="Y156" s="147">
        <v>0</v>
      </c>
      <c r="Z156" s="147">
        <v>0</v>
      </c>
      <c r="AA156" s="147"/>
      <c r="AB156" s="147"/>
      <c r="AC156" s="147"/>
      <c r="AD156" s="147"/>
      <c r="AE156" s="147"/>
      <c r="AF156" s="147"/>
      <c r="AG156" s="147">
        <v>0</v>
      </c>
      <c r="AH156" s="147"/>
      <c r="AI156" s="147"/>
      <c r="AJ156" s="147"/>
      <c r="AK156" s="147"/>
      <c r="AL156" s="147">
        <v>5700000</v>
      </c>
      <c r="AM156" s="147"/>
      <c r="AN156" s="147"/>
      <c r="AO156" s="147"/>
      <c r="AP156" s="147"/>
      <c r="AQ156" s="147"/>
      <c r="AR156" s="147"/>
      <c r="AS156" s="147"/>
      <c r="AT156" s="147"/>
      <c r="AU156" s="147"/>
      <c r="AV156" s="147"/>
      <c r="AW156" s="147"/>
      <c r="AX156" s="147"/>
      <c r="AY156" s="147"/>
      <c r="AZ156" s="610">
        <f t="shared" si="174"/>
        <v>5700000</v>
      </c>
      <c r="BA156" s="613">
        <f t="shared" si="144"/>
        <v>8481871</v>
      </c>
    </row>
    <row r="157" spans="1:53" ht="17.399999999999999" x14ac:dyDescent="0.3">
      <c r="A157" s="18" t="s">
        <v>307</v>
      </c>
      <c r="B157" s="19" t="s">
        <v>308</v>
      </c>
      <c r="C157" s="221"/>
      <c r="D157" s="221"/>
      <c r="E157" s="221">
        <v>60000</v>
      </c>
      <c r="F157" s="221"/>
      <c r="G157" s="318"/>
      <c r="H157" s="147">
        <f t="shared" si="172"/>
        <v>60000</v>
      </c>
      <c r="I157" s="318">
        <v>676815</v>
      </c>
      <c r="J157" s="318"/>
      <c r="K157" s="318"/>
      <c r="L157" s="553">
        <f t="shared" si="175"/>
        <v>676815</v>
      </c>
      <c r="M157" s="221"/>
      <c r="N157" s="147"/>
      <c r="O157" s="221"/>
      <c r="P157" s="221"/>
      <c r="Q157" s="147">
        <f t="shared" si="173"/>
        <v>0</v>
      </c>
      <c r="R157" s="221"/>
      <c r="S157" s="584"/>
      <c r="T157" s="318">
        <v>0</v>
      </c>
      <c r="U157" s="147">
        <f t="shared" si="176"/>
        <v>0</v>
      </c>
      <c r="V157" s="583"/>
      <c r="W157" s="583"/>
      <c r="X157" s="583"/>
      <c r="Y157" s="147">
        <v>0</v>
      </c>
      <c r="Z157" s="147"/>
      <c r="AA157" s="147"/>
      <c r="AB157" s="147"/>
      <c r="AC157" s="147"/>
      <c r="AD157" s="147"/>
      <c r="AE157" s="147"/>
      <c r="AF157" s="147"/>
      <c r="AG157" s="147"/>
      <c r="AH157" s="147"/>
      <c r="AI157" s="147"/>
      <c r="AJ157" s="147"/>
      <c r="AK157" s="147"/>
      <c r="AL157" s="147">
        <v>1700000</v>
      </c>
      <c r="AM157" s="147"/>
      <c r="AN157" s="147"/>
      <c r="AO157" s="147"/>
      <c r="AP157" s="147"/>
      <c r="AQ157" s="147"/>
      <c r="AR157" s="147"/>
      <c r="AS157" s="147"/>
      <c r="AT157" s="147"/>
      <c r="AU157" s="147"/>
      <c r="AV157" s="147"/>
      <c r="AW157" s="147"/>
      <c r="AX157" s="147"/>
      <c r="AY157" s="147"/>
      <c r="AZ157" s="610">
        <f t="shared" si="174"/>
        <v>1700000</v>
      </c>
      <c r="BA157" s="613">
        <f t="shared" si="144"/>
        <v>2436815</v>
      </c>
    </row>
    <row r="158" spans="1:53" ht="17.399999999999999" x14ac:dyDescent="0.3">
      <c r="A158" s="18" t="s">
        <v>309</v>
      </c>
      <c r="B158" s="19" t="s">
        <v>310</v>
      </c>
      <c r="C158" s="221"/>
      <c r="D158" s="221"/>
      <c r="E158" s="221">
        <v>350000</v>
      </c>
      <c r="F158" s="221">
        <v>0</v>
      </c>
      <c r="G158" s="318">
        <v>0</v>
      </c>
      <c r="H158" s="605">
        <f t="shared" si="172"/>
        <v>350000</v>
      </c>
      <c r="I158" s="318">
        <v>250000</v>
      </c>
      <c r="J158" s="318">
        <v>0</v>
      </c>
      <c r="K158" s="318">
        <v>0</v>
      </c>
      <c r="L158" s="607">
        <f t="shared" si="175"/>
        <v>250000</v>
      </c>
      <c r="M158" s="221">
        <v>200000</v>
      </c>
      <c r="N158" s="147">
        <v>0</v>
      </c>
      <c r="O158" s="221"/>
      <c r="P158" s="221"/>
      <c r="Q158" s="605">
        <f t="shared" si="173"/>
        <v>200000</v>
      </c>
      <c r="R158" s="221">
        <v>500000</v>
      </c>
      <c r="S158" s="584"/>
      <c r="T158" s="318">
        <v>0</v>
      </c>
      <c r="U158" s="605">
        <f t="shared" si="176"/>
        <v>500000</v>
      </c>
      <c r="V158" s="583"/>
      <c r="W158" s="583"/>
      <c r="X158" s="583"/>
      <c r="Y158" s="147">
        <v>0</v>
      </c>
      <c r="Z158" s="147"/>
      <c r="AA158" s="147"/>
      <c r="AB158" s="147"/>
      <c r="AC158" s="147"/>
      <c r="AD158" s="147"/>
      <c r="AE158" s="147"/>
      <c r="AF158" s="147"/>
      <c r="AG158" s="147"/>
      <c r="AH158" s="147"/>
      <c r="AI158" s="147"/>
      <c r="AJ158" s="147"/>
      <c r="AK158" s="147"/>
      <c r="AL158" s="147">
        <v>49277085</v>
      </c>
      <c r="AM158" s="147"/>
      <c r="AN158" s="147"/>
      <c r="AO158" s="147"/>
      <c r="AP158" s="147"/>
      <c r="AQ158" s="147"/>
      <c r="AR158" s="147">
        <v>0</v>
      </c>
      <c r="AS158" s="147"/>
      <c r="AT158" s="147"/>
      <c r="AU158" s="147"/>
      <c r="AV158" s="147"/>
      <c r="AW158" s="147"/>
      <c r="AX158" s="147"/>
      <c r="AY158" s="147"/>
      <c r="AZ158" s="610">
        <f t="shared" si="174"/>
        <v>49277085</v>
      </c>
      <c r="BA158" s="613">
        <f t="shared" si="144"/>
        <v>50577085</v>
      </c>
    </row>
    <row r="159" spans="1:53" ht="17.399999999999999" x14ac:dyDescent="0.3">
      <c r="A159" s="18" t="s">
        <v>311</v>
      </c>
      <c r="B159" s="19" t="s">
        <v>312</v>
      </c>
      <c r="C159" s="221"/>
      <c r="D159" s="221"/>
      <c r="E159" s="221">
        <v>2250000</v>
      </c>
      <c r="F159" s="221">
        <v>0</v>
      </c>
      <c r="G159" s="318">
        <v>0</v>
      </c>
      <c r="H159" s="605">
        <f t="shared" si="172"/>
        <v>2250000</v>
      </c>
      <c r="I159" s="318">
        <v>920000</v>
      </c>
      <c r="J159" s="318">
        <v>0</v>
      </c>
      <c r="K159" s="318">
        <v>0</v>
      </c>
      <c r="L159" s="607">
        <f t="shared" si="175"/>
        <v>920000</v>
      </c>
      <c r="M159" s="221">
        <v>395000</v>
      </c>
      <c r="N159" s="147">
        <v>0</v>
      </c>
      <c r="O159" s="221"/>
      <c r="P159" s="221"/>
      <c r="Q159" s="605">
        <f t="shared" si="173"/>
        <v>395000</v>
      </c>
      <c r="R159" s="221">
        <v>1500000</v>
      </c>
      <c r="S159" s="584"/>
      <c r="T159" s="318">
        <v>0</v>
      </c>
      <c r="U159" s="605">
        <f t="shared" si="176"/>
        <v>1500000</v>
      </c>
      <c r="V159" s="583"/>
      <c r="W159" s="583"/>
      <c r="X159" s="583"/>
      <c r="Y159" s="147">
        <v>0</v>
      </c>
      <c r="Z159" s="147"/>
      <c r="AA159" s="147"/>
      <c r="AB159" s="147"/>
      <c r="AC159" s="147"/>
      <c r="AD159" s="147"/>
      <c r="AE159" s="147">
        <v>0</v>
      </c>
      <c r="AF159" s="147"/>
      <c r="AG159" s="147">
        <v>0</v>
      </c>
      <c r="AH159" s="147"/>
      <c r="AI159" s="147"/>
      <c r="AJ159" s="147">
        <v>0</v>
      </c>
      <c r="AK159" s="147">
        <v>0</v>
      </c>
      <c r="AL159" s="147">
        <v>19033864</v>
      </c>
      <c r="AM159" s="147"/>
      <c r="AN159" s="147"/>
      <c r="AO159" s="147"/>
      <c r="AP159" s="147"/>
      <c r="AQ159" s="147"/>
      <c r="AR159" s="147">
        <v>0</v>
      </c>
      <c r="AS159" s="147"/>
      <c r="AT159" s="147"/>
      <c r="AU159" s="147"/>
      <c r="AV159" s="147"/>
      <c r="AW159" s="147"/>
      <c r="AX159" s="147"/>
      <c r="AY159" s="147"/>
      <c r="AZ159" s="610">
        <f t="shared" si="174"/>
        <v>19033864</v>
      </c>
      <c r="BA159" s="613">
        <f t="shared" si="144"/>
        <v>24098864</v>
      </c>
    </row>
    <row r="160" spans="1:53" ht="17.399999999999999" x14ac:dyDescent="0.3">
      <c r="A160" s="16" t="s">
        <v>313</v>
      </c>
      <c r="B160" s="17" t="s">
        <v>314</v>
      </c>
      <c r="C160" s="219">
        <f t="shared" ref="C160:AZ160" si="177">SUM(C161:C162)</f>
        <v>0</v>
      </c>
      <c r="D160" s="219">
        <f t="shared" si="177"/>
        <v>0</v>
      </c>
      <c r="E160" s="219">
        <f t="shared" si="177"/>
        <v>100000</v>
      </c>
      <c r="F160" s="219">
        <f t="shared" si="177"/>
        <v>0</v>
      </c>
      <c r="G160" s="317">
        <f t="shared" si="177"/>
        <v>0</v>
      </c>
      <c r="H160" s="552">
        <f>SUM(E160:G160)</f>
        <v>100000</v>
      </c>
      <c r="I160" s="317">
        <f t="shared" si="177"/>
        <v>0</v>
      </c>
      <c r="J160" s="317">
        <f t="shared" si="177"/>
        <v>0</v>
      </c>
      <c r="K160" s="317">
        <f t="shared" si="177"/>
        <v>0</v>
      </c>
      <c r="L160" s="552">
        <f>SUM(I160:K160)</f>
        <v>0</v>
      </c>
      <c r="M160" s="219">
        <f t="shared" si="177"/>
        <v>35000</v>
      </c>
      <c r="N160" s="163">
        <f t="shared" si="177"/>
        <v>0</v>
      </c>
      <c r="O160" s="219">
        <f t="shared" si="177"/>
        <v>0</v>
      </c>
      <c r="P160" s="219">
        <f t="shared" si="177"/>
        <v>0</v>
      </c>
      <c r="Q160" s="163">
        <f t="shared" si="177"/>
        <v>35000</v>
      </c>
      <c r="R160" s="219">
        <f t="shared" si="177"/>
        <v>200000</v>
      </c>
      <c r="S160" s="386"/>
      <c r="T160" s="353">
        <f t="shared" ref="T160" si="178">SUM(T161:T162)</f>
        <v>0</v>
      </c>
      <c r="U160" s="163">
        <f>SUM(U161:U162)</f>
        <v>200000</v>
      </c>
      <c r="V160" s="343">
        <f t="shared" ref="V160:AY160" si="179">SUM(V161:V162)</f>
        <v>0</v>
      </c>
      <c r="W160" s="343">
        <f t="shared" si="179"/>
        <v>0</v>
      </c>
      <c r="X160" s="343">
        <f t="shared" si="179"/>
        <v>0</v>
      </c>
      <c r="Y160" s="163">
        <f t="shared" si="179"/>
        <v>0</v>
      </c>
      <c r="Z160" s="163">
        <f t="shared" si="179"/>
        <v>0</v>
      </c>
      <c r="AA160" s="163">
        <f t="shared" si="179"/>
        <v>0</v>
      </c>
      <c r="AB160" s="163">
        <f t="shared" si="179"/>
        <v>0</v>
      </c>
      <c r="AC160" s="163">
        <f t="shared" si="179"/>
        <v>0</v>
      </c>
      <c r="AD160" s="163">
        <f t="shared" si="179"/>
        <v>0</v>
      </c>
      <c r="AE160" s="163">
        <f t="shared" si="179"/>
        <v>0</v>
      </c>
      <c r="AF160" s="163">
        <f t="shared" si="179"/>
        <v>0</v>
      </c>
      <c r="AG160" s="163">
        <f>SUM(AG161:AG162)</f>
        <v>0</v>
      </c>
      <c r="AH160" s="163">
        <f t="shared" si="179"/>
        <v>0</v>
      </c>
      <c r="AI160" s="163">
        <f t="shared" si="179"/>
        <v>0</v>
      </c>
      <c r="AJ160" s="163">
        <f t="shared" si="179"/>
        <v>0</v>
      </c>
      <c r="AK160" s="163">
        <f t="shared" si="179"/>
        <v>0</v>
      </c>
      <c r="AL160" s="163">
        <f t="shared" si="179"/>
        <v>850000</v>
      </c>
      <c r="AM160" s="163">
        <f t="shared" si="179"/>
        <v>0</v>
      </c>
      <c r="AN160" s="163">
        <f t="shared" si="179"/>
        <v>0</v>
      </c>
      <c r="AO160" s="163">
        <f t="shared" si="179"/>
        <v>0</v>
      </c>
      <c r="AP160" s="163">
        <f t="shared" si="179"/>
        <v>0</v>
      </c>
      <c r="AQ160" s="163">
        <f t="shared" si="179"/>
        <v>0</v>
      </c>
      <c r="AR160" s="163">
        <f t="shared" si="179"/>
        <v>0</v>
      </c>
      <c r="AS160" s="163">
        <f t="shared" si="179"/>
        <v>0</v>
      </c>
      <c r="AT160" s="163">
        <f t="shared" si="179"/>
        <v>0</v>
      </c>
      <c r="AU160" s="163">
        <f t="shared" si="179"/>
        <v>0</v>
      </c>
      <c r="AV160" s="163">
        <f t="shared" si="179"/>
        <v>0</v>
      </c>
      <c r="AW160" s="163">
        <f t="shared" si="179"/>
        <v>0</v>
      </c>
      <c r="AX160" s="163">
        <f t="shared" si="179"/>
        <v>0</v>
      </c>
      <c r="AY160" s="163">
        <f t="shared" si="179"/>
        <v>0</v>
      </c>
      <c r="AZ160" s="353">
        <f t="shared" si="177"/>
        <v>850000</v>
      </c>
      <c r="BA160" s="613">
        <f t="shared" si="144"/>
        <v>1185000</v>
      </c>
    </row>
    <row r="161" spans="1:53" ht="17.399999999999999" x14ac:dyDescent="0.3">
      <c r="A161" s="18" t="s">
        <v>315</v>
      </c>
      <c r="B161" s="19" t="s">
        <v>316</v>
      </c>
      <c r="C161" s="221"/>
      <c r="D161" s="221"/>
      <c r="E161" s="221">
        <v>100000</v>
      </c>
      <c r="F161" s="221">
        <v>0</v>
      </c>
      <c r="G161" s="318"/>
      <c r="H161" s="605">
        <f>SUM(C161:G161)</f>
        <v>100000</v>
      </c>
      <c r="I161" s="318"/>
      <c r="J161" s="318"/>
      <c r="K161" s="318"/>
      <c r="L161" s="553">
        <f>SUM(I161:K161)</f>
        <v>0</v>
      </c>
      <c r="M161" s="221">
        <v>35000</v>
      </c>
      <c r="N161" s="147"/>
      <c r="O161" s="221"/>
      <c r="P161" s="221"/>
      <c r="Q161" s="147">
        <f>SUM(M161:P161)</f>
        <v>35000</v>
      </c>
      <c r="R161" s="221">
        <v>200000</v>
      </c>
      <c r="S161" s="584"/>
      <c r="T161" s="318">
        <v>0</v>
      </c>
      <c r="U161" s="605">
        <f>SUM(R161:T161)</f>
        <v>200000</v>
      </c>
      <c r="V161" s="583"/>
      <c r="W161" s="583"/>
      <c r="X161" s="583"/>
      <c r="Y161" s="147"/>
      <c r="Z161" s="147"/>
      <c r="AA161" s="147"/>
      <c r="AB161" s="147"/>
      <c r="AC161" s="147"/>
      <c r="AD161" s="147"/>
      <c r="AE161" s="147"/>
      <c r="AF161" s="147"/>
      <c r="AG161" s="147"/>
      <c r="AH161" s="147"/>
      <c r="AI161" s="147"/>
      <c r="AJ161" s="147"/>
      <c r="AK161" s="147"/>
      <c r="AL161" s="147">
        <v>850000</v>
      </c>
      <c r="AM161" s="147"/>
      <c r="AN161" s="147">
        <v>0</v>
      </c>
      <c r="AO161" s="147"/>
      <c r="AP161" s="147"/>
      <c r="AQ161" s="147"/>
      <c r="AR161" s="147"/>
      <c r="AS161" s="147"/>
      <c r="AT161" s="147"/>
      <c r="AU161" s="147"/>
      <c r="AV161" s="147"/>
      <c r="AW161" s="147"/>
      <c r="AX161" s="147"/>
      <c r="AY161" s="147"/>
      <c r="AZ161" s="610">
        <f>SUM(V161:AY161)</f>
        <v>850000</v>
      </c>
      <c r="BA161" s="613">
        <f t="shared" si="144"/>
        <v>1185000</v>
      </c>
    </row>
    <row r="162" spans="1:53" ht="17.399999999999999" x14ac:dyDescent="0.3">
      <c r="A162" s="18" t="s">
        <v>317</v>
      </c>
      <c r="B162" s="19" t="s">
        <v>318</v>
      </c>
      <c r="C162" s="221"/>
      <c r="D162" s="221"/>
      <c r="E162" s="221"/>
      <c r="F162" s="221"/>
      <c r="G162" s="318"/>
      <c r="H162" s="147">
        <f>SUM(C162:G162)</f>
        <v>0</v>
      </c>
      <c r="I162" s="318"/>
      <c r="J162" s="318"/>
      <c r="K162" s="318"/>
      <c r="L162" s="553">
        <f>SUM(I162:K162)</f>
        <v>0</v>
      </c>
      <c r="M162" s="221"/>
      <c r="N162" s="147"/>
      <c r="O162" s="221"/>
      <c r="P162" s="221"/>
      <c r="Q162" s="147">
        <f>SUM(M162:P162)</f>
        <v>0</v>
      </c>
      <c r="R162" s="221"/>
      <c r="S162" s="584"/>
      <c r="T162" s="318"/>
      <c r="U162" s="147">
        <f>SUM(R162:T162)</f>
        <v>0</v>
      </c>
      <c r="V162" s="583"/>
      <c r="W162" s="583"/>
      <c r="X162" s="583"/>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318">
        <f>SUM(V162:AY162)</f>
        <v>0</v>
      </c>
      <c r="BA162" s="595">
        <f t="shared" si="144"/>
        <v>0</v>
      </c>
    </row>
    <row r="163" spans="1:53" ht="17.399999999999999" x14ac:dyDescent="0.3">
      <c r="A163" s="16" t="s">
        <v>319</v>
      </c>
      <c r="B163" s="17" t="s">
        <v>320</v>
      </c>
      <c r="C163" s="219">
        <f t="shared" ref="C163:AZ163" si="180">SUM(C164:C168)</f>
        <v>0</v>
      </c>
      <c r="D163" s="219">
        <f t="shared" si="180"/>
        <v>0</v>
      </c>
      <c r="E163" s="219">
        <f t="shared" si="180"/>
        <v>1961059</v>
      </c>
      <c r="F163" s="219">
        <f t="shared" si="180"/>
        <v>0</v>
      </c>
      <c r="G163" s="317">
        <f t="shared" si="180"/>
        <v>0</v>
      </c>
      <c r="H163" s="146">
        <f t="shared" si="180"/>
        <v>1961059</v>
      </c>
      <c r="I163" s="317">
        <f t="shared" si="180"/>
        <v>1974600</v>
      </c>
      <c r="J163" s="317">
        <f t="shared" si="180"/>
        <v>0</v>
      </c>
      <c r="K163" s="317">
        <f t="shared" si="180"/>
        <v>0</v>
      </c>
      <c r="L163" s="552">
        <f>SUM(I163:K163)</f>
        <v>1974600</v>
      </c>
      <c r="M163" s="219">
        <f t="shared" si="180"/>
        <v>2334670</v>
      </c>
      <c r="N163" s="163">
        <f t="shared" si="180"/>
        <v>0</v>
      </c>
      <c r="O163" s="219">
        <f t="shared" si="180"/>
        <v>0</v>
      </c>
      <c r="P163" s="219">
        <f t="shared" si="180"/>
        <v>0</v>
      </c>
      <c r="Q163" s="163">
        <f t="shared" si="180"/>
        <v>2334670</v>
      </c>
      <c r="R163" s="219">
        <f t="shared" si="180"/>
        <v>2546231</v>
      </c>
      <c r="S163" s="386"/>
      <c r="T163" s="353">
        <f t="shared" ref="T163" si="181">SUM(T164:T168)</f>
        <v>0</v>
      </c>
      <c r="U163" s="163">
        <f>SUM(U164:U168)</f>
        <v>2546231</v>
      </c>
      <c r="V163" s="343">
        <f t="shared" ref="V163:AY163" si="182">SUM(V164:V168)</f>
        <v>0</v>
      </c>
      <c r="W163" s="343">
        <f t="shared" si="182"/>
        <v>0</v>
      </c>
      <c r="X163" s="343">
        <f t="shared" si="182"/>
        <v>0</v>
      </c>
      <c r="Y163" s="163">
        <f t="shared" si="182"/>
        <v>0</v>
      </c>
      <c r="Z163" s="163">
        <f t="shared" si="182"/>
        <v>0</v>
      </c>
      <c r="AA163" s="163">
        <f t="shared" si="182"/>
        <v>0</v>
      </c>
      <c r="AB163" s="163">
        <f t="shared" si="182"/>
        <v>0</v>
      </c>
      <c r="AC163" s="163">
        <f t="shared" si="182"/>
        <v>0</v>
      </c>
      <c r="AD163" s="163">
        <f t="shared" si="182"/>
        <v>0</v>
      </c>
      <c r="AE163" s="163">
        <f t="shared" si="182"/>
        <v>0</v>
      </c>
      <c r="AF163" s="163">
        <f t="shared" si="182"/>
        <v>0</v>
      </c>
      <c r="AG163" s="163">
        <f>SUM(AG164:AG168)</f>
        <v>0</v>
      </c>
      <c r="AH163" s="163">
        <f t="shared" si="182"/>
        <v>0</v>
      </c>
      <c r="AI163" s="163">
        <f t="shared" si="182"/>
        <v>0</v>
      </c>
      <c r="AJ163" s="163">
        <f t="shared" si="182"/>
        <v>0</v>
      </c>
      <c r="AK163" s="163">
        <f t="shared" si="182"/>
        <v>0</v>
      </c>
      <c r="AL163" s="163">
        <f t="shared" si="182"/>
        <v>34403071</v>
      </c>
      <c r="AM163" s="163">
        <f t="shared" si="182"/>
        <v>0</v>
      </c>
      <c r="AN163" s="163">
        <f t="shared" si="182"/>
        <v>0</v>
      </c>
      <c r="AO163" s="163">
        <f t="shared" si="182"/>
        <v>0</v>
      </c>
      <c r="AP163" s="163">
        <f t="shared" si="182"/>
        <v>0</v>
      </c>
      <c r="AQ163" s="163">
        <f t="shared" si="182"/>
        <v>0</v>
      </c>
      <c r="AR163" s="163">
        <f t="shared" si="182"/>
        <v>0</v>
      </c>
      <c r="AS163" s="163">
        <f t="shared" si="182"/>
        <v>0</v>
      </c>
      <c r="AT163" s="163">
        <f t="shared" si="182"/>
        <v>0</v>
      </c>
      <c r="AU163" s="163">
        <f t="shared" si="182"/>
        <v>0</v>
      </c>
      <c r="AV163" s="163">
        <f t="shared" si="182"/>
        <v>0</v>
      </c>
      <c r="AW163" s="163">
        <f t="shared" si="182"/>
        <v>0</v>
      </c>
      <c r="AX163" s="163">
        <f t="shared" si="182"/>
        <v>0</v>
      </c>
      <c r="AY163" s="163">
        <f t="shared" si="182"/>
        <v>0</v>
      </c>
      <c r="AZ163" s="353">
        <f t="shared" si="180"/>
        <v>34403071</v>
      </c>
      <c r="BA163" s="613">
        <f t="shared" si="144"/>
        <v>43219631</v>
      </c>
    </row>
    <row r="164" spans="1:53" ht="17.399999999999999" x14ac:dyDescent="0.3">
      <c r="A164" s="18" t="s">
        <v>321</v>
      </c>
      <c r="B164" s="19" t="s">
        <v>322</v>
      </c>
      <c r="C164" s="221"/>
      <c r="D164" s="221"/>
      <c r="E164" s="221">
        <v>1653059</v>
      </c>
      <c r="F164" s="221">
        <v>0</v>
      </c>
      <c r="G164" s="318">
        <v>0</v>
      </c>
      <c r="H164" s="605">
        <f>SUM(C164:G164)</f>
        <v>1653059</v>
      </c>
      <c r="I164" s="318">
        <v>1914600</v>
      </c>
      <c r="J164" s="318">
        <v>0</v>
      </c>
      <c r="K164" s="318">
        <v>0</v>
      </c>
      <c r="L164" s="607">
        <f>SUM(I164:K164)</f>
        <v>1914600</v>
      </c>
      <c r="M164" s="221">
        <v>2304670</v>
      </c>
      <c r="N164" s="147">
        <v>0</v>
      </c>
      <c r="O164" s="221">
        <v>0</v>
      </c>
      <c r="P164" s="221"/>
      <c r="Q164" s="605">
        <f>SUM(M164:P164)</f>
        <v>2304670</v>
      </c>
      <c r="R164" s="221">
        <v>2290955</v>
      </c>
      <c r="S164" s="584"/>
      <c r="T164" s="318">
        <v>0</v>
      </c>
      <c r="U164" s="605">
        <f>SUM(R164:T164)</f>
        <v>2290955</v>
      </c>
      <c r="V164" s="583"/>
      <c r="W164" s="583"/>
      <c r="X164" s="583"/>
      <c r="Y164" s="147">
        <v>0</v>
      </c>
      <c r="Z164" s="147"/>
      <c r="AA164" s="147"/>
      <c r="AB164" s="147"/>
      <c r="AC164" s="147"/>
      <c r="AD164" s="147"/>
      <c r="AE164" s="147"/>
      <c r="AF164" s="147"/>
      <c r="AG164" s="147">
        <v>0</v>
      </c>
      <c r="AH164" s="147"/>
      <c r="AI164" s="147"/>
      <c r="AJ164" s="147"/>
      <c r="AK164" s="147"/>
      <c r="AL164" s="147">
        <v>30616217</v>
      </c>
      <c r="AM164" s="147"/>
      <c r="AN164" s="147"/>
      <c r="AO164" s="147"/>
      <c r="AP164" s="147"/>
      <c r="AQ164" s="147">
        <v>0</v>
      </c>
      <c r="AR164" s="147"/>
      <c r="AS164" s="147"/>
      <c r="AT164" s="147"/>
      <c r="AU164" s="147"/>
      <c r="AV164" s="147"/>
      <c r="AW164" s="147"/>
      <c r="AX164" s="147"/>
      <c r="AY164" s="147"/>
      <c r="AZ164" s="610">
        <f>SUM(V164:AY164)</f>
        <v>30616217</v>
      </c>
      <c r="BA164" s="613">
        <f t="shared" si="144"/>
        <v>38779501</v>
      </c>
    </row>
    <row r="165" spans="1:53" ht="17.399999999999999" x14ac:dyDescent="0.3">
      <c r="A165" s="18" t="s">
        <v>323</v>
      </c>
      <c r="B165" s="19" t="s">
        <v>324</v>
      </c>
      <c r="C165" s="221"/>
      <c r="D165" s="221"/>
      <c r="E165" s="221">
        <v>208000</v>
      </c>
      <c r="F165" s="221">
        <v>0</v>
      </c>
      <c r="G165" s="318">
        <v>0</v>
      </c>
      <c r="H165" s="605">
        <f>SUM(C165:G165)</f>
        <v>208000</v>
      </c>
      <c r="I165" s="318">
        <v>0</v>
      </c>
      <c r="J165" s="318">
        <v>0</v>
      </c>
      <c r="K165" s="318">
        <v>0</v>
      </c>
      <c r="L165" s="553">
        <f t="shared" ref="L165:L168" si="183">SUM(I165:K165)</f>
        <v>0</v>
      </c>
      <c r="M165" s="221"/>
      <c r="N165" s="147">
        <v>0</v>
      </c>
      <c r="O165" s="221"/>
      <c r="P165" s="221"/>
      <c r="Q165" s="147">
        <f>SUM(M165:P165)</f>
        <v>0</v>
      </c>
      <c r="R165" s="221">
        <v>55276</v>
      </c>
      <c r="S165" s="584"/>
      <c r="T165" s="318">
        <v>0</v>
      </c>
      <c r="U165" s="605">
        <f t="shared" ref="U165:U168" si="184">SUM(R165:T165)</f>
        <v>55276</v>
      </c>
      <c r="V165" s="583"/>
      <c r="W165" s="583"/>
      <c r="X165" s="583"/>
      <c r="Y165" s="147">
        <v>0</v>
      </c>
      <c r="Z165" s="147"/>
      <c r="AA165" s="147"/>
      <c r="AB165" s="147"/>
      <c r="AC165" s="147"/>
      <c r="AD165" s="147"/>
      <c r="AE165" s="147"/>
      <c r="AF165" s="147"/>
      <c r="AG165" s="147"/>
      <c r="AH165" s="147"/>
      <c r="AI165" s="147"/>
      <c r="AJ165" s="147"/>
      <c r="AK165" s="147"/>
      <c r="AL165" s="147">
        <v>2107000</v>
      </c>
      <c r="AM165" s="147"/>
      <c r="AN165" s="147"/>
      <c r="AO165" s="147"/>
      <c r="AP165" s="147"/>
      <c r="AQ165" s="147"/>
      <c r="AR165" s="147"/>
      <c r="AS165" s="147"/>
      <c r="AT165" s="147"/>
      <c r="AU165" s="147"/>
      <c r="AV165" s="147"/>
      <c r="AW165" s="147"/>
      <c r="AX165" s="147"/>
      <c r="AY165" s="147"/>
      <c r="AZ165" s="610">
        <f>SUM(V165:AY165)</f>
        <v>2107000</v>
      </c>
      <c r="BA165" s="613">
        <f t="shared" si="144"/>
        <v>2370276</v>
      </c>
    </row>
    <row r="166" spans="1:53" ht="17.399999999999999" x14ac:dyDescent="0.3">
      <c r="A166" s="18" t="s">
        <v>325</v>
      </c>
      <c r="B166" s="19" t="s">
        <v>326</v>
      </c>
      <c r="C166" s="221"/>
      <c r="D166" s="221"/>
      <c r="E166" s="221"/>
      <c r="F166" s="221"/>
      <c r="G166" s="318"/>
      <c r="H166" s="147">
        <f>SUM(C166:G166)</f>
        <v>0</v>
      </c>
      <c r="I166" s="318"/>
      <c r="J166" s="318"/>
      <c r="K166" s="318"/>
      <c r="L166" s="553">
        <f t="shared" si="183"/>
        <v>0</v>
      </c>
      <c r="M166" s="221"/>
      <c r="N166" s="147"/>
      <c r="O166" s="221"/>
      <c r="P166" s="221"/>
      <c r="Q166" s="147">
        <f>SUM(M166:P166)</f>
        <v>0</v>
      </c>
      <c r="R166" s="221"/>
      <c r="S166" s="584"/>
      <c r="T166" s="318"/>
      <c r="U166" s="147">
        <f t="shared" si="184"/>
        <v>0</v>
      </c>
      <c r="V166" s="583"/>
      <c r="W166" s="583"/>
      <c r="X166" s="583"/>
      <c r="Y166" s="147">
        <v>0</v>
      </c>
      <c r="Z166" s="147"/>
      <c r="AA166" s="147">
        <v>0</v>
      </c>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318">
        <f>SUM(V166:AY166)</f>
        <v>0</v>
      </c>
      <c r="BA166" s="595">
        <f t="shared" si="144"/>
        <v>0</v>
      </c>
    </row>
    <row r="167" spans="1:53" ht="17.399999999999999" x14ac:dyDescent="0.3">
      <c r="A167" s="18" t="s">
        <v>327</v>
      </c>
      <c r="B167" s="19" t="s">
        <v>328</v>
      </c>
      <c r="C167" s="221"/>
      <c r="D167" s="221"/>
      <c r="E167" s="221"/>
      <c r="F167" s="221"/>
      <c r="G167" s="318"/>
      <c r="H167" s="147">
        <f>SUM(C167:G167)</f>
        <v>0</v>
      </c>
      <c r="I167" s="318"/>
      <c r="J167" s="318"/>
      <c r="K167" s="318"/>
      <c r="L167" s="553">
        <f t="shared" si="183"/>
        <v>0</v>
      </c>
      <c r="M167" s="221"/>
      <c r="N167" s="147"/>
      <c r="O167" s="221"/>
      <c r="P167" s="221"/>
      <c r="Q167" s="147">
        <f>SUM(M167:P167)</f>
        <v>0</v>
      </c>
      <c r="R167" s="221"/>
      <c r="S167" s="584"/>
      <c r="T167" s="318"/>
      <c r="U167" s="147">
        <f t="shared" si="184"/>
        <v>0</v>
      </c>
      <c r="V167" s="583"/>
      <c r="W167" s="583"/>
      <c r="X167" s="583"/>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318">
        <f>SUM(V167:AY167)</f>
        <v>0</v>
      </c>
      <c r="BA167" s="595">
        <f t="shared" si="144"/>
        <v>0</v>
      </c>
    </row>
    <row r="168" spans="1:53" ht="17.399999999999999" x14ac:dyDescent="0.3">
      <c r="A168" s="18" t="s">
        <v>329</v>
      </c>
      <c r="B168" s="19" t="s">
        <v>330</v>
      </c>
      <c r="C168" s="221"/>
      <c r="D168" s="221"/>
      <c r="E168" s="221">
        <v>100000</v>
      </c>
      <c r="F168" s="221">
        <v>0</v>
      </c>
      <c r="G168" s="318"/>
      <c r="H168" s="605">
        <f>SUM(C168:G168)</f>
        <v>100000</v>
      </c>
      <c r="I168" s="318">
        <v>60000</v>
      </c>
      <c r="J168" s="318"/>
      <c r="K168" s="318"/>
      <c r="L168" s="607">
        <f t="shared" si="183"/>
        <v>60000</v>
      </c>
      <c r="M168" s="221">
        <v>30000</v>
      </c>
      <c r="N168" s="147">
        <v>0</v>
      </c>
      <c r="O168" s="221"/>
      <c r="P168" s="221"/>
      <c r="Q168" s="605">
        <f>SUM(M168:P168)</f>
        <v>30000</v>
      </c>
      <c r="R168" s="221">
        <v>200000</v>
      </c>
      <c r="S168" s="584"/>
      <c r="T168" s="318">
        <v>0</v>
      </c>
      <c r="U168" s="605">
        <f t="shared" si="184"/>
        <v>200000</v>
      </c>
      <c r="V168" s="583"/>
      <c r="W168" s="583"/>
      <c r="X168" s="583"/>
      <c r="Y168" s="147">
        <v>0</v>
      </c>
      <c r="Z168" s="147"/>
      <c r="AA168" s="147">
        <v>0</v>
      </c>
      <c r="AB168" s="147"/>
      <c r="AC168" s="147"/>
      <c r="AD168" s="147">
        <v>0</v>
      </c>
      <c r="AE168" s="147">
        <v>0</v>
      </c>
      <c r="AF168" s="147"/>
      <c r="AG168" s="147"/>
      <c r="AH168" s="147"/>
      <c r="AI168" s="147"/>
      <c r="AJ168" s="147"/>
      <c r="AK168" s="147"/>
      <c r="AL168" s="147">
        <v>1679854</v>
      </c>
      <c r="AM168" s="147"/>
      <c r="AN168" s="147"/>
      <c r="AO168" s="147"/>
      <c r="AP168" s="147"/>
      <c r="AQ168" s="147"/>
      <c r="AR168" s="147"/>
      <c r="AS168" s="147"/>
      <c r="AT168" s="147"/>
      <c r="AU168" s="147"/>
      <c r="AV168" s="147"/>
      <c r="AW168" s="147"/>
      <c r="AX168" s="147"/>
      <c r="AY168" s="147"/>
      <c r="AZ168" s="610">
        <f>SUM(V168:AY168)</f>
        <v>1679854</v>
      </c>
      <c r="BA168" s="613">
        <f t="shared" si="144"/>
        <v>2069854</v>
      </c>
    </row>
    <row r="169" spans="1:53" ht="17.399999999999999" x14ac:dyDescent="0.3">
      <c r="A169" s="14" t="s">
        <v>331</v>
      </c>
      <c r="B169" s="15" t="s">
        <v>332</v>
      </c>
      <c r="C169" s="217">
        <f t="shared" ref="C169:AZ169" si="185">SUM(C170:C177)</f>
        <v>0</v>
      </c>
      <c r="D169" s="217">
        <f t="shared" si="185"/>
        <v>0</v>
      </c>
      <c r="E169" s="217">
        <f t="shared" si="185"/>
        <v>0</v>
      </c>
      <c r="F169" s="217">
        <f t="shared" si="185"/>
        <v>0</v>
      </c>
      <c r="G169" s="316">
        <f t="shared" si="185"/>
        <v>0</v>
      </c>
      <c r="H169" s="145">
        <f t="shared" si="185"/>
        <v>0</v>
      </c>
      <c r="I169" s="316">
        <f t="shared" si="185"/>
        <v>0</v>
      </c>
      <c r="J169" s="316">
        <f t="shared" si="185"/>
        <v>0</v>
      </c>
      <c r="K169" s="316">
        <f t="shared" si="185"/>
        <v>0</v>
      </c>
      <c r="L169" s="554">
        <f>SUM(I169:K169)</f>
        <v>0</v>
      </c>
      <c r="M169" s="217">
        <f t="shared" si="185"/>
        <v>0</v>
      </c>
      <c r="N169" s="162">
        <f t="shared" si="185"/>
        <v>0</v>
      </c>
      <c r="O169" s="217">
        <f t="shared" si="185"/>
        <v>0</v>
      </c>
      <c r="P169" s="217">
        <f t="shared" si="185"/>
        <v>0</v>
      </c>
      <c r="Q169" s="162">
        <f t="shared" si="185"/>
        <v>0</v>
      </c>
      <c r="R169" s="217">
        <f t="shared" si="185"/>
        <v>0</v>
      </c>
      <c r="S169" s="385"/>
      <c r="T169" s="352">
        <f t="shared" ref="T169" si="186">SUM(T170:T177)</f>
        <v>0</v>
      </c>
      <c r="U169" s="162">
        <f>SUM(U170:U177)</f>
        <v>0</v>
      </c>
      <c r="V169" s="342">
        <f t="shared" ref="V169:AY169" si="187">SUM(V170:V177)</f>
        <v>0</v>
      </c>
      <c r="W169" s="342">
        <f t="shared" si="187"/>
        <v>0</v>
      </c>
      <c r="X169" s="342">
        <f t="shared" si="187"/>
        <v>0</v>
      </c>
      <c r="Y169" s="162">
        <f t="shared" si="187"/>
        <v>0</v>
      </c>
      <c r="Z169" s="162">
        <f t="shared" si="187"/>
        <v>0</v>
      </c>
      <c r="AA169" s="162">
        <f t="shared" si="187"/>
        <v>0</v>
      </c>
      <c r="AB169" s="162">
        <f t="shared" si="187"/>
        <v>0</v>
      </c>
      <c r="AC169" s="162">
        <f t="shared" si="187"/>
        <v>0</v>
      </c>
      <c r="AD169" s="162">
        <f t="shared" si="187"/>
        <v>0</v>
      </c>
      <c r="AE169" s="162">
        <f t="shared" si="187"/>
        <v>0</v>
      </c>
      <c r="AF169" s="162">
        <f t="shared" si="187"/>
        <v>0</v>
      </c>
      <c r="AG169" s="162">
        <f>SUM(AG170:AG177)</f>
        <v>0</v>
      </c>
      <c r="AH169" s="162">
        <f t="shared" si="187"/>
        <v>0</v>
      </c>
      <c r="AI169" s="162">
        <f t="shared" si="187"/>
        <v>0</v>
      </c>
      <c r="AJ169" s="162">
        <f t="shared" si="187"/>
        <v>0</v>
      </c>
      <c r="AK169" s="162">
        <f t="shared" si="187"/>
        <v>0</v>
      </c>
      <c r="AL169" s="162">
        <f t="shared" si="187"/>
        <v>18118794</v>
      </c>
      <c r="AM169" s="162">
        <f t="shared" si="187"/>
        <v>0</v>
      </c>
      <c r="AN169" s="162">
        <f t="shared" si="187"/>
        <v>0</v>
      </c>
      <c r="AO169" s="162">
        <f t="shared" si="187"/>
        <v>0</v>
      </c>
      <c r="AP169" s="162">
        <f t="shared" si="187"/>
        <v>0</v>
      </c>
      <c r="AQ169" s="162">
        <f t="shared" si="187"/>
        <v>0</v>
      </c>
      <c r="AR169" s="162">
        <f t="shared" si="187"/>
        <v>0</v>
      </c>
      <c r="AS169" s="162">
        <f t="shared" si="187"/>
        <v>0</v>
      </c>
      <c r="AT169" s="162">
        <f t="shared" si="187"/>
        <v>0</v>
      </c>
      <c r="AU169" s="162">
        <f t="shared" si="187"/>
        <v>0</v>
      </c>
      <c r="AV169" s="162">
        <f t="shared" si="187"/>
        <v>0</v>
      </c>
      <c r="AW169" s="162">
        <f t="shared" si="187"/>
        <v>0</v>
      </c>
      <c r="AX169" s="162">
        <f t="shared" si="187"/>
        <v>0</v>
      </c>
      <c r="AY169" s="162">
        <f t="shared" si="187"/>
        <v>0</v>
      </c>
      <c r="AZ169" s="352">
        <f t="shared" si="185"/>
        <v>18118794</v>
      </c>
      <c r="BA169" s="613">
        <f t="shared" si="144"/>
        <v>18118794</v>
      </c>
    </row>
    <row r="170" spans="1:53" ht="17.399999999999999" x14ac:dyDescent="0.3">
      <c r="A170" s="34" t="s">
        <v>333</v>
      </c>
      <c r="B170" s="35" t="s">
        <v>334</v>
      </c>
      <c r="C170" s="237"/>
      <c r="D170" s="237"/>
      <c r="E170" s="237"/>
      <c r="F170" s="237"/>
      <c r="G170" s="340"/>
      <c r="H170" s="164">
        <f t="shared" ref="H170:H177" si="188">SUM(C170:G170)</f>
        <v>0</v>
      </c>
      <c r="I170" s="340"/>
      <c r="J170" s="340"/>
      <c r="K170" s="340"/>
      <c r="L170" s="555">
        <f>SUM(I170:K170)</f>
        <v>0</v>
      </c>
      <c r="M170" s="237"/>
      <c r="N170" s="165"/>
      <c r="O170" s="237"/>
      <c r="P170" s="237"/>
      <c r="Q170" s="165">
        <f t="shared" ref="Q170:Q177" si="189">SUM(M170:P170)</f>
        <v>0</v>
      </c>
      <c r="R170" s="237"/>
      <c r="S170" s="387"/>
      <c r="T170" s="354"/>
      <c r="U170" s="165">
        <f>SUM(R170:T170)</f>
        <v>0</v>
      </c>
      <c r="V170" s="344"/>
      <c r="W170" s="344"/>
      <c r="X170" s="344"/>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5"/>
      <c r="AW170" s="165"/>
      <c r="AX170" s="165"/>
      <c r="AY170" s="165"/>
      <c r="AZ170" s="354">
        <f t="shared" ref="AZ170:AZ177" si="190">SUM(V170:AY170)</f>
        <v>0</v>
      </c>
      <c r="BA170" s="595">
        <f t="shared" si="144"/>
        <v>0</v>
      </c>
    </row>
    <row r="171" spans="1:53" ht="17.399999999999999" x14ac:dyDescent="0.3">
      <c r="A171" s="34" t="s">
        <v>335</v>
      </c>
      <c r="B171" s="35" t="s">
        <v>336</v>
      </c>
      <c r="C171" s="237"/>
      <c r="D171" s="237"/>
      <c r="E171" s="237"/>
      <c r="F171" s="237"/>
      <c r="G171" s="340"/>
      <c r="H171" s="164">
        <f t="shared" si="188"/>
        <v>0</v>
      </c>
      <c r="I171" s="340"/>
      <c r="J171" s="340"/>
      <c r="K171" s="340"/>
      <c r="L171" s="555">
        <f t="shared" ref="L171:L177" si="191">SUM(I171:K171)</f>
        <v>0</v>
      </c>
      <c r="M171" s="237"/>
      <c r="N171" s="165"/>
      <c r="O171" s="237"/>
      <c r="P171" s="237"/>
      <c r="Q171" s="165">
        <f t="shared" si="189"/>
        <v>0</v>
      </c>
      <c r="R171" s="237"/>
      <c r="S171" s="387"/>
      <c r="T171" s="354"/>
      <c r="U171" s="165">
        <f t="shared" ref="U171:U177" si="192">SUM(R171:T171)</f>
        <v>0</v>
      </c>
      <c r="V171" s="344"/>
      <c r="W171" s="344"/>
      <c r="X171" s="344"/>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354">
        <f t="shared" si="190"/>
        <v>0</v>
      </c>
      <c r="BA171" s="595">
        <f t="shared" si="144"/>
        <v>0</v>
      </c>
    </row>
    <row r="172" spans="1:53" ht="17.399999999999999" x14ac:dyDescent="0.3">
      <c r="A172" s="34" t="s">
        <v>337</v>
      </c>
      <c r="B172" s="35" t="s">
        <v>338</v>
      </c>
      <c r="C172" s="237"/>
      <c r="D172" s="237"/>
      <c r="E172" s="237"/>
      <c r="F172" s="237"/>
      <c r="G172" s="340"/>
      <c r="H172" s="164">
        <f t="shared" si="188"/>
        <v>0</v>
      </c>
      <c r="I172" s="340"/>
      <c r="J172" s="340"/>
      <c r="K172" s="340"/>
      <c r="L172" s="555">
        <f t="shared" si="191"/>
        <v>0</v>
      </c>
      <c r="M172" s="237"/>
      <c r="N172" s="165"/>
      <c r="O172" s="237"/>
      <c r="P172" s="237"/>
      <c r="Q172" s="165">
        <f t="shared" si="189"/>
        <v>0</v>
      </c>
      <c r="R172" s="237"/>
      <c r="S172" s="387"/>
      <c r="T172" s="354"/>
      <c r="U172" s="165">
        <f t="shared" si="192"/>
        <v>0</v>
      </c>
      <c r="V172" s="344"/>
      <c r="W172" s="344"/>
      <c r="X172" s="344"/>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v>0</v>
      </c>
      <c r="AX172" s="165"/>
      <c r="AY172" s="165"/>
      <c r="AZ172" s="354">
        <f t="shared" si="190"/>
        <v>0</v>
      </c>
      <c r="BA172" s="595">
        <f t="shared" si="144"/>
        <v>0</v>
      </c>
    </row>
    <row r="173" spans="1:53" ht="17.399999999999999" x14ac:dyDescent="0.3">
      <c r="A173" s="34" t="s">
        <v>339</v>
      </c>
      <c r="B173" s="35" t="s">
        <v>340</v>
      </c>
      <c r="C173" s="237"/>
      <c r="D173" s="237"/>
      <c r="E173" s="237"/>
      <c r="F173" s="237"/>
      <c r="G173" s="340"/>
      <c r="H173" s="164">
        <f t="shared" si="188"/>
        <v>0</v>
      </c>
      <c r="I173" s="340"/>
      <c r="J173" s="340"/>
      <c r="K173" s="340"/>
      <c r="L173" s="555">
        <f t="shared" si="191"/>
        <v>0</v>
      </c>
      <c r="M173" s="237"/>
      <c r="N173" s="165"/>
      <c r="O173" s="237"/>
      <c r="P173" s="237"/>
      <c r="Q173" s="165">
        <f t="shared" si="189"/>
        <v>0</v>
      </c>
      <c r="R173" s="237"/>
      <c r="S173" s="387"/>
      <c r="T173" s="354"/>
      <c r="U173" s="165">
        <f t="shared" si="192"/>
        <v>0</v>
      </c>
      <c r="V173" s="344"/>
      <c r="W173" s="344"/>
      <c r="X173" s="344"/>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354">
        <f t="shared" si="190"/>
        <v>0</v>
      </c>
      <c r="BA173" s="595">
        <f t="shared" si="144"/>
        <v>0</v>
      </c>
    </row>
    <row r="174" spans="1:53" ht="30" x14ac:dyDescent="0.3">
      <c r="A174" s="34" t="s">
        <v>341</v>
      </c>
      <c r="B174" s="35" t="s">
        <v>342</v>
      </c>
      <c r="C174" s="237"/>
      <c r="D174" s="237"/>
      <c r="E174" s="237"/>
      <c r="F174" s="237"/>
      <c r="G174" s="340"/>
      <c r="H174" s="164">
        <f t="shared" si="188"/>
        <v>0</v>
      </c>
      <c r="I174" s="340"/>
      <c r="J174" s="340"/>
      <c r="K174" s="340"/>
      <c r="L174" s="555">
        <f t="shared" si="191"/>
        <v>0</v>
      </c>
      <c r="M174" s="237"/>
      <c r="N174" s="165"/>
      <c r="O174" s="237"/>
      <c r="P174" s="237"/>
      <c r="Q174" s="165">
        <f t="shared" si="189"/>
        <v>0</v>
      </c>
      <c r="R174" s="237"/>
      <c r="S174" s="387"/>
      <c r="T174" s="354"/>
      <c r="U174" s="165">
        <f t="shared" si="192"/>
        <v>0</v>
      </c>
      <c r="V174" s="344"/>
      <c r="W174" s="344"/>
      <c r="X174" s="344"/>
      <c r="Y174" s="165">
        <v>0</v>
      </c>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354">
        <f t="shared" si="190"/>
        <v>0</v>
      </c>
      <c r="BA174" s="595">
        <f t="shared" si="144"/>
        <v>0</v>
      </c>
    </row>
    <row r="175" spans="1:53" ht="17.399999999999999" x14ac:dyDescent="0.3">
      <c r="A175" s="34" t="s">
        <v>343</v>
      </c>
      <c r="B175" s="35" t="s">
        <v>344</v>
      </c>
      <c r="C175" s="237"/>
      <c r="D175" s="237"/>
      <c r="E175" s="237"/>
      <c r="F175" s="237"/>
      <c r="G175" s="340"/>
      <c r="H175" s="164">
        <f t="shared" si="188"/>
        <v>0</v>
      </c>
      <c r="I175" s="340"/>
      <c r="J175" s="340"/>
      <c r="K175" s="340"/>
      <c r="L175" s="555">
        <f t="shared" si="191"/>
        <v>0</v>
      </c>
      <c r="M175" s="237"/>
      <c r="N175" s="165"/>
      <c r="O175" s="237"/>
      <c r="P175" s="237"/>
      <c r="Q175" s="165">
        <f t="shared" si="189"/>
        <v>0</v>
      </c>
      <c r="R175" s="237"/>
      <c r="S175" s="387"/>
      <c r="T175" s="354"/>
      <c r="U175" s="165">
        <f t="shared" si="192"/>
        <v>0</v>
      </c>
      <c r="V175" s="344"/>
      <c r="W175" s="344"/>
      <c r="X175" s="344"/>
      <c r="Y175" s="165">
        <v>0</v>
      </c>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354">
        <f t="shared" si="190"/>
        <v>0</v>
      </c>
      <c r="BA175" s="595">
        <f t="shared" si="144"/>
        <v>0</v>
      </c>
    </row>
    <row r="176" spans="1:53" ht="17.399999999999999" x14ac:dyDescent="0.3">
      <c r="A176" s="34" t="s">
        <v>345</v>
      </c>
      <c r="B176" s="35" t="s">
        <v>346</v>
      </c>
      <c r="C176" s="237"/>
      <c r="D176" s="237"/>
      <c r="E176" s="237"/>
      <c r="F176" s="237"/>
      <c r="G176" s="340"/>
      <c r="H176" s="164">
        <f t="shared" si="188"/>
        <v>0</v>
      </c>
      <c r="I176" s="340"/>
      <c r="J176" s="340"/>
      <c r="K176" s="340"/>
      <c r="L176" s="555">
        <f t="shared" si="191"/>
        <v>0</v>
      </c>
      <c r="M176" s="237"/>
      <c r="N176" s="165"/>
      <c r="O176" s="237"/>
      <c r="P176" s="237"/>
      <c r="Q176" s="165">
        <f t="shared" si="189"/>
        <v>0</v>
      </c>
      <c r="R176" s="237"/>
      <c r="S176" s="387"/>
      <c r="T176" s="354"/>
      <c r="U176" s="165">
        <f t="shared" si="192"/>
        <v>0</v>
      </c>
      <c r="V176" s="344"/>
      <c r="W176" s="344"/>
      <c r="X176" s="344"/>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354">
        <f t="shared" si="190"/>
        <v>0</v>
      </c>
      <c r="BA176" s="595">
        <f t="shared" si="144"/>
        <v>0</v>
      </c>
    </row>
    <row r="177" spans="1:53" ht="17.399999999999999" x14ac:dyDescent="0.3">
      <c r="A177" s="34" t="s">
        <v>347</v>
      </c>
      <c r="B177" s="35" t="s">
        <v>348</v>
      </c>
      <c r="C177" s="237"/>
      <c r="D177" s="237"/>
      <c r="E177" s="237"/>
      <c r="F177" s="237"/>
      <c r="G177" s="340"/>
      <c r="H177" s="164">
        <f t="shared" si="188"/>
        <v>0</v>
      </c>
      <c r="I177" s="340"/>
      <c r="J177" s="340"/>
      <c r="K177" s="340"/>
      <c r="L177" s="555">
        <f t="shared" si="191"/>
        <v>0</v>
      </c>
      <c r="M177" s="237"/>
      <c r="N177" s="165"/>
      <c r="O177" s="237"/>
      <c r="P177" s="237"/>
      <c r="Q177" s="165">
        <f t="shared" si="189"/>
        <v>0</v>
      </c>
      <c r="R177" s="237"/>
      <c r="S177" s="387"/>
      <c r="T177" s="354"/>
      <c r="U177" s="165">
        <f t="shared" si="192"/>
        <v>0</v>
      </c>
      <c r="V177" s="344"/>
      <c r="W177" s="344"/>
      <c r="X177" s="344"/>
      <c r="Y177" s="165"/>
      <c r="Z177" s="165"/>
      <c r="AA177" s="165"/>
      <c r="AB177" s="165"/>
      <c r="AC177" s="165"/>
      <c r="AD177" s="165"/>
      <c r="AE177" s="165"/>
      <c r="AF177" s="165"/>
      <c r="AG177" s="165"/>
      <c r="AH177" s="165"/>
      <c r="AI177" s="165"/>
      <c r="AJ177" s="165"/>
      <c r="AK177" s="165"/>
      <c r="AL177" s="165">
        <v>18118794</v>
      </c>
      <c r="AM177" s="165"/>
      <c r="AN177" s="165"/>
      <c r="AO177" s="165"/>
      <c r="AP177" s="165"/>
      <c r="AQ177" s="165"/>
      <c r="AR177" s="165"/>
      <c r="AS177" s="165"/>
      <c r="AT177" s="165"/>
      <c r="AU177" s="165"/>
      <c r="AV177" s="165"/>
      <c r="AW177" s="165"/>
      <c r="AX177" s="165"/>
      <c r="AY177" s="165"/>
      <c r="AZ177" s="611">
        <f t="shared" si="190"/>
        <v>18118794</v>
      </c>
      <c r="BA177" s="613">
        <f t="shared" si="144"/>
        <v>18118794</v>
      </c>
    </row>
    <row r="178" spans="1:53" ht="17.399999999999999" x14ac:dyDescent="0.3">
      <c r="A178" s="14" t="s">
        <v>349</v>
      </c>
      <c r="B178" s="15" t="s">
        <v>350</v>
      </c>
      <c r="C178" s="217">
        <f t="shared" ref="C178:AZ178" si="193">SUM(C179:C191)</f>
        <v>0</v>
      </c>
      <c r="D178" s="217">
        <f t="shared" si="193"/>
        <v>0</v>
      </c>
      <c r="E178" s="217">
        <f t="shared" si="193"/>
        <v>59441</v>
      </c>
      <c r="F178" s="217">
        <f t="shared" si="193"/>
        <v>0</v>
      </c>
      <c r="G178" s="316">
        <f t="shared" si="193"/>
        <v>0</v>
      </c>
      <c r="H178" s="145">
        <f t="shared" si="193"/>
        <v>59441</v>
      </c>
      <c r="I178" s="316">
        <f t="shared" si="193"/>
        <v>0</v>
      </c>
      <c r="J178" s="316">
        <f t="shared" si="193"/>
        <v>0</v>
      </c>
      <c r="K178" s="316">
        <f t="shared" si="193"/>
        <v>0</v>
      </c>
      <c r="L178" s="554">
        <f>SUM(I178:K178)</f>
        <v>0</v>
      </c>
      <c r="M178" s="217">
        <f t="shared" si="193"/>
        <v>0</v>
      </c>
      <c r="N178" s="162">
        <f t="shared" si="193"/>
        <v>0</v>
      </c>
      <c r="O178" s="217">
        <f t="shared" si="193"/>
        <v>0</v>
      </c>
      <c r="P178" s="217">
        <f t="shared" si="193"/>
        <v>0</v>
      </c>
      <c r="Q178" s="162">
        <f t="shared" si="193"/>
        <v>0</v>
      </c>
      <c r="R178" s="217">
        <f t="shared" si="193"/>
        <v>364805</v>
      </c>
      <c r="S178" s="385"/>
      <c r="T178" s="352">
        <f t="shared" ref="T178" si="194">SUM(T179:T191)</f>
        <v>0</v>
      </c>
      <c r="U178" s="162">
        <f>SUM(U179:U191)</f>
        <v>364805</v>
      </c>
      <c r="V178" s="342">
        <f t="shared" ref="V178:AY178" si="195">SUM(V179:V191)</f>
        <v>0</v>
      </c>
      <c r="W178" s="342">
        <f t="shared" si="195"/>
        <v>0</v>
      </c>
      <c r="X178" s="342">
        <f t="shared" si="195"/>
        <v>0</v>
      </c>
      <c r="Y178" s="162">
        <f t="shared" si="195"/>
        <v>0</v>
      </c>
      <c r="Z178" s="162">
        <f t="shared" si="195"/>
        <v>0</v>
      </c>
      <c r="AA178" s="162">
        <f t="shared" si="195"/>
        <v>0</v>
      </c>
      <c r="AB178" s="162">
        <f t="shared" si="195"/>
        <v>0</v>
      </c>
      <c r="AC178" s="162">
        <f t="shared" si="195"/>
        <v>0</v>
      </c>
      <c r="AD178" s="162">
        <f t="shared" si="195"/>
        <v>0</v>
      </c>
      <c r="AE178" s="162">
        <f t="shared" si="195"/>
        <v>0</v>
      </c>
      <c r="AF178" s="162">
        <f t="shared" si="195"/>
        <v>0</v>
      </c>
      <c r="AG178" s="162">
        <f>SUM(AG179:AG191)</f>
        <v>0</v>
      </c>
      <c r="AH178" s="162">
        <f t="shared" si="195"/>
        <v>0</v>
      </c>
      <c r="AI178" s="162">
        <f t="shared" si="195"/>
        <v>0</v>
      </c>
      <c r="AJ178" s="162">
        <f t="shared" si="195"/>
        <v>0</v>
      </c>
      <c r="AK178" s="162">
        <f t="shared" si="195"/>
        <v>0</v>
      </c>
      <c r="AL178" s="162">
        <f t="shared" si="195"/>
        <v>8068249</v>
      </c>
      <c r="AM178" s="162">
        <f t="shared" si="195"/>
        <v>0</v>
      </c>
      <c r="AN178" s="162">
        <f t="shared" si="195"/>
        <v>0</v>
      </c>
      <c r="AO178" s="162">
        <f t="shared" si="195"/>
        <v>0</v>
      </c>
      <c r="AP178" s="162">
        <f t="shared" si="195"/>
        <v>0</v>
      </c>
      <c r="AQ178" s="162">
        <f t="shared" si="195"/>
        <v>0</v>
      </c>
      <c r="AR178" s="162">
        <f t="shared" si="195"/>
        <v>0</v>
      </c>
      <c r="AS178" s="162">
        <f t="shared" si="195"/>
        <v>0</v>
      </c>
      <c r="AT178" s="162">
        <f t="shared" si="195"/>
        <v>0</v>
      </c>
      <c r="AU178" s="162">
        <f t="shared" si="195"/>
        <v>0</v>
      </c>
      <c r="AV178" s="162">
        <f t="shared" si="195"/>
        <v>0</v>
      </c>
      <c r="AW178" s="162">
        <f t="shared" si="195"/>
        <v>0</v>
      </c>
      <c r="AX178" s="162">
        <f t="shared" si="195"/>
        <v>0</v>
      </c>
      <c r="AY178" s="162">
        <f t="shared" si="195"/>
        <v>0</v>
      </c>
      <c r="AZ178" s="352">
        <f t="shared" si="193"/>
        <v>8068249</v>
      </c>
      <c r="BA178" s="613">
        <f t="shared" si="144"/>
        <v>8492495</v>
      </c>
    </row>
    <row r="179" spans="1:53" ht="17.399999999999999" x14ac:dyDescent="0.3">
      <c r="A179" s="18" t="s">
        <v>351</v>
      </c>
      <c r="B179" s="19" t="s">
        <v>352</v>
      </c>
      <c r="C179" s="221"/>
      <c r="D179" s="221"/>
      <c r="E179" s="221"/>
      <c r="F179" s="221"/>
      <c r="G179" s="318"/>
      <c r="H179" s="147">
        <f t="shared" ref="H179:H190" si="196">SUM(C179:G179)</f>
        <v>0</v>
      </c>
      <c r="I179" s="318"/>
      <c r="J179" s="318"/>
      <c r="K179" s="318"/>
      <c r="L179" s="553">
        <f>SUM(I179:K179)</f>
        <v>0</v>
      </c>
      <c r="M179" s="221"/>
      <c r="N179" s="147"/>
      <c r="O179" s="221"/>
      <c r="P179" s="221"/>
      <c r="Q179" s="147">
        <f t="shared" ref="Q179:Q190" si="197">SUM(M179:P179)</f>
        <v>0</v>
      </c>
      <c r="R179" s="221"/>
      <c r="S179" s="584"/>
      <c r="T179" s="318"/>
      <c r="U179" s="147">
        <f>SUM(R179:T179)</f>
        <v>0</v>
      </c>
      <c r="V179" s="583"/>
      <c r="W179" s="583"/>
      <c r="X179" s="583"/>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318">
        <f t="shared" ref="AZ179:AZ188" si="198">SUM(V179:AY179)</f>
        <v>0</v>
      </c>
      <c r="BA179" s="595">
        <f t="shared" si="144"/>
        <v>0</v>
      </c>
    </row>
    <row r="180" spans="1:53" ht="17.399999999999999" x14ac:dyDescent="0.3">
      <c r="A180" s="18" t="s">
        <v>353</v>
      </c>
      <c r="B180" s="19" t="s">
        <v>354</v>
      </c>
      <c r="C180" s="221"/>
      <c r="D180" s="221"/>
      <c r="E180" s="221"/>
      <c r="F180" s="221"/>
      <c r="G180" s="318"/>
      <c r="H180" s="147">
        <f t="shared" si="196"/>
        <v>0</v>
      </c>
      <c r="I180" s="318"/>
      <c r="J180" s="318"/>
      <c r="K180" s="318"/>
      <c r="L180" s="553">
        <f t="shared" ref="L180:L193" si="199">SUM(I180:K180)</f>
        <v>0</v>
      </c>
      <c r="M180" s="221"/>
      <c r="N180" s="147"/>
      <c r="O180" s="221"/>
      <c r="P180" s="221"/>
      <c r="Q180" s="147">
        <f t="shared" si="197"/>
        <v>0</v>
      </c>
      <c r="R180" s="221"/>
      <c r="S180" s="584"/>
      <c r="T180" s="318"/>
      <c r="U180" s="147">
        <f t="shared" ref="U180:U190" si="200">SUM(R180:T180)</f>
        <v>0</v>
      </c>
      <c r="V180" s="583"/>
      <c r="W180" s="583"/>
      <c r="X180" s="583"/>
      <c r="Y180" s="147"/>
      <c r="Z180" s="147"/>
      <c r="AA180" s="147">
        <v>0</v>
      </c>
      <c r="AB180" s="147">
        <v>0</v>
      </c>
      <c r="AC180" s="147">
        <v>0</v>
      </c>
      <c r="AD180" s="147"/>
      <c r="AE180" s="147"/>
      <c r="AF180" s="147"/>
      <c r="AG180" s="147"/>
      <c r="AH180" s="147"/>
      <c r="AI180" s="147"/>
      <c r="AJ180" s="147"/>
      <c r="AK180" s="147"/>
      <c r="AL180" s="147">
        <v>28249</v>
      </c>
      <c r="AM180" s="147"/>
      <c r="AN180" s="147"/>
      <c r="AO180" s="147"/>
      <c r="AP180" s="147"/>
      <c r="AQ180" s="147"/>
      <c r="AR180" s="147"/>
      <c r="AS180" s="147"/>
      <c r="AT180" s="147"/>
      <c r="AU180" s="147"/>
      <c r="AV180" s="147"/>
      <c r="AW180" s="147"/>
      <c r="AX180" s="147"/>
      <c r="AY180" s="147"/>
      <c r="AZ180" s="318">
        <f t="shared" si="198"/>
        <v>28249</v>
      </c>
      <c r="BA180" s="595">
        <f t="shared" si="144"/>
        <v>28249</v>
      </c>
    </row>
    <row r="181" spans="1:53" ht="30" x14ac:dyDescent="0.3">
      <c r="A181" s="18" t="s">
        <v>355</v>
      </c>
      <c r="B181" s="19" t="s">
        <v>356</v>
      </c>
      <c r="C181" s="221"/>
      <c r="D181" s="221"/>
      <c r="E181" s="221"/>
      <c r="F181" s="221"/>
      <c r="G181" s="318"/>
      <c r="H181" s="147">
        <f t="shared" si="196"/>
        <v>0</v>
      </c>
      <c r="I181" s="318"/>
      <c r="J181" s="318"/>
      <c r="K181" s="318"/>
      <c r="L181" s="553">
        <f t="shared" si="199"/>
        <v>0</v>
      </c>
      <c r="M181" s="221"/>
      <c r="N181" s="147"/>
      <c r="O181" s="221"/>
      <c r="P181" s="221"/>
      <c r="Q181" s="147">
        <f t="shared" si="197"/>
        <v>0</v>
      </c>
      <c r="R181" s="221"/>
      <c r="S181" s="584"/>
      <c r="T181" s="318"/>
      <c r="U181" s="147">
        <f t="shared" si="200"/>
        <v>0</v>
      </c>
      <c r="V181" s="583"/>
      <c r="W181" s="583"/>
      <c r="X181" s="583"/>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318">
        <f t="shared" si="198"/>
        <v>0</v>
      </c>
      <c r="BA181" s="595">
        <f t="shared" si="144"/>
        <v>0</v>
      </c>
    </row>
    <row r="182" spans="1:53" ht="30" x14ac:dyDescent="0.3">
      <c r="A182" s="18" t="s">
        <v>357</v>
      </c>
      <c r="B182" s="19" t="s">
        <v>358</v>
      </c>
      <c r="C182" s="221"/>
      <c r="D182" s="221"/>
      <c r="E182" s="221"/>
      <c r="F182" s="221"/>
      <c r="G182" s="318"/>
      <c r="H182" s="147">
        <f t="shared" si="196"/>
        <v>0</v>
      </c>
      <c r="I182" s="318"/>
      <c r="J182" s="318"/>
      <c r="K182" s="318"/>
      <c r="L182" s="553">
        <f t="shared" si="199"/>
        <v>0</v>
      </c>
      <c r="M182" s="221"/>
      <c r="N182" s="147"/>
      <c r="O182" s="221"/>
      <c r="P182" s="221"/>
      <c r="Q182" s="147">
        <f t="shared" si="197"/>
        <v>0</v>
      </c>
      <c r="R182" s="221"/>
      <c r="S182" s="584"/>
      <c r="T182" s="318"/>
      <c r="U182" s="147">
        <f t="shared" si="200"/>
        <v>0</v>
      </c>
      <c r="V182" s="583"/>
      <c r="W182" s="583"/>
      <c r="X182" s="583"/>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318">
        <f t="shared" si="198"/>
        <v>0</v>
      </c>
      <c r="BA182" s="595">
        <f t="shared" si="144"/>
        <v>0</v>
      </c>
    </row>
    <row r="183" spans="1:53" ht="30" x14ac:dyDescent="0.3">
      <c r="A183" s="18" t="s">
        <v>359</v>
      </c>
      <c r="B183" s="19" t="s">
        <v>360</v>
      </c>
      <c r="C183" s="221"/>
      <c r="D183" s="221"/>
      <c r="E183" s="221"/>
      <c r="F183" s="221"/>
      <c r="G183" s="318"/>
      <c r="H183" s="147">
        <f t="shared" si="196"/>
        <v>0</v>
      </c>
      <c r="I183" s="318"/>
      <c r="J183" s="318"/>
      <c r="K183" s="318"/>
      <c r="L183" s="553">
        <f t="shared" si="199"/>
        <v>0</v>
      </c>
      <c r="M183" s="221"/>
      <c r="N183" s="147"/>
      <c r="O183" s="221"/>
      <c r="P183" s="221"/>
      <c r="Q183" s="147">
        <f t="shared" si="197"/>
        <v>0</v>
      </c>
      <c r="R183" s="221"/>
      <c r="S183" s="584"/>
      <c r="T183" s="318"/>
      <c r="U183" s="147">
        <f t="shared" si="200"/>
        <v>0</v>
      </c>
      <c r="V183" s="583"/>
      <c r="W183" s="583"/>
      <c r="X183" s="583"/>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318">
        <f t="shared" si="198"/>
        <v>0</v>
      </c>
      <c r="BA183" s="595">
        <f t="shared" si="144"/>
        <v>0</v>
      </c>
    </row>
    <row r="184" spans="1:53" ht="30" x14ac:dyDescent="0.3">
      <c r="A184" s="18" t="s">
        <v>361</v>
      </c>
      <c r="B184" s="19" t="s">
        <v>362</v>
      </c>
      <c r="C184" s="221"/>
      <c r="D184" s="221"/>
      <c r="E184" s="221">
        <v>59441</v>
      </c>
      <c r="F184" s="221"/>
      <c r="G184" s="318"/>
      <c r="H184" s="147">
        <f t="shared" si="196"/>
        <v>59441</v>
      </c>
      <c r="I184" s="318"/>
      <c r="J184" s="318"/>
      <c r="K184" s="318"/>
      <c r="L184" s="553">
        <f t="shared" si="199"/>
        <v>0</v>
      </c>
      <c r="M184" s="221"/>
      <c r="N184" s="147"/>
      <c r="O184" s="221"/>
      <c r="P184" s="221"/>
      <c r="Q184" s="147">
        <f t="shared" si="197"/>
        <v>0</v>
      </c>
      <c r="R184" s="221">
        <v>364805</v>
      </c>
      <c r="S184" s="584"/>
      <c r="T184" s="318"/>
      <c r="U184" s="147">
        <f t="shared" si="200"/>
        <v>364805</v>
      </c>
      <c r="V184" s="583"/>
      <c r="W184" s="583"/>
      <c r="X184" s="583"/>
      <c r="Y184" s="147"/>
      <c r="Z184" s="147"/>
      <c r="AA184" s="147"/>
      <c r="AB184" s="147"/>
      <c r="AC184" s="147"/>
      <c r="AD184" s="147"/>
      <c r="AE184" s="147"/>
      <c r="AF184" s="147"/>
      <c r="AG184" s="147"/>
      <c r="AH184" s="147"/>
      <c r="AI184" s="147"/>
      <c r="AJ184" s="147"/>
      <c r="AK184" s="147"/>
      <c r="AL184" s="147">
        <v>3650000</v>
      </c>
      <c r="AM184" s="147"/>
      <c r="AN184" s="147"/>
      <c r="AO184" s="147"/>
      <c r="AP184" s="147"/>
      <c r="AQ184" s="147"/>
      <c r="AR184" s="147"/>
      <c r="AS184" s="147"/>
      <c r="AT184" s="147"/>
      <c r="AU184" s="147"/>
      <c r="AV184" s="147"/>
      <c r="AW184" s="147"/>
      <c r="AX184" s="147"/>
      <c r="AY184" s="147"/>
      <c r="AZ184" s="610">
        <f t="shared" si="198"/>
        <v>3650000</v>
      </c>
      <c r="BA184" s="613">
        <f t="shared" si="144"/>
        <v>4074246</v>
      </c>
    </row>
    <row r="185" spans="1:53" ht="30" x14ac:dyDescent="0.3">
      <c r="A185" s="18" t="s">
        <v>363</v>
      </c>
      <c r="B185" s="19" t="s">
        <v>364</v>
      </c>
      <c r="C185" s="221"/>
      <c r="D185" s="221"/>
      <c r="E185" s="221"/>
      <c r="F185" s="221"/>
      <c r="G185" s="318"/>
      <c r="H185" s="147">
        <f t="shared" si="196"/>
        <v>0</v>
      </c>
      <c r="I185" s="318"/>
      <c r="J185" s="318"/>
      <c r="K185" s="318"/>
      <c r="L185" s="553">
        <f t="shared" si="199"/>
        <v>0</v>
      </c>
      <c r="M185" s="221"/>
      <c r="N185" s="147"/>
      <c r="O185" s="221"/>
      <c r="P185" s="221"/>
      <c r="Q185" s="147">
        <f t="shared" si="197"/>
        <v>0</v>
      </c>
      <c r="R185" s="221"/>
      <c r="S185" s="584"/>
      <c r="T185" s="318"/>
      <c r="U185" s="147">
        <f t="shared" si="200"/>
        <v>0</v>
      </c>
      <c r="V185" s="583"/>
      <c r="W185" s="583"/>
      <c r="X185" s="583"/>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318">
        <f t="shared" si="198"/>
        <v>0</v>
      </c>
      <c r="BA185" s="595">
        <f t="shared" si="144"/>
        <v>0</v>
      </c>
    </row>
    <row r="186" spans="1:53" ht="30" x14ac:dyDescent="0.3">
      <c r="A186" s="18" t="s">
        <v>365</v>
      </c>
      <c r="B186" s="19" t="s">
        <v>366</v>
      </c>
      <c r="C186" s="221"/>
      <c r="D186" s="221"/>
      <c r="E186" s="221"/>
      <c r="F186" s="221"/>
      <c r="G186" s="318"/>
      <c r="H186" s="147">
        <f t="shared" si="196"/>
        <v>0</v>
      </c>
      <c r="I186" s="318"/>
      <c r="J186" s="318"/>
      <c r="K186" s="318"/>
      <c r="L186" s="553">
        <f t="shared" si="199"/>
        <v>0</v>
      </c>
      <c r="M186" s="221"/>
      <c r="N186" s="147"/>
      <c r="O186" s="221"/>
      <c r="P186" s="221"/>
      <c r="Q186" s="147">
        <f t="shared" si="197"/>
        <v>0</v>
      </c>
      <c r="R186" s="221"/>
      <c r="S186" s="584"/>
      <c r="T186" s="318"/>
      <c r="U186" s="147">
        <f t="shared" si="200"/>
        <v>0</v>
      </c>
      <c r="V186" s="583"/>
      <c r="W186" s="583"/>
      <c r="X186" s="583"/>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318">
        <f t="shared" si="198"/>
        <v>0</v>
      </c>
      <c r="BA186" s="595">
        <f t="shared" si="144"/>
        <v>0</v>
      </c>
    </row>
    <row r="187" spans="1:53" ht="17.399999999999999" x14ac:dyDescent="0.3">
      <c r="A187" s="18" t="s">
        <v>367</v>
      </c>
      <c r="B187" s="19" t="s">
        <v>368</v>
      </c>
      <c r="C187" s="221"/>
      <c r="D187" s="221"/>
      <c r="E187" s="221"/>
      <c r="F187" s="221"/>
      <c r="G187" s="318"/>
      <c r="H187" s="147">
        <f t="shared" si="196"/>
        <v>0</v>
      </c>
      <c r="I187" s="318"/>
      <c r="J187" s="318"/>
      <c r="K187" s="318"/>
      <c r="L187" s="553">
        <f t="shared" si="199"/>
        <v>0</v>
      </c>
      <c r="M187" s="221"/>
      <c r="N187" s="147"/>
      <c r="O187" s="221"/>
      <c r="P187" s="221"/>
      <c r="Q187" s="147">
        <f t="shared" si="197"/>
        <v>0</v>
      </c>
      <c r="R187" s="221"/>
      <c r="S187" s="584"/>
      <c r="T187" s="318"/>
      <c r="U187" s="147">
        <f t="shared" si="200"/>
        <v>0</v>
      </c>
      <c r="V187" s="583"/>
      <c r="W187" s="583"/>
      <c r="X187" s="583"/>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318">
        <f t="shared" si="198"/>
        <v>0</v>
      </c>
      <c r="BA187" s="595">
        <f t="shared" si="144"/>
        <v>0</v>
      </c>
    </row>
    <row r="188" spans="1:53" ht="17.399999999999999" x14ac:dyDescent="0.3">
      <c r="A188" s="18" t="s">
        <v>369</v>
      </c>
      <c r="B188" s="19" t="s">
        <v>370</v>
      </c>
      <c r="C188" s="221"/>
      <c r="D188" s="221"/>
      <c r="E188" s="221"/>
      <c r="F188" s="221"/>
      <c r="G188" s="318"/>
      <c r="H188" s="147">
        <f t="shared" si="196"/>
        <v>0</v>
      </c>
      <c r="I188" s="318"/>
      <c r="J188" s="318"/>
      <c r="K188" s="318"/>
      <c r="L188" s="553">
        <f t="shared" si="199"/>
        <v>0</v>
      </c>
      <c r="M188" s="221"/>
      <c r="N188" s="147"/>
      <c r="O188" s="221"/>
      <c r="P188" s="221"/>
      <c r="Q188" s="147">
        <f t="shared" si="197"/>
        <v>0</v>
      </c>
      <c r="R188" s="221"/>
      <c r="S188" s="584"/>
      <c r="T188" s="318"/>
      <c r="U188" s="147">
        <f t="shared" si="200"/>
        <v>0</v>
      </c>
      <c r="V188" s="583"/>
      <c r="W188" s="583"/>
      <c r="X188" s="583"/>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318">
        <f t="shared" si="198"/>
        <v>0</v>
      </c>
      <c r="BA188" s="595">
        <f t="shared" si="144"/>
        <v>0</v>
      </c>
    </row>
    <row r="189" spans="1:53" ht="17.399999999999999" x14ac:dyDescent="0.3">
      <c r="A189" s="18" t="s">
        <v>371</v>
      </c>
      <c r="B189" s="19" t="s">
        <v>1321</v>
      </c>
      <c r="C189" s="221"/>
      <c r="D189" s="221"/>
      <c r="E189" s="221"/>
      <c r="F189" s="221"/>
      <c r="G189" s="318"/>
      <c r="H189" s="147"/>
      <c r="I189" s="318"/>
      <c r="J189" s="318"/>
      <c r="K189" s="318"/>
      <c r="L189" s="553">
        <f t="shared" si="199"/>
        <v>0</v>
      </c>
      <c r="M189" s="221"/>
      <c r="N189" s="147"/>
      <c r="O189" s="221"/>
      <c r="P189" s="221"/>
      <c r="Q189" s="147"/>
      <c r="R189" s="221"/>
      <c r="S189" s="584"/>
      <c r="T189" s="318"/>
      <c r="U189" s="147"/>
      <c r="V189" s="583"/>
      <c r="W189" s="583"/>
      <c r="X189" s="583"/>
      <c r="Y189" s="147">
        <v>0</v>
      </c>
      <c r="Z189" s="147"/>
      <c r="AA189" s="147"/>
      <c r="AB189" s="147"/>
      <c r="AC189" s="147"/>
      <c r="AD189" s="147"/>
      <c r="AE189" s="147"/>
      <c r="AF189" s="147"/>
      <c r="AG189" s="147"/>
      <c r="AH189" s="147"/>
      <c r="AI189" s="147"/>
      <c r="AJ189" s="147"/>
      <c r="AK189" s="147"/>
      <c r="AL189" s="147"/>
      <c r="AM189" s="147"/>
      <c r="AN189" s="147"/>
      <c r="AO189" s="147">
        <v>0</v>
      </c>
      <c r="AP189" s="147"/>
      <c r="AQ189" s="147"/>
      <c r="AR189" s="147"/>
      <c r="AS189" s="147">
        <v>0</v>
      </c>
      <c r="AT189" s="147"/>
      <c r="AU189" s="147"/>
      <c r="AV189" s="147"/>
      <c r="AW189" s="147"/>
      <c r="AX189" s="147"/>
      <c r="AY189" s="147"/>
      <c r="AZ189" s="318"/>
      <c r="BA189" s="595">
        <f t="shared" ref="BA189:BA238" si="201">AZ189+U189+Q189+H189+L189</f>
        <v>0</v>
      </c>
    </row>
    <row r="190" spans="1:53" ht="30" x14ac:dyDescent="0.3">
      <c r="A190" s="18" t="s">
        <v>373</v>
      </c>
      <c r="B190" s="19" t="s">
        <v>372</v>
      </c>
      <c r="C190" s="221"/>
      <c r="D190" s="221"/>
      <c r="E190" s="221"/>
      <c r="F190" s="221"/>
      <c r="G190" s="318"/>
      <c r="H190" s="147">
        <f t="shared" si="196"/>
        <v>0</v>
      </c>
      <c r="I190" s="318"/>
      <c r="J190" s="318"/>
      <c r="K190" s="318"/>
      <c r="L190" s="553">
        <f t="shared" si="199"/>
        <v>0</v>
      </c>
      <c r="M190" s="221"/>
      <c r="N190" s="147"/>
      <c r="O190" s="221"/>
      <c r="P190" s="221"/>
      <c r="Q190" s="147">
        <f t="shared" si="197"/>
        <v>0</v>
      </c>
      <c r="R190" s="221"/>
      <c r="S190" s="584"/>
      <c r="T190" s="318"/>
      <c r="U190" s="147">
        <f t="shared" si="200"/>
        <v>0</v>
      </c>
      <c r="V190" s="583"/>
      <c r="W190" s="583"/>
      <c r="X190" s="583"/>
      <c r="Y190" s="147"/>
      <c r="Z190" s="147"/>
      <c r="AA190" s="147"/>
      <c r="AB190" s="147"/>
      <c r="AC190" s="147"/>
      <c r="AD190" s="147"/>
      <c r="AE190" s="147"/>
      <c r="AF190" s="147"/>
      <c r="AG190" s="147"/>
      <c r="AH190" s="147"/>
      <c r="AI190" s="147"/>
      <c r="AJ190" s="147"/>
      <c r="AK190" s="147"/>
      <c r="AL190" s="147">
        <v>4390000</v>
      </c>
      <c r="AM190" s="147"/>
      <c r="AN190" s="147"/>
      <c r="AO190" s="147">
        <v>0</v>
      </c>
      <c r="AP190" s="147"/>
      <c r="AQ190" s="147"/>
      <c r="AR190" s="147"/>
      <c r="AS190" s="147"/>
      <c r="AT190" s="147"/>
      <c r="AU190" s="147"/>
      <c r="AV190" s="147"/>
      <c r="AW190" s="147"/>
      <c r="AX190" s="147"/>
      <c r="AY190" s="147">
        <v>0</v>
      </c>
      <c r="AZ190" s="610">
        <f>SUM(V190:AY190)</f>
        <v>4390000</v>
      </c>
      <c r="BA190" s="613">
        <f t="shared" si="201"/>
        <v>4390000</v>
      </c>
    </row>
    <row r="191" spans="1:53" ht="17.399999999999999" x14ac:dyDescent="0.3">
      <c r="A191" s="18" t="s">
        <v>1320</v>
      </c>
      <c r="B191" s="19" t="s">
        <v>374</v>
      </c>
      <c r="C191" s="221">
        <f t="shared" ref="C191:R191" si="202">SUM(C192:C193)</f>
        <v>0</v>
      </c>
      <c r="D191" s="221">
        <f t="shared" si="202"/>
        <v>0</v>
      </c>
      <c r="E191" s="221">
        <f t="shared" si="202"/>
        <v>0</v>
      </c>
      <c r="F191" s="221">
        <f t="shared" si="202"/>
        <v>0</v>
      </c>
      <c r="G191" s="318">
        <f t="shared" si="202"/>
        <v>0</v>
      </c>
      <c r="H191" s="147">
        <f t="shared" si="202"/>
        <v>0</v>
      </c>
      <c r="I191" s="318">
        <f t="shared" si="202"/>
        <v>0</v>
      </c>
      <c r="J191" s="318">
        <f t="shared" si="202"/>
        <v>0</v>
      </c>
      <c r="K191" s="318">
        <f t="shared" si="202"/>
        <v>0</v>
      </c>
      <c r="L191" s="553">
        <f t="shared" si="199"/>
        <v>0</v>
      </c>
      <c r="M191" s="221">
        <f t="shared" si="202"/>
        <v>0</v>
      </c>
      <c r="N191" s="147">
        <f t="shared" si="202"/>
        <v>0</v>
      </c>
      <c r="O191" s="221">
        <f t="shared" si="202"/>
        <v>0</v>
      </c>
      <c r="P191" s="221">
        <f t="shared" si="202"/>
        <v>0</v>
      </c>
      <c r="Q191" s="147">
        <f t="shared" si="202"/>
        <v>0</v>
      </c>
      <c r="R191" s="221">
        <f t="shared" si="202"/>
        <v>0</v>
      </c>
      <c r="S191" s="584"/>
      <c r="T191" s="318">
        <f t="shared" ref="T191" si="203">SUM(T192:T193)</f>
        <v>0</v>
      </c>
      <c r="U191" s="147">
        <f>SUM(U192:U193)</f>
        <v>0</v>
      </c>
      <c r="V191" s="583">
        <f t="shared" ref="V191:AY191" si="204">SUM(V192:V193)</f>
        <v>0</v>
      </c>
      <c r="W191" s="583">
        <f t="shared" si="204"/>
        <v>0</v>
      </c>
      <c r="X191" s="583">
        <f t="shared" si="204"/>
        <v>0</v>
      </c>
      <c r="Y191" s="147">
        <f t="shared" si="204"/>
        <v>0</v>
      </c>
      <c r="Z191" s="147">
        <f t="shared" si="204"/>
        <v>0</v>
      </c>
      <c r="AA191" s="147">
        <f t="shared" si="204"/>
        <v>0</v>
      </c>
      <c r="AB191" s="147">
        <f t="shared" si="204"/>
        <v>0</v>
      </c>
      <c r="AC191" s="147">
        <f t="shared" si="204"/>
        <v>0</v>
      </c>
      <c r="AD191" s="147">
        <f t="shared" si="204"/>
        <v>0</v>
      </c>
      <c r="AE191" s="147">
        <f t="shared" si="204"/>
        <v>0</v>
      </c>
      <c r="AF191" s="147">
        <f t="shared" si="204"/>
        <v>0</v>
      </c>
      <c r="AG191" s="147">
        <f>SUM(AG192:AG193)</f>
        <v>0</v>
      </c>
      <c r="AH191" s="147">
        <f t="shared" si="204"/>
        <v>0</v>
      </c>
      <c r="AI191" s="147">
        <f t="shared" si="204"/>
        <v>0</v>
      </c>
      <c r="AJ191" s="147">
        <f t="shared" si="204"/>
        <v>0</v>
      </c>
      <c r="AK191" s="147">
        <f t="shared" si="204"/>
        <v>0</v>
      </c>
      <c r="AL191" s="147">
        <v>0</v>
      </c>
      <c r="AM191" s="147">
        <f t="shared" si="204"/>
        <v>0</v>
      </c>
      <c r="AN191" s="147">
        <f t="shared" si="204"/>
        <v>0</v>
      </c>
      <c r="AO191" s="147">
        <f t="shared" si="204"/>
        <v>0</v>
      </c>
      <c r="AP191" s="147">
        <f t="shared" si="204"/>
        <v>0</v>
      </c>
      <c r="AQ191" s="147">
        <f t="shared" si="204"/>
        <v>0</v>
      </c>
      <c r="AR191" s="147">
        <f t="shared" si="204"/>
        <v>0</v>
      </c>
      <c r="AS191" s="147">
        <f t="shared" si="204"/>
        <v>0</v>
      </c>
      <c r="AT191" s="147">
        <f t="shared" si="204"/>
        <v>0</v>
      </c>
      <c r="AU191" s="147">
        <f t="shared" si="204"/>
        <v>0</v>
      </c>
      <c r="AV191" s="147">
        <f t="shared" si="204"/>
        <v>0</v>
      </c>
      <c r="AW191" s="147">
        <f t="shared" si="204"/>
        <v>0</v>
      </c>
      <c r="AX191" s="147">
        <f t="shared" si="204"/>
        <v>0</v>
      </c>
      <c r="AY191" s="147">
        <f t="shared" si="204"/>
        <v>0</v>
      </c>
      <c r="AZ191" s="610">
        <f>SUM(V191:AY191)</f>
        <v>0</v>
      </c>
      <c r="BA191" s="613">
        <f t="shared" si="201"/>
        <v>0</v>
      </c>
    </row>
    <row r="192" spans="1:53" ht="17.399999999999999" x14ac:dyDescent="0.3">
      <c r="A192" s="18"/>
      <c r="B192" s="23" t="s">
        <v>375</v>
      </c>
      <c r="C192" s="221"/>
      <c r="D192" s="221"/>
      <c r="E192" s="221"/>
      <c r="F192" s="221"/>
      <c r="G192" s="318"/>
      <c r="H192" s="147">
        <f>SUM(C192:G192)</f>
        <v>0</v>
      </c>
      <c r="I192" s="318"/>
      <c r="J192" s="318"/>
      <c r="K192" s="318"/>
      <c r="L192" s="553">
        <f t="shared" si="199"/>
        <v>0</v>
      </c>
      <c r="M192" s="221"/>
      <c r="N192" s="147"/>
      <c r="O192" s="221"/>
      <c r="P192" s="221"/>
      <c r="Q192" s="147">
        <f>SUM(M192:P192)</f>
        <v>0</v>
      </c>
      <c r="R192" s="221"/>
      <c r="S192" s="584"/>
      <c r="T192" s="318"/>
      <c r="U192" s="147">
        <f>SUM(R192:T192)</f>
        <v>0</v>
      </c>
      <c r="V192" s="583"/>
      <c r="W192" s="583"/>
      <c r="X192" s="583"/>
      <c r="Y192" s="147">
        <v>0</v>
      </c>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318">
        <f>SUM(V192:AY192)</f>
        <v>0</v>
      </c>
      <c r="BA192" s="595">
        <f t="shared" si="201"/>
        <v>0</v>
      </c>
    </row>
    <row r="193" spans="1:53" ht="17.399999999999999" x14ac:dyDescent="0.3">
      <c r="A193" s="18"/>
      <c r="B193" s="23" t="s">
        <v>376</v>
      </c>
      <c r="C193" s="221"/>
      <c r="D193" s="221"/>
      <c r="E193" s="221"/>
      <c r="F193" s="221"/>
      <c r="G193" s="318"/>
      <c r="H193" s="147">
        <f>SUM(C193:G193)</f>
        <v>0</v>
      </c>
      <c r="I193" s="318"/>
      <c r="J193" s="318"/>
      <c r="K193" s="318"/>
      <c r="L193" s="553">
        <f t="shared" si="199"/>
        <v>0</v>
      </c>
      <c r="M193" s="221"/>
      <c r="N193" s="147"/>
      <c r="O193" s="221"/>
      <c r="P193" s="221"/>
      <c r="Q193" s="147">
        <f>SUM(M193:P193)</f>
        <v>0</v>
      </c>
      <c r="R193" s="221"/>
      <c r="S193" s="584"/>
      <c r="T193" s="318"/>
      <c r="U193" s="147">
        <f>SUM(R193:T193)</f>
        <v>0</v>
      </c>
      <c r="V193" s="583"/>
      <c r="W193" s="583"/>
      <c r="X193" s="583"/>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318">
        <f>SUM(V193:AY193)</f>
        <v>0</v>
      </c>
      <c r="BA193" s="595">
        <f t="shared" si="201"/>
        <v>0</v>
      </c>
    </row>
    <row r="194" spans="1:53" ht="17.399999999999999" x14ac:dyDescent="0.3">
      <c r="A194" s="14" t="s">
        <v>377</v>
      </c>
      <c r="B194" s="15" t="s">
        <v>378</v>
      </c>
      <c r="C194" s="451">
        <f t="shared" ref="C194:AZ194" si="205">SUM(C195:C201)</f>
        <v>0</v>
      </c>
      <c r="D194" s="451">
        <f t="shared" si="205"/>
        <v>0</v>
      </c>
      <c r="E194" s="451">
        <f t="shared" si="205"/>
        <v>1321000</v>
      </c>
      <c r="F194" s="451">
        <f t="shared" si="205"/>
        <v>0</v>
      </c>
      <c r="G194" s="316">
        <f t="shared" si="205"/>
        <v>0</v>
      </c>
      <c r="H194" s="145">
        <f t="shared" si="205"/>
        <v>1321000</v>
      </c>
      <c r="I194" s="316">
        <f t="shared" si="205"/>
        <v>853700</v>
      </c>
      <c r="J194" s="316">
        <f t="shared" si="205"/>
        <v>0</v>
      </c>
      <c r="K194" s="316">
        <f t="shared" si="205"/>
        <v>0</v>
      </c>
      <c r="L194" s="554">
        <f>SUM(I194:K194)</f>
        <v>853700</v>
      </c>
      <c r="M194" s="217">
        <f t="shared" si="205"/>
        <v>830613</v>
      </c>
      <c r="N194" s="162">
        <f t="shared" si="205"/>
        <v>0</v>
      </c>
      <c r="O194" s="217">
        <f t="shared" si="205"/>
        <v>0</v>
      </c>
      <c r="P194" s="217">
        <f t="shared" si="205"/>
        <v>0</v>
      </c>
      <c r="Q194" s="162">
        <f t="shared" si="205"/>
        <v>830613</v>
      </c>
      <c r="R194" s="217">
        <f t="shared" si="205"/>
        <v>43129</v>
      </c>
      <c r="S194" s="385"/>
      <c r="T194" s="352">
        <f t="shared" ref="T194" si="206">SUM(T195:T201)</f>
        <v>0</v>
      </c>
      <c r="U194" s="162">
        <f>SUM(U195:U201)</f>
        <v>43129</v>
      </c>
      <c r="V194" s="342">
        <f t="shared" ref="V194:AY194" si="207">SUM(V195:V201)</f>
        <v>0</v>
      </c>
      <c r="W194" s="342">
        <f t="shared" si="207"/>
        <v>0</v>
      </c>
      <c r="X194" s="342">
        <f t="shared" si="207"/>
        <v>0</v>
      </c>
      <c r="Y194" s="162">
        <f t="shared" si="207"/>
        <v>0</v>
      </c>
      <c r="Z194" s="162">
        <f t="shared" si="207"/>
        <v>0</v>
      </c>
      <c r="AA194" s="162">
        <f t="shared" si="207"/>
        <v>0</v>
      </c>
      <c r="AB194" s="162">
        <f t="shared" si="207"/>
        <v>0</v>
      </c>
      <c r="AC194" s="162">
        <f t="shared" si="207"/>
        <v>0</v>
      </c>
      <c r="AD194" s="162">
        <f t="shared" si="207"/>
        <v>0</v>
      </c>
      <c r="AE194" s="162">
        <f t="shared" si="207"/>
        <v>0</v>
      </c>
      <c r="AF194" s="162">
        <f t="shared" si="207"/>
        <v>0</v>
      </c>
      <c r="AG194" s="162">
        <f>SUM(AG195:AG201)</f>
        <v>0</v>
      </c>
      <c r="AH194" s="162">
        <f t="shared" si="207"/>
        <v>0</v>
      </c>
      <c r="AI194" s="162">
        <f t="shared" si="207"/>
        <v>0</v>
      </c>
      <c r="AJ194" s="162">
        <f t="shared" si="207"/>
        <v>0</v>
      </c>
      <c r="AK194" s="162">
        <f t="shared" si="207"/>
        <v>0</v>
      </c>
      <c r="AL194" s="162">
        <f t="shared" si="207"/>
        <v>374203957</v>
      </c>
      <c r="AM194" s="162">
        <f t="shared" si="207"/>
        <v>0</v>
      </c>
      <c r="AN194" s="162">
        <f t="shared" si="207"/>
        <v>0</v>
      </c>
      <c r="AO194" s="162">
        <f t="shared" si="207"/>
        <v>0</v>
      </c>
      <c r="AP194" s="162">
        <f t="shared" si="207"/>
        <v>0</v>
      </c>
      <c r="AQ194" s="162">
        <f t="shared" si="207"/>
        <v>0</v>
      </c>
      <c r="AR194" s="162">
        <f t="shared" si="207"/>
        <v>0</v>
      </c>
      <c r="AS194" s="162">
        <f t="shared" si="207"/>
        <v>0</v>
      </c>
      <c r="AT194" s="162">
        <f t="shared" si="207"/>
        <v>0</v>
      </c>
      <c r="AU194" s="162">
        <f t="shared" si="207"/>
        <v>0</v>
      </c>
      <c r="AV194" s="162">
        <f t="shared" si="207"/>
        <v>0</v>
      </c>
      <c r="AW194" s="162">
        <f t="shared" si="207"/>
        <v>0</v>
      </c>
      <c r="AX194" s="162">
        <f t="shared" si="207"/>
        <v>0</v>
      </c>
      <c r="AY194" s="162">
        <f t="shared" si="207"/>
        <v>0</v>
      </c>
      <c r="AZ194" s="352">
        <f t="shared" si="205"/>
        <v>374203957</v>
      </c>
      <c r="BA194" s="613">
        <f t="shared" si="201"/>
        <v>377252399</v>
      </c>
    </row>
    <row r="195" spans="1:53" ht="17.399999999999999" x14ac:dyDescent="0.3">
      <c r="A195" s="34" t="s">
        <v>379</v>
      </c>
      <c r="B195" s="35" t="s">
        <v>380</v>
      </c>
      <c r="C195" s="452"/>
      <c r="D195" s="452"/>
      <c r="E195" s="452"/>
      <c r="F195" s="452"/>
      <c r="G195" s="340"/>
      <c r="H195" s="164">
        <f t="shared" ref="H195:H201" si="208">SUM(C195:G195)</f>
        <v>0</v>
      </c>
      <c r="I195" s="340"/>
      <c r="J195" s="340"/>
      <c r="K195" s="340"/>
      <c r="L195" s="555">
        <f>SUM(I195:K195)</f>
        <v>0</v>
      </c>
      <c r="M195" s="237"/>
      <c r="N195" s="165"/>
      <c r="O195" s="237"/>
      <c r="P195" s="237"/>
      <c r="Q195" s="165">
        <f t="shared" ref="Q195:Q201" si="209">SUM(M195:P195)</f>
        <v>0</v>
      </c>
      <c r="R195" s="237"/>
      <c r="S195" s="387"/>
      <c r="T195" s="354"/>
      <c r="U195" s="165">
        <f>SUM(R195:T195)</f>
        <v>0</v>
      </c>
      <c r="V195" s="344"/>
      <c r="W195" s="344"/>
      <c r="X195" s="344"/>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354">
        <f t="shared" ref="AZ195:AZ201" si="210">SUM(V195:AY195)</f>
        <v>0</v>
      </c>
      <c r="BA195" s="595">
        <f t="shared" si="201"/>
        <v>0</v>
      </c>
    </row>
    <row r="196" spans="1:53" ht="17.399999999999999" x14ac:dyDescent="0.3">
      <c r="A196" s="34" t="s">
        <v>381</v>
      </c>
      <c r="B196" s="35" t="s">
        <v>382</v>
      </c>
      <c r="C196" s="452"/>
      <c r="D196" s="452"/>
      <c r="E196" s="452"/>
      <c r="F196" s="452"/>
      <c r="G196" s="340"/>
      <c r="H196" s="164">
        <f t="shared" si="208"/>
        <v>0</v>
      </c>
      <c r="I196" s="340"/>
      <c r="J196" s="340"/>
      <c r="K196" s="340"/>
      <c r="L196" s="555">
        <f t="shared" ref="L196:L201" si="211">SUM(I196:K196)</f>
        <v>0</v>
      </c>
      <c r="M196" s="237"/>
      <c r="N196" s="165"/>
      <c r="O196" s="237"/>
      <c r="P196" s="237"/>
      <c r="Q196" s="165">
        <f t="shared" si="209"/>
        <v>0</v>
      </c>
      <c r="R196" s="237"/>
      <c r="S196" s="387"/>
      <c r="T196" s="354"/>
      <c r="U196" s="165">
        <f t="shared" ref="U196:U201" si="212">SUM(R196:T196)</f>
        <v>0</v>
      </c>
      <c r="V196" s="344"/>
      <c r="W196" s="344"/>
      <c r="X196" s="344"/>
      <c r="Y196" s="165"/>
      <c r="Z196" s="165"/>
      <c r="AA196" s="165"/>
      <c r="AB196" s="165"/>
      <c r="AC196" s="165"/>
      <c r="AD196" s="165"/>
      <c r="AE196" s="165"/>
      <c r="AF196" s="165"/>
      <c r="AG196" s="165"/>
      <c r="AH196" s="165"/>
      <c r="AI196" s="165"/>
      <c r="AJ196" s="165"/>
      <c r="AK196" s="165"/>
      <c r="AL196" s="165">
        <v>283279064</v>
      </c>
      <c r="AM196" s="165"/>
      <c r="AN196" s="165"/>
      <c r="AO196" s="165"/>
      <c r="AP196" s="165"/>
      <c r="AQ196" s="165"/>
      <c r="AR196" s="165"/>
      <c r="AS196" s="165"/>
      <c r="AT196" s="165"/>
      <c r="AU196" s="165"/>
      <c r="AV196" s="165"/>
      <c r="AW196" s="165"/>
      <c r="AX196" s="165"/>
      <c r="AY196" s="165"/>
      <c r="AZ196" s="611">
        <f t="shared" si="210"/>
        <v>283279064</v>
      </c>
      <c r="BA196" s="613">
        <f t="shared" si="201"/>
        <v>283279064</v>
      </c>
    </row>
    <row r="197" spans="1:53" ht="17.399999999999999" x14ac:dyDescent="0.3">
      <c r="A197" s="34" t="s">
        <v>383</v>
      </c>
      <c r="B197" s="35" t="s">
        <v>384</v>
      </c>
      <c r="C197" s="452"/>
      <c r="D197" s="452"/>
      <c r="E197" s="452">
        <v>980000</v>
      </c>
      <c r="F197" s="452"/>
      <c r="G197" s="340"/>
      <c r="H197" s="606">
        <f t="shared" si="208"/>
        <v>980000</v>
      </c>
      <c r="I197" s="340">
        <v>0</v>
      </c>
      <c r="J197" s="340"/>
      <c r="K197" s="340"/>
      <c r="L197" s="555">
        <f t="shared" si="211"/>
        <v>0</v>
      </c>
      <c r="M197" s="237">
        <v>0</v>
      </c>
      <c r="N197" s="165"/>
      <c r="O197" s="237"/>
      <c r="P197" s="237"/>
      <c r="Q197" s="609">
        <f t="shared" si="209"/>
        <v>0</v>
      </c>
      <c r="R197" s="237">
        <v>33960</v>
      </c>
      <c r="S197" s="387"/>
      <c r="T197" s="354"/>
      <c r="U197" s="165">
        <f t="shared" si="212"/>
        <v>33960</v>
      </c>
      <c r="V197" s="344"/>
      <c r="W197" s="344"/>
      <c r="X197" s="344"/>
      <c r="Y197" s="165"/>
      <c r="Z197" s="165"/>
      <c r="AA197" s="165"/>
      <c r="AB197" s="165"/>
      <c r="AC197" s="165"/>
      <c r="AD197" s="165"/>
      <c r="AE197" s="165"/>
      <c r="AF197" s="165"/>
      <c r="AG197" s="165"/>
      <c r="AH197" s="165"/>
      <c r="AI197" s="165"/>
      <c r="AJ197" s="165"/>
      <c r="AK197" s="165"/>
      <c r="AL197" s="165">
        <v>174331</v>
      </c>
      <c r="AM197" s="165"/>
      <c r="AN197" s="165">
        <v>0</v>
      </c>
      <c r="AO197" s="165"/>
      <c r="AP197" s="165"/>
      <c r="AQ197" s="165"/>
      <c r="AR197" s="165"/>
      <c r="AS197" s="165"/>
      <c r="AT197" s="165"/>
      <c r="AU197" s="165"/>
      <c r="AV197" s="165"/>
      <c r="AW197" s="165"/>
      <c r="AX197" s="165"/>
      <c r="AY197" s="165"/>
      <c r="AZ197" s="611">
        <f t="shared" si="210"/>
        <v>174331</v>
      </c>
      <c r="BA197" s="613">
        <f t="shared" si="201"/>
        <v>1188291</v>
      </c>
    </row>
    <row r="198" spans="1:53" ht="17.399999999999999" x14ac:dyDescent="0.3">
      <c r="A198" s="34" t="s">
        <v>385</v>
      </c>
      <c r="B198" s="35" t="s">
        <v>386</v>
      </c>
      <c r="C198" s="452">
        <v>0</v>
      </c>
      <c r="D198" s="452">
        <v>0</v>
      </c>
      <c r="E198" s="452">
        <v>60000</v>
      </c>
      <c r="F198" s="452">
        <v>0</v>
      </c>
      <c r="G198" s="340"/>
      <c r="H198" s="606">
        <f t="shared" si="208"/>
        <v>60000</v>
      </c>
      <c r="I198" s="340">
        <v>672205</v>
      </c>
      <c r="J198" s="340"/>
      <c r="K198" s="340"/>
      <c r="L198" s="555">
        <f t="shared" si="211"/>
        <v>672205</v>
      </c>
      <c r="M198" s="237">
        <v>654026</v>
      </c>
      <c r="N198" s="165"/>
      <c r="O198" s="237"/>
      <c r="P198" s="237"/>
      <c r="Q198" s="609">
        <f t="shared" si="209"/>
        <v>654026</v>
      </c>
      <c r="R198" s="237">
        <v>0</v>
      </c>
      <c r="S198" s="387"/>
      <c r="T198" s="354"/>
      <c r="U198" s="609">
        <f t="shared" si="212"/>
        <v>0</v>
      </c>
      <c r="V198" s="344"/>
      <c r="W198" s="344"/>
      <c r="X198" s="344"/>
      <c r="Y198" s="165">
        <v>0</v>
      </c>
      <c r="Z198" s="165">
        <v>0</v>
      </c>
      <c r="AA198" s="165"/>
      <c r="AB198" s="165"/>
      <c r="AC198" s="165"/>
      <c r="AD198" s="165"/>
      <c r="AE198" s="165"/>
      <c r="AF198" s="165"/>
      <c r="AG198" s="165"/>
      <c r="AH198" s="165"/>
      <c r="AI198" s="165"/>
      <c r="AJ198" s="165"/>
      <c r="AK198" s="165"/>
      <c r="AL198" s="165">
        <v>11232454</v>
      </c>
      <c r="AM198" s="165">
        <v>0</v>
      </c>
      <c r="AN198" s="165"/>
      <c r="AO198" s="165"/>
      <c r="AP198" s="165">
        <v>0</v>
      </c>
      <c r="AQ198" s="165"/>
      <c r="AR198" s="165"/>
      <c r="AS198" s="165"/>
      <c r="AT198" s="165"/>
      <c r="AU198" s="165"/>
      <c r="AV198" s="165"/>
      <c r="AW198" s="165"/>
      <c r="AX198" s="165"/>
      <c r="AY198" s="165"/>
      <c r="AZ198" s="611">
        <f t="shared" si="210"/>
        <v>11232454</v>
      </c>
      <c r="BA198" s="613">
        <f t="shared" si="201"/>
        <v>12618685</v>
      </c>
    </row>
    <row r="199" spans="1:53" ht="17.399999999999999" x14ac:dyDescent="0.3">
      <c r="A199" s="34" t="s">
        <v>387</v>
      </c>
      <c r="B199" s="35" t="s">
        <v>388</v>
      </c>
      <c r="C199" s="452"/>
      <c r="D199" s="452"/>
      <c r="E199" s="452"/>
      <c r="F199" s="452"/>
      <c r="G199" s="340"/>
      <c r="H199" s="164">
        <f t="shared" si="208"/>
        <v>0</v>
      </c>
      <c r="I199" s="340"/>
      <c r="J199" s="340"/>
      <c r="K199" s="340"/>
      <c r="L199" s="555">
        <f t="shared" si="211"/>
        <v>0</v>
      </c>
      <c r="M199" s="237"/>
      <c r="N199" s="165"/>
      <c r="O199" s="237"/>
      <c r="P199" s="237"/>
      <c r="Q199" s="165">
        <f t="shared" si="209"/>
        <v>0</v>
      </c>
      <c r="R199" s="237"/>
      <c r="S199" s="387"/>
      <c r="T199" s="354"/>
      <c r="U199" s="165">
        <f t="shared" si="212"/>
        <v>0</v>
      </c>
      <c r="V199" s="344"/>
      <c r="W199" s="344"/>
      <c r="X199" s="344"/>
      <c r="Y199" s="165"/>
      <c r="Z199" s="165"/>
      <c r="AA199" s="165"/>
      <c r="AB199" s="165"/>
      <c r="AC199" s="165"/>
      <c r="AD199" s="165"/>
      <c r="AE199" s="165"/>
      <c r="AF199" s="165"/>
      <c r="AG199" s="165"/>
      <c r="AH199" s="165"/>
      <c r="AI199" s="165"/>
      <c r="AJ199" s="165"/>
      <c r="AK199" s="165"/>
      <c r="AL199" s="165"/>
      <c r="AM199" s="165"/>
      <c r="AN199" s="165"/>
      <c r="AO199" s="165"/>
      <c r="AP199" s="165"/>
      <c r="AQ199" s="165"/>
      <c r="AR199" s="165"/>
      <c r="AS199" s="165"/>
      <c r="AT199" s="165"/>
      <c r="AU199" s="165"/>
      <c r="AV199" s="165"/>
      <c r="AW199" s="165"/>
      <c r="AX199" s="165"/>
      <c r="AY199" s="165"/>
      <c r="AZ199" s="354">
        <f t="shared" si="210"/>
        <v>0</v>
      </c>
      <c r="BA199" s="595">
        <f t="shared" si="201"/>
        <v>0</v>
      </c>
    </row>
    <row r="200" spans="1:53" ht="17.399999999999999" x14ac:dyDescent="0.3">
      <c r="A200" s="34" t="s">
        <v>389</v>
      </c>
      <c r="B200" s="35" t="s">
        <v>390</v>
      </c>
      <c r="C200" s="452"/>
      <c r="D200" s="452"/>
      <c r="E200" s="452"/>
      <c r="F200" s="452"/>
      <c r="G200" s="340"/>
      <c r="H200" s="164">
        <f t="shared" si="208"/>
        <v>0</v>
      </c>
      <c r="I200" s="340"/>
      <c r="J200" s="340"/>
      <c r="K200" s="340"/>
      <c r="L200" s="555">
        <f t="shared" si="211"/>
        <v>0</v>
      </c>
      <c r="M200" s="237">
        <v>0</v>
      </c>
      <c r="N200" s="165"/>
      <c r="O200" s="237"/>
      <c r="P200" s="237"/>
      <c r="Q200" s="165">
        <f t="shared" si="209"/>
        <v>0</v>
      </c>
      <c r="R200" s="237"/>
      <c r="S200" s="387"/>
      <c r="T200" s="354"/>
      <c r="U200" s="165">
        <f t="shared" si="212"/>
        <v>0</v>
      </c>
      <c r="V200" s="344"/>
      <c r="W200" s="344"/>
      <c r="X200" s="344"/>
      <c r="Y200" s="165"/>
      <c r="Z200" s="165"/>
      <c r="AA200" s="165"/>
      <c r="AB200" s="165"/>
      <c r="AC200" s="165"/>
      <c r="AD200" s="165"/>
      <c r="AE200" s="165"/>
      <c r="AF200" s="165"/>
      <c r="AG200" s="165"/>
      <c r="AH200" s="165"/>
      <c r="AI200" s="165"/>
      <c r="AJ200" s="165"/>
      <c r="AK200" s="165"/>
      <c r="AL200" s="165"/>
      <c r="AM200" s="165"/>
      <c r="AN200" s="165"/>
      <c r="AO200" s="165"/>
      <c r="AP200" s="165"/>
      <c r="AQ200" s="165"/>
      <c r="AR200" s="165"/>
      <c r="AS200" s="165"/>
      <c r="AT200" s="165"/>
      <c r="AU200" s="165"/>
      <c r="AV200" s="165"/>
      <c r="AW200" s="165"/>
      <c r="AX200" s="165"/>
      <c r="AY200" s="165"/>
      <c r="AZ200" s="354">
        <f t="shared" si="210"/>
        <v>0</v>
      </c>
      <c r="BA200" s="595">
        <f t="shared" si="201"/>
        <v>0</v>
      </c>
    </row>
    <row r="201" spans="1:53" ht="17.399999999999999" x14ac:dyDescent="0.3">
      <c r="A201" s="34" t="s">
        <v>391</v>
      </c>
      <c r="B201" s="35" t="s">
        <v>392</v>
      </c>
      <c r="C201" s="452">
        <v>0</v>
      </c>
      <c r="D201" s="452">
        <f>D198*0.05</f>
        <v>0</v>
      </c>
      <c r="E201" s="452">
        <v>281000</v>
      </c>
      <c r="F201" s="452">
        <v>0</v>
      </c>
      <c r="G201" s="340"/>
      <c r="H201" s="606">
        <f t="shared" si="208"/>
        <v>281000</v>
      </c>
      <c r="I201" s="340">
        <v>181495</v>
      </c>
      <c r="J201" s="340"/>
      <c r="K201" s="340"/>
      <c r="L201" s="555">
        <f t="shared" si="211"/>
        <v>181495</v>
      </c>
      <c r="M201" s="237">
        <v>176587</v>
      </c>
      <c r="N201" s="165"/>
      <c r="O201" s="237"/>
      <c r="P201" s="237"/>
      <c r="Q201" s="609">
        <f t="shared" si="209"/>
        <v>176587</v>
      </c>
      <c r="R201" s="237">
        <v>9169</v>
      </c>
      <c r="S201" s="387"/>
      <c r="T201" s="354"/>
      <c r="U201" s="609">
        <f t="shared" si="212"/>
        <v>9169</v>
      </c>
      <c r="V201" s="344"/>
      <c r="W201" s="344"/>
      <c r="X201" s="344"/>
      <c r="Y201" s="165"/>
      <c r="Z201" s="165">
        <v>0</v>
      </c>
      <c r="AA201" s="165"/>
      <c r="AB201" s="165"/>
      <c r="AC201" s="165"/>
      <c r="AD201" s="165"/>
      <c r="AE201" s="165"/>
      <c r="AF201" s="165"/>
      <c r="AG201" s="165"/>
      <c r="AH201" s="165"/>
      <c r="AI201" s="165"/>
      <c r="AJ201" s="165"/>
      <c r="AK201" s="165"/>
      <c r="AL201" s="165">
        <v>79518108</v>
      </c>
      <c r="AM201" s="165">
        <v>0</v>
      </c>
      <c r="AN201" s="165"/>
      <c r="AO201" s="165"/>
      <c r="AP201" s="165">
        <v>0</v>
      </c>
      <c r="AQ201" s="165"/>
      <c r="AR201" s="165"/>
      <c r="AS201" s="165"/>
      <c r="AT201" s="165"/>
      <c r="AU201" s="165"/>
      <c r="AV201" s="165"/>
      <c r="AW201" s="165"/>
      <c r="AX201" s="165"/>
      <c r="AY201" s="165"/>
      <c r="AZ201" s="611">
        <f t="shared" si="210"/>
        <v>79518108</v>
      </c>
      <c r="BA201" s="613">
        <f t="shared" si="201"/>
        <v>80166359</v>
      </c>
    </row>
    <row r="202" spans="1:53" ht="17.399999999999999" x14ac:dyDescent="0.3">
      <c r="A202" s="14" t="s">
        <v>393</v>
      </c>
      <c r="B202" s="15" t="s">
        <v>394</v>
      </c>
      <c r="C202" s="451">
        <f t="shared" ref="C202:F202" si="213">SUM(C203:C206)</f>
        <v>0</v>
      </c>
      <c r="D202" s="451">
        <f t="shared" si="213"/>
        <v>0</v>
      </c>
      <c r="E202" s="451">
        <f t="shared" ref="E202" si="214">SUM(E203:E206)</f>
        <v>0</v>
      </c>
      <c r="F202" s="451">
        <f t="shared" si="213"/>
        <v>0</v>
      </c>
      <c r="G202" s="316">
        <f t="shared" ref="G202:AZ202" si="215">SUM(G203:G206)</f>
        <v>0</v>
      </c>
      <c r="H202" s="145">
        <f t="shared" si="215"/>
        <v>0</v>
      </c>
      <c r="I202" s="316">
        <f t="shared" si="215"/>
        <v>0</v>
      </c>
      <c r="J202" s="316">
        <f t="shared" si="215"/>
        <v>0</v>
      </c>
      <c r="K202" s="316">
        <f t="shared" si="215"/>
        <v>0</v>
      </c>
      <c r="L202" s="554">
        <f>SUM(I202:K202)</f>
        <v>0</v>
      </c>
      <c r="M202" s="217">
        <f t="shared" si="215"/>
        <v>0</v>
      </c>
      <c r="N202" s="162">
        <f t="shared" si="215"/>
        <v>0</v>
      </c>
      <c r="O202" s="217">
        <f t="shared" si="215"/>
        <v>0</v>
      </c>
      <c r="P202" s="217">
        <f t="shared" si="215"/>
        <v>0</v>
      </c>
      <c r="Q202" s="162">
        <f t="shared" si="215"/>
        <v>0</v>
      </c>
      <c r="R202" s="217">
        <f t="shared" si="215"/>
        <v>0</v>
      </c>
      <c r="S202" s="385"/>
      <c r="T202" s="352">
        <f t="shared" ref="T202" si="216">SUM(T203:T206)</f>
        <v>0</v>
      </c>
      <c r="U202" s="162">
        <f>SUM(U203:U206)</f>
        <v>0</v>
      </c>
      <c r="V202" s="342">
        <f t="shared" ref="V202:AY202" si="217">SUM(V203:V206)</f>
        <v>0</v>
      </c>
      <c r="W202" s="342">
        <f t="shared" si="217"/>
        <v>0</v>
      </c>
      <c r="X202" s="342">
        <f t="shared" si="217"/>
        <v>0</v>
      </c>
      <c r="Y202" s="162">
        <f t="shared" si="217"/>
        <v>0</v>
      </c>
      <c r="Z202" s="162">
        <f t="shared" si="217"/>
        <v>0</v>
      </c>
      <c r="AA202" s="162">
        <f t="shared" si="217"/>
        <v>0</v>
      </c>
      <c r="AB202" s="162">
        <f t="shared" si="217"/>
        <v>0</v>
      </c>
      <c r="AC202" s="162">
        <f t="shared" si="217"/>
        <v>0</v>
      </c>
      <c r="AD202" s="162">
        <f t="shared" si="217"/>
        <v>0</v>
      </c>
      <c r="AE202" s="162">
        <f t="shared" si="217"/>
        <v>0</v>
      </c>
      <c r="AF202" s="162">
        <f t="shared" si="217"/>
        <v>0</v>
      </c>
      <c r="AG202" s="162">
        <f>SUM(AG203:AG206)</f>
        <v>0</v>
      </c>
      <c r="AH202" s="162">
        <f t="shared" si="217"/>
        <v>0</v>
      </c>
      <c r="AI202" s="162">
        <f t="shared" si="217"/>
        <v>0</v>
      </c>
      <c r="AJ202" s="162">
        <f t="shared" si="217"/>
        <v>0</v>
      </c>
      <c r="AK202" s="162">
        <f t="shared" si="217"/>
        <v>0</v>
      </c>
      <c r="AL202" s="162">
        <f t="shared" si="217"/>
        <v>71580661</v>
      </c>
      <c r="AM202" s="162">
        <f t="shared" si="217"/>
        <v>0</v>
      </c>
      <c r="AN202" s="162">
        <f t="shared" si="217"/>
        <v>0</v>
      </c>
      <c r="AO202" s="162">
        <f t="shared" si="217"/>
        <v>0</v>
      </c>
      <c r="AP202" s="162">
        <f t="shared" si="217"/>
        <v>0</v>
      </c>
      <c r="AQ202" s="162">
        <f t="shared" si="217"/>
        <v>0</v>
      </c>
      <c r="AR202" s="162">
        <f t="shared" si="217"/>
        <v>0</v>
      </c>
      <c r="AS202" s="162">
        <f t="shared" si="217"/>
        <v>0</v>
      </c>
      <c r="AT202" s="162">
        <f t="shared" si="217"/>
        <v>0</v>
      </c>
      <c r="AU202" s="162">
        <f t="shared" si="217"/>
        <v>0</v>
      </c>
      <c r="AV202" s="162">
        <f t="shared" si="217"/>
        <v>0</v>
      </c>
      <c r="AW202" s="162">
        <f t="shared" si="217"/>
        <v>0</v>
      </c>
      <c r="AX202" s="162">
        <f t="shared" si="217"/>
        <v>0</v>
      </c>
      <c r="AY202" s="162">
        <f t="shared" si="217"/>
        <v>0</v>
      </c>
      <c r="AZ202" s="352">
        <f t="shared" si="215"/>
        <v>71580661</v>
      </c>
      <c r="BA202" s="613">
        <f t="shared" si="201"/>
        <v>71580661</v>
      </c>
    </row>
    <row r="203" spans="1:53" ht="17.399999999999999" x14ac:dyDescent="0.3">
      <c r="A203" s="34" t="s">
        <v>395</v>
      </c>
      <c r="B203" s="35" t="s">
        <v>396</v>
      </c>
      <c r="C203" s="452"/>
      <c r="D203" s="452"/>
      <c r="E203" s="452">
        <v>0</v>
      </c>
      <c r="F203" s="452"/>
      <c r="G203" s="340"/>
      <c r="H203" s="164">
        <f>SUM(C203:G203)</f>
        <v>0</v>
      </c>
      <c r="I203" s="340"/>
      <c r="J203" s="340"/>
      <c r="K203" s="340"/>
      <c r="L203" s="555">
        <f>SUM(I203:K203)</f>
        <v>0</v>
      </c>
      <c r="M203" s="237">
        <v>0</v>
      </c>
      <c r="N203" s="165"/>
      <c r="O203" s="237"/>
      <c r="P203" s="237"/>
      <c r="Q203" s="165">
        <f>SUM(M203:P203)</f>
        <v>0</v>
      </c>
      <c r="R203" s="237">
        <v>0</v>
      </c>
      <c r="S203" s="387"/>
      <c r="T203" s="354">
        <v>0</v>
      </c>
      <c r="U203" s="165">
        <f>SUM(R203:T203)</f>
        <v>0</v>
      </c>
      <c r="V203" s="344"/>
      <c r="W203" s="344"/>
      <c r="X203" s="344"/>
      <c r="Y203" s="165">
        <v>0</v>
      </c>
      <c r="Z203" s="165"/>
      <c r="AA203" s="165"/>
      <c r="AB203" s="165"/>
      <c r="AC203" s="165"/>
      <c r="AD203" s="165"/>
      <c r="AE203" s="165"/>
      <c r="AF203" s="165"/>
      <c r="AG203" s="165"/>
      <c r="AH203" s="165">
        <v>0</v>
      </c>
      <c r="AI203" s="165"/>
      <c r="AJ203" s="165"/>
      <c r="AK203" s="165"/>
      <c r="AL203" s="165">
        <v>56435209</v>
      </c>
      <c r="AM203" s="165"/>
      <c r="AN203" s="165"/>
      <c r="AO203" s="165"/>
      <c r="AP203" s="165"/>
      <c r="AQ203" s="165"/>
      <c r="AR203" s="165"/>
      <c r="AS203" s="165"/>
      <c r="AT203" s="165"/>
      <c r="AU203" s="165"/>
      <c r="AV203" s="165"/>
      <c r="AW203" s="165"/>
      <c r="AX203" s="165"/>
      <c r="AY203" s="165"/>
      <c r="AZ203" s="611">
        <f>SUM(V203:AY203)</f>
        <v>56435209</v>
      </c>
      <c r="BA203" s="613">
        <f t="shared" si="201"/>
        <v>56435209</v>
      </c>
    </row>
    <row r="204" spans="1:53" ht="17.399999999999999" x14ac:dyDescent="0.3">
      <c r="A204" s="34" t="s">
        <v>397</v>
      </c>
      <c r="B204" s="35" t="s">
        <v>398</v>
      </c>
      <c r="C204" s="452"/>
      <c r="D204" s="452"/>
      <c r="E204" s="452"/>
      <c r="F204" s="452"/>
      <c r="G204" s="340"/>
      <c r="H204" s="164">
        <f>SUM(C204:G204)</f>
        <v>0</v>
      </c>
      <c r="I204" s="340"/>
      <c r="J204" s="340"/>
      <c r="K204" s="340"/>
      <c r="L204" s="555">
        <f t="shared" ref="L204:L206" si="218">SUM(I204:K204)</f>
        <v>0</v>
      </c>
      <c r="M204" s="237">
        <v>0</v>
      </c>
      <c r="N204" s="165"/>
      <c r="O204" s="237"/>
      <c r="P204" s="237"/>
      <c r="Q204" s="165">
        <f>SUM(M204:P204)</f>
        <v>0</v>
      </c>
      <c r="R204" s="237"/>
      <c r="S204" s="387"/>
      <c r="T204" s="354">
        <v>0</v>
      </c>
      <c r="U204" s="165">
        <f t="shared" ref="U204:U206" si="219">SUM(R204:T204)</f>
        <v>0</v>
      </c>
      <c r="V204" s="344"/>
      <c r="W204" s="344"/>
      <c r="X204" s="344"/>
      <c r="Y204" s="165"/>
      <c r="Z204" s="165"/>
      <c r="AA204" s="165"/>
      <c r="AB204" s="165"/>
      <c r="AC204" s="165"/>
      <c r="AD204" s="165"/>
      <c r="AE204" s="165"/>
      <c r="AF204" s="165"/>
      <c r="AG204" s="165"/>
      <c r="AH204" s="165"/>
      <c r="AI204" s="165"/>
      <c r="AJ204" s="165"/>
      <c r="AK204" s="165"/>
      <c r="AL204" s="165"/>
      <c r="AM204" s="165"/>
      <c r="AN204" s="165"/>
      <c r="AO204" s="165"/>
      <c r="AP204" s="165"/>
      <c r="AQ204" s="165"/>
      <c r="AR204" s="165"/>
      <c r="AS204" s="165"/>
      <c r="AT204" s="165"/>
      <c r="AU204" s="165"/>
      <c r="AV204" s="165"/>
      <c r="AW204" s="165"/>
      <c r="AX204" s="165"/>
      <c r="AY204" s="165"/>
      <c r="AZ204" s="354">
        <f>SUM(V204:AY204)</f>
        <v>0</v>
      </c>
      <c r="BA204" s="595">
        <f t="shared" si="201"/>
        <v>0</v>
      </c>
    </row>
    <row r="205" spans="1:53" ht="17.399999999999999" x14ac:dyDescent="0.3">
      <c r="A205" s="34" t="s">
        <v>399</v>
      </c>
      <c r="B205" s="35" t="s">
        <v>400</v>
      </c>
      <c r="C205" s="452"/>
      <c r="D205" s="452"/>
      <c r="E205" s="452"/>
      <c r="F205" s="452"/>
      <c r="G205" s="340"/>
      <c r="H205" s="164">
        <f>SUM(C205:G205)</f>
        <v>0</v>
      </c>
      <c r="I205" s="340"/>
      <c r="J205" s="340"/>
      <c r="K205" s="340"/>
      <c r="L205" s="555">
        <f t="shared" si="218"/>
        <v>0</v>
      </c>
      <c r="M205" s="237"/>
      <c r="N205" s="165"/>
      <c r="O205" s="237"/>
      <c r="P205" s="237"/>
      <c r="Q205" s="165">
        <f>SUM(M205:P205)</f>
        <v>0</v>
      </c>
      <c r="R205" s="237"/>
      <c r="S205" s="387"/>
      <c r="T205" s="354"/>
      <c r="U205" s="165">
        <f t="shared" si="219"/>
        <v>0</v>
      </c>
      <c r="V205" s="344"/>
      <c r="W205" s="344"/>
      <c r="X205" s="344"/>
      <c r="Y205" s="165"/>
      <c r="Z205" s="165"/>
      <c r="AA205" s="165"/>
      <c r="AB205" s="165"/>
      <c r="AC205" s="165"/>
      <c r="AD205" s="165"/>
      <c r="AE205" s="165"/>
      <c r="AF205" s="165"/>
      <c r="AG205" s="165"/>
      <c r="AH205" s="165"/>
      <c r="AI205" s="165"/>
      <c r="AJ205" s="165"/>
      <c r="AK205" s="165"/>
      <c r="AL205" s="165">
        <v>0</v>
      </c>
      <c r="AM205" s="165"/>
      <c r="AN205" s="165"/>
      <c r="AO205" s="165"/>
      <c r="AP205" s="165"/>
      <c r="AQ205" s="165"/>
      <c r="AR205" s="165"/>
      <c r="AS205" s="165"/>
      <c r="AT205" s="165"/>
      <c r="AU205" s="165"/>
      <c r="AV205" s="165"/>
      <c r="AW205" s="165"/>
      <c r="AX205" s="165"/>
      <c r="AY205" s="165"/>
      <c r="AZ205" s="354">
        <f>SUM(V205:AY205)</f>
        <v>0</v>
      </c>
      <c r="BA205" s="595">
        <f t="shared" si="201"/>
        <v>0</v>
      </c>
    </row>
    <row r="206" spans="1:53" ht="17.399999999999999" x14ac:dyDescent="0.3">
      <c r="A206" s="34" t="s">
        <v>401</v>
      </c>
      <c r="B206" s="35" t="s">
        <v>402</v>
      </c>
      <c r="C206" s="452"/>
      <c r="D206" s="452"/>
      <c r="E206" s="452">
        <v>0</v>
      </c>
      <c r="F206" s="452"/>
      <c r="G206" s="340"/>
      <c r="H206" s="164">
        <f>SUM(C206:G206)</f>
        <v>0</v>
      </c>
      <c r="I206" s="340"/>
      <c r="J206" s="340"/>
      <c r="K206" s="340"/>
      <c r="L206" s="555">
        <f t="shared" si="218"/>
        <v>0</v>
      </c>
      <c r="M206" s="237">
        <v>0</v>
      </c>
      <c r="N206" s="165"/>
      <c r="O206" s="237"/>
      <c r="P206" s="237"/>
      <c r="Q206" s="165">
        <f>SUM(M206:P206)</f>
        <v>0</v>
      </c>
      <c r="R206" s="237">
        <v>0</v>
      </c>
      <c r="S206" s="387"/>
      <c r="T206" s="354"/>
      <c r="U206" s="165">
        <f t="shared" si="219"/>
        <v>0</v>
      </c>
      <c r="V206" s="344"/>
      <c r="W206" s="344"/>
      <c r="X206" s="344"/>
      <c r="Y206" s="165">
        <v>0</v>
      </c>
      <c r="Z206" s="165"/>
      <c r="AA206" s="165"/>
      <c r="AB206" s="165"/>
      <c r="AC206" s="165"/>
      <c r="AD206" s="165"/>
      <c r="AE206" s="165"/>
      <c r="AF206" s="165"/>
      <c r="AG206" s="165"/>
      <c r="AH206" s="165">
        <v>0</v>
      </c>
      <c r="AI206" s="165"/>
      <c r="AJ206" s="165"/>
      <c r="AK206" s="165"/>
      <c r="AL206" s="165">
        <v>15145452</v>
      </c>
      <c r="AM206" s="165"/>
      <c r="AN206" s="165"/>
      <c r="AO206" s="165"/>
      <c r="AP206" s="165"/>
      <c r="AQ206" s="165"/>
      <c r="AR206" s="165"/>
      <c r="AS206" s="165"/>
      <c r="AT206" s="165"/>
      <c r="AU206" s="165"/>
      <c r="AV206" s="165"/>
      <c r="AW206" s="165"/>
      <c r="AX206" s="165"/>
      <c r="AY206" s="165"/>
      <c r="AZ206" s="611">
        <f>SUM(V206:AY206)</f>
        <v>15145452</v>
      </c>
      <c r="BA206" s="613">
        <f t="shared" si="201"/>
        <v>15145452</v>
      </c>
    </row>
    <row r="207" spans="1:53" ht="17.399999999999999" x14ac:dyDescent="0.3">
      <c r="A207" s="14" t="s">
        <v>403</v>
      </c>
      <c r="B207" s="15" t="s">
        <v>404</v>
      </c>
      <c r="C207" s="451">
        <f t="shared" ref="C207:AZ207" si="220">SUM(C208:C215)</f>
        <v>0</v>
      </c>
      <c r="D207" s="451">
        <f t="shared" si="220"/>
        <v>0</v>
      </c>
      <c r="E207" s="451">
        <f t="shared" si="220"/>
        <v>0</v>
      </c>
      <c r="F207" s="451">
        <f t="shared" si="220"/>
        <v>0</v>
      </c>
      <c r="G207" s="316">
        <f t="shared" si="220"/>
        <v>0</v>
      </c>
      <c r="H207" s="145">
        <f t="shared" si="220"/>
        <v>0</v>
      </c>
      <c r="I207" s="316">
        <f t="shared" si="220"/>
        <v>0</v>
      </c>
      <c r="J207" s="316">
        <f t="shared" si="220"/>
        <v>0</v>
      </c>
      <c r="K207" s="316">
        <f t="shared" si="220"/>
        <v>0</v>
      </c>
      <c r="L207" s="554">
        <f>SUM(I207:K207)</f>
        <v>0</v>
      </c>
      <c r="M207" s="217">
        <f t="shared" si="220"/>
        <v>0</v>
      </c>
      <c r="N207" s="162">
        <f t="shared" si="220"/>
        <v>0</v>
      </c>
      <c r="O207" s="217">
        <f t="shared" si="220"/>
        <v>0</v>
      </c>
      <c r="P207" s="217">
        <f t="shared" si="220"/>
        <v>0</v>
      </c>
      <c r="Q207" s="162">
        <f t="shared" si="220"/>
        <v>0</v>
      </c>
      <c r="R207" s="217">
        <f t="shared" si="220"/>
        <v>0</v>
      </c>
      <c r="S207" s="385"/>
      <c r="T207" s="352">
        <f t="shared" ref="T207" si="221">SUM(T208:T215)</f>
        <v>0</v>
      </c>
      <c r="U207" s="162">
        <f>SUM(U208:U215)</f>
        <v>0</v>
      </c>
      <c r="V207" s="342">
        <f t="shared" ref="V207:AY207" si="222">SUM(V208:V215)</f>
        <v>0</v>
      </c>
      <c r="W207" s="342">
        <f t="shared" si="222"/>
        <v>0</v>
      </c>
      <c r="X207" s="342">
        <f t="shared" si="222"/>
        <v>0</v>
      </c>
      <c r="Y207" s="162">
        <f t="shared" si="222"/>
        <v>0</v>
      </c>
      <c r="Z207" s="162">
        <f t="shared" si="222"/>
        <v>0</v>
      </c>
      <c r="AA207" s="162">
        <f t="shared" si="222"/>
        <v>0</v>
      </c>
      <c r="AB207" s="162">
        <f t="shared" si="222"/>
        <v>0</v>
      </c>
      <c r="AC207" s="162">
        <f t="shared" si="222"/>
        <v>0</v>
      </c>
      <c r="AD207" s="162">
        <f t="shared" si="222"/>
        <v>0</v>
      </c>
      <c r="AE207" s="162">
        <f t="shared" si="222"/>
        <v>0</v>
      </c>
      <c r="AF207" s="162">
        <f t="shared" si="222"/>
        <v>0</v>
      </c>
      <c r="AG207" s="162">
        <f>SUM(AG208:AG215)</f>
        <v>0</v>
      </c>
      <c r="AH207" s="162">
        <f t="shared" si="222"/>
        <v>0</v>
      </c>
      <c r="AI207" s="162">
        <f t="shared" si="222"/>
        <v>0</v>
      </c>
      <c r="AJ207" s="162">
        <f t="shared" si="222"/>
        <v>0</v>
      </c>
      <c r="AK207" s="162">
        <f t="shared" si="222"/>
        <v>0</v>
      </c>
      <c r="AL207" s="162">
        <f t="shared" si="222"/>
        <v>50873</v>
      </c>
      <c r="AM207" s="162">
        <f t="shared" si="222"/>
        <v>0</v>
      </c>
      <c r="AN207" s="162">
        <f t="shared" si="222"/>
        <v>0</v>
      </c>
      <c r="AO207" s="162">
        <f t="shared" si="222"/>
        <v>0</v>
      </c>
      <c r="AP207" s="162">
        <f t="shared" si="222"/>
        <v>0</v>
      </c>
      <c r="AQ207" s="162">
        <f t="shared" si="222"/>
        <v>0</v>
      </c>
      <c r="AR207" s="162">
        <f t="shared" si="222"/>
        <v>0</v>
      </c>
      <c r="AS207" s="162">
        <f t="shared" si="222"/>
        <v>0</v>
      </c>
      <c r="AT207" s="162">
        <f t="shared" si="222"/>
        <v>0</v>
      </c>
      <c r="AU207" s="162">
        <f t="shared" si="222"/>
        <v>0</v>
      </c>
      <c r="AV207" s="162">
        <f t="shared" si="222"/>
        <v>0</v>
      </c>
      <c r="AW207" s="162">
        <f t="shared" si="222"/>
        <v>0</v>
      </c>
      <c r="AX207" s="162">
        <f t="shared" si="222"/>
        <v>0</v>
      </c>
      <c r="AY207" s="162">
        <f t="shared" si="222"/>
        <v>0</v>
      </c>
      <c r="AZ207" s="352">
        <f t="shared" si="220"/>
        <v>50873</v>
      </c>
      <c r="BA207" s="595">
        <f t="shared" si="201"/>
        <v>50873</v>
      </c>
    </row>
    <row r="208" spans="1:53" ht="30" x14ac:dyDescent="0.3">
      <c r="A208" s="34" t="s">
        <v>405</v>
      </c>
      <c r="B208" s="35" t="s">
        <v>406</v>
      </c>
      <c r="C208" s="452"/>
      <c r="D208" s="452"/>
      <c r="E208" s="452"/>
      <c r="F208" s="452"/>
      <c r="G208" s="340"/>
      <c r="H208" s="164">
        <f t="shared" ref="H208:H215" si="223">SUM(C208:G208)</f>
        <v>0</v>
      </c>
      <c r="I208" s="340"/>
      <c r="J208" s="340"/>
      <c r="K208" s="340"/>
      <c r="L208" s="555">
        <f>SUM(I208:K208)</f>
        <v>0</v>
      </c>
      <c r="M208" s="237"/>
      <c r="N208" s="165"/>
      <c r="O208" s="237"/>
      <c r="P208" s="237"/>
      <c r="Q208" s="165">
        <f t="shared" ref="Q208:Q215" si="224">SUM(M208:P208)</f>
        <v>0</v>
      </c>
      <c r="R208" s="237"/>
      <c r="S208" s="387"/>
      <c r="T208" s="354"/>
      <c r="U208" s="165">
        <f>SUM(R208:T208)</f>
        <v>0</v>
      </c>
      <c r="V208" s="344"/>
      <c r="W208" s="344"/>
      <c r="X208" s="344"/>
      <c r="Y208" s="165"/>
      <c r="Z208" s="165"/>
      <c r="AA208" s="165"/>
      <c r="AB208" s="165"/>
      <c r="AC208" s="165"/>
      <c r="AD208" s="165"/>
      <c r="AE208" s="165"/>
      <c r="AF208" s="165"/>
      <c r="AG208" s="165"/>
      <c r="AH208" s="165"/>
      <c r="AI208" s="165"/>
      <c r="AJ208" s="165"/>
      <c r="AK208" s="165"/>
      <c r="AL208" s="165"/>
      <c r="AM208" s="165"/>
      <c r="AN208" s="165"/>
      <c r="AO208" s="165"/>
      <c r="AP208" s="165"/>
      <c r="AQ208" s="165"/>
      <c r="AR208" s="165"/>
      <c r="AS208" s="165"/>
      <c r="AT208" s="165"/>
      <c r="AU208" s="165"/>
      <c r="AV208" s="165"/>
      <c r="AW208" s="165"/>
      <c r="AX208" s="165"/>
      <c r="AY208" s="165"/>
      <c r="AZ208" s="354">
        <f t="shared" ref="AZ208:AZ215" si="225">SUM(V208:AY208)</f>
        <v>0</v>
      </c>
      <c r="BA208" s="595">
        <f t="shared" si="201"/>
        <v>0</v>
      </c>
    </row>
    <row r="209" spans="1:53" ht="30" x14ac:dyDescent="0.3">
      <c r="A209" s="34" t="s">
        <v>407</v>
      </c>
      <c r="B209" s="35" t="s">
        <v>408</v>
      </c>
      <c r="C209" s="452"/>
      <c r="D209" s="452"/>
      <c r="E209" s="452"/>
      <c r="F209" s="452"/>
      <c r="G209" s="340"/>
      <c r="H209" s="164">
        <f t="shared" si="223"/>
        <v>0</v>
      </c>
      <c r="I209" s="340"/>
      <c r="J209" s="340"/>
      <c r="K209" s="340"/>
      <c r="L209" s="555">
        <f t="shared" ref="L209:L215" si="226">SUM(I209:K209)</f>
        <v>0</v>
      </c>
      <c r="M209" s="237"/>
      <c r="N209" s="165"/>
      <c r="O209" s="237"/>
      <c r="P209" s="237"/>
      <c r="Q209" s="165">
        <f t="shared" si="224"/>
        <v>0</v>
      </c>
      <c r="R209" s="237"/>
      <c r="S209" s="387"/>
      <c r="T209" s="354"/>
      <c r="U209" s="165">
        <f t="shared" ref="U209:U215" si="227">SUM(R209:T209)</f>
        <v>0</v>
      </c>
      <c r="V209" s="344"/>
      <c r="W209" s="344"/>
      <c r="X209" s="344"/>
      <c r="Y209" s="165"/>
      <c r="Z209" s="165"/>
      <c r="AA209" s="165"/>
      <c r="AB209" s="165"/>
      <c r="AC209" s="165"/>
      <c r="AD209" s="165"/>
      <c r="AE209" s="165"/>
      <c r="AF209" s="165"/>
      <c r="AG209" s="165"/>
      <c r="AH209" s="165"/>
      <c r="AI209" s="165"/>
      <c r="AJ209" s="165"/>
      <c r="AK209" s="165"/>
      <c r="AL209" s="165"/>
      <c r="AM209" s="165"/>
      <c r="AN209" s="165"/>
      <c r="AO209" s="165"/>
      <c r="AP209" s="165"/>
      <c r="AQ209" s="165"/>
      <c r="AR209" s="165"/>
      <c r="AS209" s="165"/>
      <c r="AT209" s="165"/>
      <c r="AU209" s="165"/>
      <c r="AV209" s="165"/>
      <c r="AW209" s="165"/>
      <c r="AX209" s="165"/>
      <c r="AY209" s="165"/>
      <c r="AZ209" s="354">
        <f t="shared" si="225"/>
        <v>0</v>
      </c>
      <c r="BA209" s="595">
        <f t="shared" si="201"/>
        <v>0</v>
      </c>
    </row>
    <row r="210" spans="1:53" ht="30" x14ac:dyDescent="0.3">
      <c r="A210" s="34" t="s">
        <v>409</v>
      </c>
      <c r="B210" s="35" t="s">
        <v>410</v>
      </c>
      <c r="C210" s="452"/>
      <c r="D210" s="452"/>
      <c r="E210" s="452"/>
      <c r="F210" s="452"/>
      <c r="G210" s="340"/>
      <c r="H210" s="164">
        <f t="shared" si="223"/>
        <v>0</v>
      </c>
      <c r="I210" s="340"/>
      <c r="J210" s="340"/>
      <c r="K210" s="340"/>
      <c r="L210" s="555">
        <f t="shared" si="226"/>
        <v>0</v>
      </c>
      <c r="M210" s="237"/>
      <c r="N210" s="165"/>
      <c r="O210" s="237"/>
      <c r="P210" s="237"/>
      <c r="Q210" s="165">
        <f t="shared" si="224"/>
        <v>0</v>
      </c>
      <c r="R210" s="237"/>
      <c r="S210" s="387"/>
      <c r="T210" s="354"/>
      <c r="U210" s="165">
        <f t="shared" si="227"/>
        <v>0</v>
      </c>
      <c r="V210" s="344"/>
      <c r="W210" s="344"/>
      <c r="X210" s="344"/>
      <c r="Y210" s="165"/>
      <c r="Z210" s="165"/>
      <c r="AA210" s="165"/>
      <c r="AB210" s="165"/>
      <c r="AC210" s="165"/>
      <c r="AD210" s="165"/>
      <c r="AE210" s="165"/>
      <c r="AF210" s="165"/>
      <c r="AG210" s="165"/>
      <c r="AH210" s="165"/>
      <c r="AI210" s="165"/>
      <c r="AJ210" s="165"/>
      <c r="AK210" s="165"/>
      <c r="AL210" s="165"/>
      <c r="AM210" s="165"/>
      <c r="AN210" s="165"/>
      <c r="AO210" s="165"/>
      <c r="AP210" s="165"/>
      <c r="AQ210" s="165"/>
      <c r="AR210" s="165"/>
      <c r="AS210" s="165"/>
      <c r="AT210" s="165"/>
      <c r="AU210" s="165"/>
      <c r="AV210" s="165"/>
      <c r="AW210" s="165"/>
      <c r="AX210" s="165"/>
      <c r="AY210" s="165"/>
      <c r="AZ210" s="354">
        <f t="shared" si="225"/>
        <v>0</v>
      </c>
      <c r="BA210" s="595">
        <f t="shared" si="201"/>
        <v>0</v>
      </c>
    </row>
    <row r="211" spans="1:53" ht="30" x14ac:dyDescent="0.3">
      <c r="A211" s="34" t="s">
        <v>411</v>
      </c>
      <c r="B211" s="35" t="s">
        <v>412</v>
      </c>
      <c r="C211" s="452"/>
      <c r="D211" s="452"/>
      <c r="E211" s="452"/>
      <c r="F211" s="452"/>
      <c r="G211" s="340"/>
      <c r="H211" s="164">
        <f t="shared" si="223"/>
        <v>0</v>
      </c>
      <c r="I211" s="340"/>
      <c r="J211" s="340"/>
      <c r="K211" s="340"/>
      <c r="L211" s="555">
        <f t="shared" si="226"/>
        <v>0</v>
      </c>
      <c r="M211" s="237"/>
      <c r="N211" s="165"/>
      <c r="O211" s="237"/>
      <c r="P211" s="237"/>
      <c r="Q211" s="165">
        <f t="shared" si="224"/>
        <v>0</v>
      </c>
      <c r="R211" s="237"/>
      <c r="S211" s="387"/>
      <c r="T211" s="354"/>
      <c r="U211" s="165">
        <f t="shared" si="227"/>
        <v>0</v>
      </c>
      <c r="V211" s="344"/>
      <c r="W211" s="344"/>
      <c r="X211" s="344"/>
      <c r="Y211" s="165"/>
      <c r="Z211" s="165"/>
      <c r="AA211" s="165"/>
      <c r="AB211" s="165"/>
      <c r="AC211" s="165"/>
      <c r="AD211" s="165"/>
      <c r="AE211" s="165"/>
      <c r="AF211" s="165"/>
      <c r="AG211" s="165"/>
      <c r="AH211" s="165"/>
      <c r="AI211" s="165"/>
      <c r="AJ211" s="165"/>
      <c r="AK211" s="165"/>
      <c r="AL211" s="165">
        <v>50873</v>
      </c>
      <c r="AM211" s="165"/>
      <c r="AN211" s="165"/>
      <c r="AO211" s="165"/>
      <c r="AP211" s="165"/>
      <c r="AQ211" s="165"/>
      <c r="AR211" s="165"/>
      <c r="AS211" s="165"/>
      <c r="AT211" s="165"/>
      <c r="AU211" s="165"/>
      <c r="AV211" s="165"/>
      <c r="AW211" s="165"/>
      <c r="AX211" s="165"/>
      <c r="AY211" s="165"/>
      <c r="AZ211" s="354">
        <f t="shared" si="225"/>
        <v>50873</v>
      </c>
      <c r="BA211" s="595">
        <f t="shared" si="201"/>
        <v>50873</v>
      </c>
    </row>
    <row r="212" spans="1:53" ht="30" x14ac:dyDescent="0.3">
      <c r="A212" s="34" t="s">
        <v>413</v>
      </c>
      <c r="B212" s="35" t="s">
        <v>414</v>
      </c>
      <c r="C212" s="452"/>
      <c r="D212" s="452"/>
      <c r="E212" s="452"/>
      <c r="F212" s="452"/>
      <c r="G212" s="340"/>
      <c r="H212" s="164">
        <f t="shared" si="223"/>
        <v>0</v>
      </c>
      <c r="I212" s="340"/>
      <c r="J212" s="340"/>
      <c r="K212" s="340"/>
      <c r="L212" s="555">
        <f t="shared" si="226"/>
        <v>0</v>
      </c>
      <c r="M212" s="237"/>
      <c r="N212" s="165"/>
      <c r="O212" s="237"/>
      <c r="P212" s="237"/>
      <c r="Q212" s="165">
        <f t="shared" si="224"/>
        <v>0</v>
      </c>
      <c r="R212" s="237"/>
      <c r="S212" s="387"/>
      <c r="T212" s="354"/>
      <c r="U212" s="165">
        <f t="shared" si="227"/>
        <v>0</v>
      </c>
      <c r="V212" s="344"/>
      <c r="W212" s="344"/>
      <c r="X212" s="344"/>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354">
        <f t="shared" si="225"/>
        <v>0</v>
      </c>
      <c r="BA212" s="595">
        <f t="shared" si="201"/>
        <v>0</v>
      </c>
    </row>
    <row r="213" spans="1:53" ht="30" x14ac:dyDescent="0.3">
      <c r="A213" s="34" t="s">
        <v>415</v>
      </c>
      <c r="B213" s="35" t="s">
        <v>416</v>
      </c>
      <c r="C213" s="452"/>
      <c r="D213" s="452"/>
      <c r="E213" s="452"/>
      <c r="F213" s="452"/>
      <c r="G213" s="340"/>
      <c r="H213" s="164">
        <f t="shared" si="223"/>
        <v>0</v>
      </c>
      <c r="I213" s="340"/>
      <c r="J213" s="340"/>
      <c r="K213" s="340"/>
      <c r="L213" s="555">
        <f t="shared" si="226"/>
        <v>0</v>
      </c>
      <c r="M213" s="237"/>
      <c r="N213" s="165"/>
      <c r="O213" s="237"/>
      <c r="P213" s="237"/>
      <c r="Q213" s="165">
        <f t="shared" si="224"/>
        <v>0</v>
      </c>
      <c r="R213" s="237"/>
      <c r="S213" s="387"/>
      <c r="T213" s="354"/>
      <c r="U213" s="165">
        <f t="shared" si="227"/>
        <v>0</v>
      </c>
      <c r="V213" s="344"/>
      <c r="W213" s="344"/>
      <c r="X213" s="344"/>
      <c r="Y213" s="165"/>
      <c r="Z213" s="165"/>
      <c r="AA213" s="165"/>
      <c r="AB213" s="165"/>
      <c r="AC213" s="165"/>
      <c r="AD213" s="165"/>
      <c r="AE213" s="165"/>
      <c r="AF213" s="165"/>
      <c r="AG213" s="165"/>
      <c r="AH213" s="165"/>
      <c r="AI213" s="165"/>
      <c r="AJ213" s="165"/>
      <c r="AK213" s="165"/>
      <c r="AL213" s="165"/>
      <c r="AM213" s="165"/>
      <c r="AN213" s="165"/>
      <c r="AO213" s="165"/>
      <c r="AP213" s="165"/>
      <c r="AQ213" s="165"/>
      <c r="AR213" s="165"/>
      <c r="AS213" s="165"/>
      <c r="AT213" s="165"/>
      <c r="AU213" s="165"/>
      <c r="AV213" s="165"/>
      <c r="AW213" s="165"/>
      <c r="AX213" s="165"/>
      <c r="AY213" s="165"/>
      <c r="AZ213" s="354">
        <f t="shared" si="225"/>
        <v>0</v>
      </c>
      <c r="BA213" s="595">
        <f t="shared" si="201"/>
        <v>0</v>
      </c>
    </row>
    <row r="214" spans="1:53" ht="17.399999999999999" x14ac:dyDescent="0.3">
      <c r="A214" s="34" t="s">
        <v>417</v>
      </c>
      <c r="B214" s="35" t="s">
        <v>418</v>
      </c>
      <c r="C214" s="452"/>
      <c r="D214" s="452"/>
      <c r="E214" s="452"/>
      <c r="F214" s="452"/>
      <c r="G214" s="340"/>
      <c r="H214" s="164">
        <f t="shared" si="223"/>
        <v>0</v>
      </c>
      <c r="I214" s="340"/>
      <c r="J214" s="340"/>
      <c r="K214" s="340"/>
      <c r="L214" s="555">
        <f t="shared" si="226"/>
        <v>0</v>
      </c>
      <c r="M214" s="237"/>
      <c r="N214" s="165"/>
      <c r="O214" s="237"/>
      <c r="P214" s="237"/>
      <c r="Q214" s="165">
        <f t="shared" si="224"/>
        <v>0</v>
      </c>
      <c r="R214" s="237"/>
      <c r="S214" s="387"/>
      <c r="T214" s="354"/>
      <c r="U214" s="165">
        <f t="shared" si="227"/>
        <v>0</v>
      </c>
      <c r="V214" s="344"/>
      <c r="W214" s="344"/>
      <c r="X214" s="344"/>
      <c r="Y214" s="165"/>
      <c r="Z214" s="165"/>
      <c r="AA214" s="165"/>
      <c r="AB214" s="165"/>
      <c r="AC214" s="165"/>
      <c r="AD214" s="165"/>
      <c r="AE214" s="165"/>
      <c r="AF214" s="165"/>
      <c r="AG214" s="165"/>
      <c r="AH214" s="165"/>
      <c r="AI214" s="165"/>
      <c r="AJ214" s="165"/>
      <c r="AK214" s="165"/>
      <c r="AL214" s="165"/>
      <c r="AM214" s="165"/>
      <c r="AN214" s="165"/>
      <c r="AO214" s="165"/>
      <c r="AP214" s="165"/>
      <c r="AQ214" s="165"/>
      <c r="AR214" s="165"/>
      <c r="AS214" s="165"/>
      <c r="AT214" s="165"/>
      <c r="AU214" s="165"/>
      <c r="AV214" s="165"/>
      <c r="AW214" s="165"/>
      <c r="AX214" s="165"/>
      <c r="AY214" s="165"/>
      <c r="AZ214" s="354">
        <f t="shared" si="225"/>
        <v>0</v>
      </c>
      <c r="BA214" s="595">
        <f t="shared" si="201"/>
        <v>0</v>
      </c>
    </row>
    <row r="215" spans="1:53" ht="30" x14ac:dyDescent="0.3">
      <c r="A215" s="34" t="s">
        <v>419</v>
      </c>
      <c r="B215" s="35" t="s">
        <v>420</v>
      </c>
      <c r="C215" s="452"/>
      <c r="D215" s="452"/>
      <c r="E215" s="452"/>
      <c r="F215" s="452"/>
      <c r="G215" s="340"/>
      <c r="H215" s="164">
        <f t="shared" si="223"/>
        <v>0</v>
      </c>
      <c r="I215" s="340"/>
      <c r="J215" s="340"/>
      <c r="K215" s="340"/>
      <c r="L215" s="555">
        <f t="shared" si="226"/>
        <v>0</v>
      </c>
      <c r="M215" s="237"/>
      <c r="N215" s="165"/>
      <c r="O215" s="237"/>
      <c r="P215" s="237"/>
      <c r="Q215" s="165">
        <f t="shared" si="224"/>
        <v>0</v>
      </c>
      <c r="R215" s="237"/>
      <c r="S215" s="387"/>
      <c r="T215" s="354"/>
      <c r="U215" s="165">
        <f t="shared" si="227"/>
        <v>0</v>
      </c>
      <c r="V215" s="344"/>
      <c r="W215" s="344"/>
      <c r="X215" s="344"/>
      <c r="Y215" s="165"/>
      <c r="Z215" s="165"/>
      <c r="AA215" s="165"/>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c r="AV215" s="165"/>
      <c r="AW215" s="165"/>
      <c r="AX215" s="165"/>
      <c r="AY215" s="165"/>
      <c r="AZ215" s="354">
        <f t="shared" si="225"/>
        <v>0</v>
      </c>
      <c r="BA215" s="595">
        <f t="shared" si="201"/>
        <v>0</v>
      </c>
    </row>
    <row r="216" spans="1:53" ht="17.399999999999999" x14ac:dyDescent="0.3">
      <c r="A216" s="14" t="s">
        <v>421</v>
      </c>
      <c r="B216" s="15" t="s">
        <v>422</v>
      </c>
      <c r="C216" s="451">
        <f t="shared" ref="C216:AZ216" si="228">C217+C233+C238</f>
        <v>0</v>
      </c>
      <c r="D216" s="451">
        <f t="shared" si="228"/>
        <v>0</v>
      </c>
      <c r="E216" s="451">
        <f t="shared" si="228"/>
        <v>0</v>
      </c>
      <c r="F216" s="451">
        <f t="shared" si="228"/>
        <v>0</v>
      </c>
      <c r="G216" s="316">
        <f t="shared" si="228"/>
        <v>0</v>
      </c>
      <c r="H216" s="145">
        <f t="shared" si="228"/>
        <v>0</v>
      </c>
      <c r="I216" s="316">
        <f t="shared" si="228"/>
        <v>0</v>
      </c>
      <c r="J216" s="316">
        <f t="shared" si="228"/>
        <v>0</v>
      </c>
      <c r="K216" s="316">
        <f t="shared" si="228"/>
        <v>0</v>
      </c>
      <c r="L216" s="554">
        <f>SUM(I216:K216)</f>
        <v>0</v>
      </c>
      <c r="M216" s="217">
        <f t="shared" si="228"/>
        <v>0</v>
      </c>
      <c r="N216" s="145">
        <f t="shared" si="228"/>
        <v>0</v>
      </c>
      <c r="O216" s="217">
        <f t="shared" si="228"/>
        <v>0</v>
      </c>
      <c r="P216" s="217">
        <f t="shared" si="228"/>
        <v>0</v>
      </c>
      <c r="Q216" s="145">
        <f t="shared" si="228"/>
        <v>0</v>
      </c>
      <c r="R216" s="217">
        <f t="shared" si="228"/>
        <v>0</v>
      </c>
      <c r="S216" s="380"/>
      <c r="T216" s="316">
        <f t="shared" ref="T216" si="229">T217+T233+T238</f>
        <v>0</v>
      </c>
      <c r="U216" s="145">
        <f>U217+U233+U238</f>
        <v>0</v>
      </c>
      <c r="V216" s="322">
        <f t="shared" ref="V216:AY216" si="230">V217+V233+V238</f>
        <v>0</v>
      </c>
      <c r="W216" s="322">
        <f t="shared" si="230"/>
        <v>0</v>
      </c>
      <c r="X216" s="322">
        <f t="shared" si="230"/>
        <v>0</v>
      </c>
      <c r="Y216" s="145">
        <f t="shared" si="230"/>
        <v>0</v>
      </c>
      <c r="Z216" s="145">
        <f t="shared" si="230"/>
        <v>0</v>
      </c>
      <c r="AA216" s="145">
        <f t="shared" si="230"/>
        <v>0</v>
      </c>
      <c r="AB216" s="145">
        <f t="shared" si="230"/>
        <v>0</v>
      </c>
      <c r="AC216" s="145">
        <f t="shared" si="230"/>
        <v>0</v>
      </c>
      <c r="AD216" s="145">
        <f t="shared" si="230"/>
        <v>0</v>
      </c>
      <c r="AE216" s="145">
        <f t="shared" si="230"/>
        <v>0</v>
      </c>
      <c r="AF216" s="145">
        <f t="shared" si="230"/>
        <v>0</v>
      </c>
      <c r="AG216" s="145">
        <f>AG217+AG233+AG238</f>
        <v>0</v>
      </c>
      <c r="AH216" s="145">
        <f t="shared" si="230"/>
        <v>0</v>
      </c>
      <c r="AI216" s="145">
        <f t="shared" si="230"/>
        <v>0</v>
      </c>
      <c r="AJ216" s="145">
        <f t="shared" si="230"/>
        <v>0</v>
      </c>
      <c r="AK216" s="145">
        <f t="shared" si="230"/>
        <v>0</v>
      </c>
      <c r="AL216" s="145">
        <f t="shared" si="230"/>
        <v>341784827</v>
      </c>
      <c r="AM216" s="145">
        <f t="shared" si="230"/>
        <v>0</v>
      </c>
      <c r="AN216" s="145">
        <f t="shared" si="230"/>
        <v>0</v>
      </c>
      <c r="AO216" s="145">
        <f t="shared" si="230"/>
        <v>0</v>
      </c>
      <c r="AP216" s="145">
        <f t="shared" si="230"/>
        <v>0</v>
      </c>
      <c r="AQ216" s="145">
        <f t="shared" si="230"/>
        <v>0</v>
      </c>
      <c r="AR216" s="145">
        <f t="shared" si="230"/>
        <v>0</v>
      </c>
      <c r="AS216" s="145">
        <f t="shared" si="230"/>
        <v>0</v>
      </c>
      <c r="AT216" s="145">
        <f t="shared" si="230"/>
        <v>0</v>
      </c>
      <c r="AU216" s="145">
        <f t="shared" si="230"/>
        <v>0</v>
      </c>
      <c r="AV216" s="145">
        <f t="shared" si="230"/>
        <v>0</v>
      </c>
      <c r="AW216" s="145">
        <f t="shared" si="230"/>
        <v>0</v>
      </c>
      <c r="AX216" s="145">
        <f t="shared" si="230"/>
        <v>0</v>
      </c>
      <c r="AY216" s="145">
        <f t="shared" si="230"/>
        <v>0</v>
      </c>
      <c r="AZ216" s="316">
        <f t="shared" si="228"/>
        <v>341784827</v>
      </c>
      <c r="BA216" s="613">
        <f t="shared" si="201"/>
        <v>341784827</v>
      </c>
    </row>
    <row r="217" spans="1:53" ht="17.399999999999999" x14ac:dyDescent="0.3">
      <c r="A217" s="16" t="s">
        <v>423</v>
      </c>
      <c r="B217" s="17" t="s">
        <v>424</v>
      </c>
      <c r="C217" s="453">
        <f t="shared" ref="C217:F217" si="231">SUM(C218:C232)</f>
        <v>0</v>
      </c>
      <c r="D217" s="453">
        <f t="shared" si="231"/>
        <v>0</v>
      </c>
      <c r="E217" s="453">
        <f t="shared" ref="E217" si="232">SUM(E218:E232)</f>
        <v>0</v>
      </c>
      <c r="F217" s="453">
        <f t="shared" si="231"/>
        <v>0</v>
      </c>
      <c r="G217" s="317">
        <f t="shared" ref="G217:AZ217" si="233">G218+G222+G227+G228+G229+G230+G231+G232</f>
        <v>0</v>
      </c>
      <c r="H217" s="146">
        <f t="shared" si="233"/>
        <v>0</v>
      </c>
      <c r="I217" s="317">
        <f t="shared" si="233"/>
        <v>0</v>
      </c>
      <c r="J217" s="317">
        <f t="shared" si="233"/>
        <v>0</v>
      </c>
      <c r="K217" s="317">
        <f t="shared" si="233"/>
        <v>0</v>
      </c>
      <c r="L217" s="552">
        <f>SUM(I217:K217)</f>
        <v>0</v>
      </c>
      <c r="M217" s="219">
        <f t="shared" ref="M217" si="234">SUM(M218:M232)</f>
        <v>0</v>
      </c>
      <c r="N217" s="146">
        <f t="shared" ref="N217" si="235">N218+N222+N227+N228+N229+N230+N231+N232</f>
        <v>0</v>
      </c>
      <c r="O217" s="219">
        <f t="shared" ref="O217:P217" si="236">SUM(O218:O232)</f>
        <v>0</v>
      </c>
      <c r="P217" s="219">
        <f t="shared" si="236"/>
        <v>0</v>
      </c>
      <c r="Q217" s="146">
        <f t="shared" si="233"/>
        <v>0</v>
      </c>
      <c r="R217" s="219">
        <f t="shared" ref="R217" si="237">SUM(R218:R232)</f>
        <v>0</v>
      </c>
      <c r="S217" s="381"/>
      <c r="T217" s="317">
        <f t="shared" ref="T217" si="238">T218+T222+T227+T228+T229+T230+T231+T232</f>
        <v>0</v>
      </c>
      <c r="U217" s="146">
        <f>U218+U222+U227+U228+U229+U230+U231+U232</f>
        <v>0</v>
      </c>
      <c r="V217" s="323">
        <f t="shared" ref="V217:AY217" si="239">V218+V222+V227+V228+V229+V230+V231+V232</f>
        <v>0</v>
      </c>
      <c r="W217" s="323">
        <f t="shared" si="239"/>
        <v>0</v>
      </c>
      <c r="X217" s="323">
        <f t="shared" si="239"/>
        <v>0</v>
      </c>
      <c r="Y217" s="146">
        <f t="shared" si="239"/>
        <v>0</v>
      </c>
      <c r="Z217" s="146">
        <f t="shared" si="239"/>
        <v>0</v>
      </c>
      <c r="AA217" s="146">
        <f t="shared" si="239"/>
        <v>0</v>
      </c>
      <c r="AB217" s="146">
        <f t="shared" si="239"/>
        <v>0</v>
      </c>
      <c r="AC217" s="146">
        <f t="shared" si="239"/>
        <v>0</v>
      </c>
      <c r="AD217" s="146">
        <f t="shared" si="239"/>
        <v>0</v>
      </c>
      <c r="AE217" s="146">
        <f t="shared" si="239"/>
        <v>0</v>
      </c>
      <c r="AF217" s="146">
        <f t="shared" si="239"/>
        <v>0</v>
      </c>
      <c r="AG217" s="146">
        <f>AG218+AG222+AG227+AG228+AG229+AG230+AG231+AG232</f>
        <v>0</v>
      </c>
      <c r="AH217" s="146">
        <f t="shared" si="239"/>
        <v>0</v>
      </c>
      <c r="AI217" s="146">
        <f t="shared" si="239"/>
        <v>0</v>
      </c>
      <c r="AJ217" s="146">
        <f t="shared" si="239"/>
        <v>0</v>
      </c>
      <c r="AK217" s="146">
        <f t="shared" si="239"/>
        <v>0</v>
      </c>
      <c r="AL217" s="146">
        <f t="shared" si="239"/>
        <v>341784827</v>
      </c>
      <c r="AM217" s="146">
        <f t="shared" si="239"/>
        <v>0</v>
      </c>
      <c r="AN217" s="146">
        <f t="shared" si="239"/>
        <v>0</v>
      </c>
      <c r="AO217" s="146">
        <f t="shared" si="239"/>
        <v>0</v>
      </c>
      <c r="AP217" s="146">
        <f t="shared" si="239"/>
        <v>0</v>
      </c>
      <c r="AQ217" s="146">
        <f t="shared" si="239"/>
        <v>0</v>
      </c>
      <c r="AR217" s="146">
        <f t="shared" si="239"/>
        <v>0</v>
      </c>
      <c r="AS217" s="146">
        <f t="shared" si="239"/>
        <v>0</v>
      </c>
      <c r="AT217" s="146">
        <f t="shared" si="239"/>
        <v>0</v>
      </c>
      <c r="AU217" s="146">
        <f t="shared" si="239"/>
        <v>0</v>
      </c>
      <c r="AV217" s="146">
        <f t="shared" si="239"/>
        <v>0</v>
      </c>
      <c r="AW217" s="146">
        <f t="shared" si="239"/>
        <v>0</v>
      </c>
      <c r="AX217" s="146">
        <f t="shared" si="239"/>
        <v>0</v>
      </c>
      <c r="AY217" s="146">
        <f t="shared" si="239"/>
        <v>0</v>
      </c>
      <c r="AZ217" s="317">
        <f t="shared" si="233"/>
        <v>341784827</v>
      </c>
      <c r="BA217" s="613">
        <f t="shared" si="201"/>
        <v>341784827</v>
      </c>
    </row>
    <row r="218" spans="1:53" ht="17.399999999999999" x14ac:dyDescent="0.3">
      <c r="A218" s="18" t="s">
        <v>425</v>
      </c>
      <c r="B218" s="19" t="s">
        <v>426</v>
      </c>
      <c r="C218" s="221"/>
      <c r="D218" s="221"/>
      <c r="E218" s="221"/>
      <c r="F218" s="221"/>
      <c r="G218" s="318">
        <f t="shared" ref="G218:K218" si="240">SUM(G219:G221)</f>
        <v>0</v>
      </c>
      <c r="H218" s="147">
        <f t="shared" ref="H218:AZ218" si="241">SUM(H219:H221)</f>
        <v>0</v>
      </c>
      <c r="I218" s="318">
        <f t="shared" si="240"/>
        <v>0</v>
      </c>
      <c r="J218" s="318">
        <f t="shared" si="240"/>
        <v>0</v>
      </c>
      <c r="K218" s="318">
        <f t="shared" si="240"/>
        <v>0</v>
      </c>
      <c r="L218" s="553">
        <f>SUM(I218:K218)</f>
        <v>0</v>
      </c>
      <c r="M218" s="221"/>
      <c r="N218" s="147">
        <f t="shared" ref="N218" si="242">SUM(N219:N221)</f>
        <v>0</v>
      </c>
      <c r="O218" s="221"/>
      <c r="P218" s="221"/>
      <c r="Q218" s="147">
        <f t="shared" si="241"/>
        <v>0</v>
      </c>
      <c r="R218" s="221"/>
      <c r="S218" s="584"/>
      <c r="T218" s="318">
        <f t="shared" ref="T218" si="243">SUM(T219:T221)</f>
        <v>0</v>
      </c>
      <c r="U218" s="147">
        <f>SUM(U219:U221)</f>
        <v>0</v>
      </c>
      <c r="V218" s="583">
        <f t="shared" ref="V218:AY218" si="244">SUM(V219:V221)</f>
        <v>0</v>
      </c>
      <c r="W218" s="583">
        <f t="shared" si="244"/>
        <v>0</v>
      </c>
      <c r="X218" s="583">
        <f t="shared" si="244"/>
        <v>0</v>
      </c>
      <c r="Y218" s="147">
        <f t="shared" si="244"/>
        <v>0</v>
      </c>
      <c r="Z218" s="147">
        <f t="shared" si="244"/>
        <v>0</v>
      </c>
      <c r="AA218" s="147">
        <f t="shared" si="244"/>
        <v>0</v>
      </c>
      <c r="AB218" s="147">
        <f t="shared" si="244"/>
        <v>0</v>
      </c>
      <c r="AC218" s="147">
        <f t="shared" si="244"/>
        <v>0</v>
      </c>
      <c r="AD218" s="147">
        <f t="shared" si="244"/>
        <v>0</v>
      </c>
      <c r="AE218" s="147">
        <f t="shared" si="244"/>
        <v>0</v>
      </c>
      <c r="AF218" s="147">
        <f t="shared" si="244"/>
        <v>0</v>
      </c>
      <c r="AG218" s="147">
        <f>SUM(AG219:AG221)</f>
        <v>0</v>
      </c>
      <c r="AH218" s="147">
        <f t="shared" si="244"/>
        <v>0</v>
      </c>
      <c r="AI218" s="147">
        <f t="shared" si="244"/>
        <v>0</v>
      </c>
      <c r="AJ218" s="147">
        <f t="shared" si="244"/>
        <v>0</v>
      </c>
      <c r="AK218" s="147">
        <f t="shared" si="244"/>
        <v>0</v>
      </c>
      <c r="AL218" s="147">
        <f t="shared" si="244"/>
        <v>0</v>
      </c>
      <c r="AM218" s="147">
        <f t="shared" si="244"/>
        <v>0</v>
      </c>
      <c r="AN218" s="147">
        <f t="shared" si="244"/>
        <v>0</v>
      </c>
      <c r="AO218" s="147">
        <f t="shared" si="244"/>
        <v>0</v>
      </c>
      <c r="AP218" s="147">
        <f t="shared" si="244"/>
        <v>0</v>
      </c>
      <c r="AQ218" s="147">
        <f t="shared" si="244"/>
        <v>0</v>
      </c>
      <c r="AR218" s="147">
        <f t="shared" si="244"/>
        <v>0</v>
      </c>
      <c r="AS218" s="147">
        <f t="shared" si="244"/>
        <v>0</v>
      </c>
      <c r="AT218" s="147">
        <f t="shared" si="244"/>
        <v>0</v>
      </c>
      <c r="AU218" s="147">
        <f t="shared" si="244"/>
        <v>0</v>
      </c>
      <c r="AV218" s="147">
        <f t="shared" si="244"/>
        <v>0</v>
      </c>
      <c r="AW218" s="147">
        <f t="shared" si="244"/>
        <v>0</v>
      </c>
      <c r="AX218" s="147">
        <f t="shared" si="244"/>
        <v>0</v>
      </c>
      <c r="AY218" s="147">
        <f t="shared" si="244"/>
        <v>0</v>
      </c>
      <c r="AZ218" s="318">
        <f t="shared" si="241"/>
        <v>0</v>
      </c>
      <c r="BA218" s="595">
        <f t="shared" si="201"/>
        <v>0</v>
      </c>
    </row>
    <row r="219" spans="1:53" ht="17.399999999999999" x14ac:dyDescent="0.3">
      <c r="A219" s="22" t="s">
        <v>427</v>
      </c>
      <c r="B219" s="23" t="s">
        <v>428</v>
      </c>
      <c r="C219" s="221"/>
      <c r="D219" s="221"/>
      <c r="E219" s="221"/>
      <c r="F219" s="221"/>
      <c r="G219" s="318"/>
      <c r="H219" s="147">
        <f>SUM(C219:G219)</f>
        <v>0</v>
      </c>
      <c r="I219" s="318"/>
      <c r="J219" s="318"/>
      <c r="K219" s="318"/>
      <c r="L219" s="553">
        <f t="shared" ref="L219:L232" si="245">SUM(I219:K219)</f>
        <v>0</v>
      </c>
      <c r="M219" s="221"/>
      <c r="N219" s="147"/>
      <c r="O219" s="221"/>
      <c r="P219" s="221"/>
      <c r="Q219" s="147">
        <f>SUM(M219:P219)</f>
        <v>0</v>
      </c>
      <c r="R219" s="221"/>
      <c r="S219" s="584"/>
      <c r="T219" s="318"/>
      <c r="U219" s="147">
        <f>SUM(R219:T219)</f>
        <v>0</v>
      </c>
      <c r="V219" s="583"/>
      <c r="W219" s="583"/>
      <c r="X219" s="583"/>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318">
        <f>SUM(V219:AY219)</f>
        <v>0</v>
      </c>
      <c r="BA219" s="595">
        <f t="shared" si="201"/>
        <v>0</v>
      </c>
    </row>
    <row r="220" spans="1:53" ht="31.2" x14ac:dyDescent="0.3">
      <c r="A220" s="22" t="s">
        <v>429</v>
      </c>
      <c r="B220" s="23" t="s">
        <v>430</v>
      </c>
      <c r="C220" s="221"/>
      <c r="D220" s="221"/>
      <c r="E220" s="221"/>
      <c r="F220" s="221"/>
      <c r="G220" s="318"/>
      <c r="H220" s="147">
        <f>SUM(C220:G220)</f>
        <v>0</v>
      </c>
      <c r="I220" s="318"/>
      <c r="J220" s="318"/>
      <c r="K220" s="318"/>
      <c r="L220" s="553">
        <f t="shared" si="245"/>
        <v>0</v>
      </c>
      <c r="M220" s="221"/>
      <c r="N220" s="147"/>
      <c r="O220" s="221"/>
      <c r="P220" s="221"/>
      <c r="Q220" s="147">
        <f>SUM(M220:P220)</f>
        <v>0</v>
      </c>
      <c r="R220" s="221"/>
      <c r="S220" s="584"/>
      <c r="T220" s="318"/>
      <c r="U220" s="147">
        <f t="shared" ref="U220:U221" si="246">SUM(R220:T220)</f>
        <v>0</v>
      </c>
      <c r="V220" s="583"/>
      <c r="W220" s="583"/>
      <c r="X220" s="583"/>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318">
        <f>SUM(V220:AY220)</f>
        <v>0</v>
      </c>
      <c r="BA220" s="595">
        <f t="shared" si="201"/>
        <v>0</v>
      </c>
    </row>
    <row r="221" spans="1:53" ht="17.399999999999999" x14ac:dyDescent="0.3">
      <c r="A221" s="22" t="s">
        <v>431</v>
      </c>
      <c r="B221" s="23" t="s">
        <v>432</v>
      </c>
      <c r="C221" s="221"/>
      <c r="D221" s="221"/>
      <c r="E221" s="221"/>
      <c r="F221" s="221"/>
      <c r="G221" s="318"/>
      <c r="H221" s="147">
        <f>SUM(C221:G221)</f>
        <v>0</v>
      </c>
      <c r="I221" s="318"/>
      <c r="J221" s="318"/>
      <c r="K221" s="318"/>
      <c r="L221" s="553">
        <f t="shared" si="245"/>
        <v>0</v>
      </c>
      <c r="M221" s="221"/>
      <c r="N221" s="147"/>
      <c r="O221" s="221"/>
      <c r="P221" s="221"/>
      <c r="Q221" s="147">
        <f>SUM(M221:P221)</f>
        <v>0</v>
      </c>
      <c r="R221" s="221"/>
      <c r="S221" s="584"/>
      <c r="T221" s="318"/>
      <c r="U221" s="147">
        <f t="shared" si="246"/>
        <v>0</v>
      </c>
      <c r="V221" s="583"/>
      <c r="W221" s="583"/>
      <c r="X221" s="583"/>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318">
        <f>SUM(V221:AY221)</f>
        <v>0</v>
      </c>
      <c r="BA221" s="595">
        <f t="shared" si="201"/>
        <v>0</v>
      </c>
    </row>
    <row r="222" spans="1:53" ht="17.399999999999999" x14ac:dyDescent="0.3">
      <c r="A222" s="18" t="s">
        <v>433</v>
      </c>
      <c r="B222" s="19" t="s">
        <v>434</v>
      </c>
      <c r="C222" s="221"/>
      <c r="D222" s="221"/>
      <c r="E222" s="221"/>
      <c r="F222" s="221"/>
      <c r="G222" s="318">
        <f t="shared" ref="G222:AZ222" si="247">SUM(G223:G226)</f>
        <v>0</v>
      </c>
      <c r="H222" s="147">
        <f t="shared" si="247"/>
        <v>0</v>
      </c>
      <c r="I222" s="318">
        <f t="shared" si="247"/>
        <v>0</v>
      </c>
      <c r="J222" s="318">
        <f t="shared" si="247"/>
        <v>0</v>
      </c>
      <c r="K222" s="318">
        <f t="shared" si="247"/>
        <v>0</v>
      </c>
      <c r="L222" s="553">
        <f t="shared" si="245"/>
        <v>0</v>
      </c>
      <c r="M222" s="221"/>
      <c r="N222" s="147">
        <f t="shared" ref="N222" si="248">SUM(N223:N226)</f>
        <v>0</v>
      </c>
      <c r="O222" s="221"/>
      <c r="P222" s="221"/>
      <c r="Q222" s="147">
        <f t="shared" si="247"/>
        <v>0</v>
      </c>
      <c r="R222" s="221"/>
      <c r="S222" s="584"/>
      <c r="T222" s="318">
        <f t="shared" ref="T222" si="249">SUM(T223:T226)</f>
        <v>0</v>
      </c>
      <c r="U222" s="147">
        <f>SUM(U223:U226)</f>
        <v>0</v>
      </c>
      <c r="V222" s="583">
        <f t="shared" ref="V222:AY222" si="250">SUM(V223:V226)</f>
        <v>0</v>
      </c>
      <c r="W222" s="583">
        <f t="shared" si="250"/>
        <v>0</v>
      </c>
      <c r="X222" s="583">
        <f t="shared" si="250"/>
        <v>0</v>
      </c>
      <c r="Y222" s="147">
        <f t="shared" si="250"/>
        <v>0</v>
      </c>
      <c r="Z222" s="147">
        <f t="shared" si="250"/>
        <v>0</v>
      </c>
      <c r="AA222" s="147">
        <f t="shared" si="250"/>
        <v>0</v>
      </c>
      <c r="AB222" s="147">
        <f t="shared" si="250"/>
        <v>0</v>
      </c>
      <c r="AC222" s="147">
        <f t="shared" si="250"/>
        <v>0</v>
      </c>
      <c r="AD222" s="147">
        <f t="shared" si="250"/>
        <v>0</v>
      </c>
      <c r="AE222" s="147">
        <f t="shared" si="250"/>
        <v>0</v>
      </c>
      <c r="AF222" s="147">
        <f t="shared" si="250"/>
        <v>0</v>
      </c>
      <c r="AG222" s="147">
        <f>SUM(AG223:AG226)</f>
        <v>0</v>
      </c>
      <c r="AH222" s="147">
        <f t="shared" si="250"/>
        <v>0</v>
      </c>
      <c r="AI222" s="147">
        <f t="shared" si="250"/>
        <v>0</v>
      </c>
      <c r="AJ222" s="147">
        <f t="shared" si="250"/>
        <v>0</v>
      </c>
      <c r="AK222" s="147">
        <f t="shared" si="250"/>
        <v>0</v>
      </c>
      <c r="AL222" s="147">
        <f t="shared" si="250"/>
        <v>0</v>
      </c>
      <c r="AM222" s="147">
        <f t="shared" si="250"/>
        <v>0</v>
      </c>
      <c r="AN222" s="147">
        <f t="shared" si="250"/>
        <v>0</v>
      </c>
      <c r="AO222" s="147">
        <f t="shared" si="250"/>
        <v>0</v>
      </c>
      <c r="AP222" s="147">
        <f t="shared" si="250"/>
        <v>0</v>
      </c>
      <c r="AQ222" s="147">
        <f t="shared" si="250"/>
        <v>0</v>
      </c>
      <c r="AR222" s="147">
        <f t="shared" si="250"/>
        <v>0</v>
      </c>
      <c r="AS222" s="147">
        <f t="shared" si="250"/>
        <v>0</v>
      </c>
      <c r="AT222" s="147">
        <f t="shared" si="250"/>
        <v>0</v>
      </c>
      <c r="AU222" s="147">
        <f t="shared" si="250"/>
        <v>0</v>
      </c>
      <c r="AV222" s="147">
        <f t="shared" si="250"/>
        <v>0</v>
      </c>
      <c r="AW222" s="147">
        <f t="shared" si="250"/>
        <v>0</v>
      </c>
      <c r="AX222" s="147">
        <f t="shared" si="250"/>
        <v>0</v>
      </c>
      <c r="AY222" s="147">
        <f t="shared" si="250"/>
        <v>0</v>
      </c>
      <c r="AZ222" s="318">
        <f t="shared" si="247"/>
        <v>0</v>
      </c>
      <c r="BA222" s="595">
        <f t="shared" si="201"/>
        <v>0</v>
      </c>
    </row>
    <row r="223" spans="1:53" ht="17.399999999999999" x14ac:dyDescent="0.3">
      <c r="A223" s="22" t="s">
        <v>435</v>
      </c>
      <c r="B223" s="23" t="s">
        <v>436</v>
      </c>
      <c r="C223" s="221"/>
      <c r="D223" s="221"/>
      <c r="E223" s="221"/>
      <c r="F223" s="221"/>
      <c r="G223" s="318"/>
      <c r="H223" s="147">
        <f t="shared" ref="H223:H232" si="251">SUM(C223:G223)</f>
        <v>0</v>
      </c>
      <c r="I223" s="318"/>
      <c r="J223" s="318"/>
      <c r="K223" s="318"/>
      <c r="L223" s="553">
        <f t="shared" si="245"/>
        <v>0</v>
      </c>
      <c r="M223" s="221"/>
      <c r="N223" s="147"/>
      <c r="O223" s="221"/>
      <c r="P223" s="221"/>
      <c r="Q223" s="147">
        <f t="shared" ref="Q223:Q232" si="252">SUM(M223:P223)</f>
        <v>0</v>
      </c>
      <c r="R223" s="221"/>
      <c r="S223" s="584"/>
      <c r="T223" s="318"/>
      <c r="U223" s="147">
        <f>SUM(R223:T223)</f>
        <v>0</v>
      </c>
      <c r="V223" s="583"/>
      <c r="W223" s="583"/>
      <c r="X223" s="583"/>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318">
        <f t="shared" ref="AZ223:AZ232" si="253">SUM(V223:AY223)</f>
        <v>0</v>
      </c>
      <c r="BA223" s="595">
        <f t="shared" si="201"/>
        <v>0</v>
      </c>
    </row>
    <row r="224" spans="1:53" ht="17.399999999999999" x14ac:dyDescent="0.3">
      <c r="A224" s="22" t="s">
        <v>437</v>
      </c>
      <c r="B224" s="23" t="s">
        <v>438</v>
      </c>
      <c r="C224" s="221"/>
      <c r="D224" s="221"/>
      <c r="E224" s="221"/>
      <c r="F224" s="221"/>
      <c r="G224" s="318"/>
      <c r="H224" s="147">
        <f t="shared" si="251"/>
        <v>0</v>
      </c>
      <c r="I224" s="318"/>
      <c r="J224" s="318"/>
      <c r="K224" s="318"/>
      <c r="L224" s="553">
        <f t="shared" si="245"/>
        <v>0</v>
      </c>
      <c r="M224" s="221"/>
      <c r="N224" s="147"/>
      <c r="O224" s="221"/>
      <c r="P224" s="221"/>
      <c r="Q224" s="147">
        <f t="shared" si="252"/>
        <v>0</v>
      </c>
      <c r="R224" s="221"/>
      <c r="S224" s="584"/>
      <c r="T224" s="318"/>
      <c r="U224" s="147">
        <f t="shared" ref="U224:U232" si="254">SUM(R224:T224)</f>
        <v>0</v>
      </c>
      <c r="V224" s="583"/>
      <c r="W224" s="583"/>
      <c r="X224" s="583"/>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318">
        <f t="shared" si="253"/>
        <v>0</v>
      </c>
      <c r="BA224" s="595">
        <f t="shared" si="201"/>
        <v>0</v>
      </c>
    </row>
    <row r="225" spans="1:53" ht="17.399999999999999" x14ac:dyDescent="0.3">
      <c r="A225" s="22" t="s">
        <v>439</v>
      </c>
      <c r="B225" s="23" t="s">
        <v>440</v>
      </c>
      <c r="C225" s="221"/>
      <c r="D225" s="221"/>
      <c r="E225" s="221"/>
      <c r="F225" s="221"/>
      <c r="G225" s="318"/>
      <c r="H225" s="147">
        <f t="shared" si="251"/>
        <v>0</v>
      </c>
      <c r="I225" s="318"/>
      <c r="J225" s="318"/>
      <c r="K225" s="318"/>
      <c r="L225" s="553">
        <f t="shared" si="245"/>
        <v>0</v>
      </c>
      <c r="M225" s="221"/>
      <c r="N225" s="147"/>
      <c r="O225" s="221"/>
      <c r="P225" s="221"/>
      <c r="Q225" s="147">
        <f t="shared" si="252"/>
        <v>0</v>
      </c>
      <c r="R225" s="221"/>
      <c r="S225" s="584"/>
      <c r="T225" s="318"/>
      <c r="U225" s="147">
        <f t="shared" si="254"/>
        <v>0</v>
      </c>
      <c r="V225" s="583"/>
      <c r="W225" s="583"/>
      <c r="X225" s="583"/>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318">
        <f t="shared" si="253"/>
        <v>0</v>
      </c>
      <c r="BA225" s="595">
        <f t="shared" si="201"/>
        <v>0</v>
      </c>
    </row>
    <row r="226" spans="1:53" ht="17.399999999999999" x14ac:dyDescent="0.3">
      <c r="A226" s="22" t="s">
        <v>441</v>
      </c>
      <c r="B226" s="23" t="s">
        <v>442</v>
      </c>
      <c r="C226" s="221"/>
      <c r="D226" s="221"/>
      <c r="E226" s="221"/>
      <c r="F226" s="221"/>
      <c r="G226" s="318"/>
      <c r="H226" s="147">
        <f t="shared" si="251"/>
        <v>0</v>
      </c>
      <c r="I226" s="318"/>
      <c r="J226" s="318"/>
      <c r="K226" s="318"/>
      <c r="L226" s="553">
        <f t="shared" si="245"/>
        <v>0</v>
      </c>
      <c r="M226" s="221"/>
      <c r="N226" s="147"/>
      <c r="O226" s="221"/>
      <c r="P226" s="221"/>
      <c r="Q226" s="147">
        <f t="shared" si="252"/>
        <v>0</v>
      </c>
      <c r="R226" s="221"/>
      <c r="S226" s="584"/>
      <c r="T226" s="318"/>
      <c r="U226" s="147">
        <f t="shared" si="254"/>
        <v>0</v>
      </c>
      <c r="V226" s="583"/>
      <c r="W226" s="583"/>
      <c r="X226" s="583"/>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318">
        <f t="shared" si="253"/>
        <v>0</v>
      </c>
      <c r="BA226" s="595">
        <f t="shared" si="201"/>
        <v>0</v>
      </c>
    </row>
    <row r="227" spans="1:53" ht="17.399999999999999" x14ac:dyDescent="0.3">
      <c r="A227" s="18" t="s">
        <v>443</v>
      </c>
      <c r="B227" s="19" t="s">
        <v>444</v>
      </c>
      <c r="C227" s="221"/>
      <c r="D227" s="221"/>
      <c r="E227" s="221"/>
      <c r="F227" s="221"/>
      <c r="G227" s="318"/>
      <c r="H227" s="147">
        <f t="shared" si="251"/>
        <v>0</v>
      </c>
      <c r="I227" s="318"/>
      <c r="J227" s="318"/>
      <c r="K227" s="318"/>
      <c r="L227" s="553">
        <f t="shared" si="245"/>
        <v>0</v>
      </c>
      <c r="M227" s="221"/>
      <c r="N227" s="147"/>
      <c r="O227" s="221"/>
      <c r="P227" s="221"/>
      <c r="Q227" s="147">
        <f t="shared" si="252"/>
        <v>0</v>
      </c>
      <c r="R227" s="221"/>
      <c r="S227" s="584"/>
      <c r="T227" s="318"/>
      <c r="U227" s="147">
        <f t="shared" si="254"/>
        <v>0</v>
      </c>
      <c r="V227" s="583"/>
      <c r="W227" s="583"/>
      <c r="X227" s="583"/>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318">
        <f t="shared" si="253"/>
        <v>0</v>
      </c>
      <c r="BA227" s="595">
        <f t="shared" si="201"/>
        <v>0</v>
      </c>
    </row>
    <row r="228" spans="1:53" ht="17.399999999999999" x14ac:dyDescent="0.3">
      <c r="A228" s="18" t="s">
        <v>445</v>
      </c>
      <c r="B228" s="19" t="s">
        <v>446</v>
      </c>
      <c r="C228" s="221"/>
      <c r="D228" s="221"/>
      <c r="E228" s="221"/>
      <c r="F228" s="221"/>
      <c r="G228" s="318"/>
      <c r="H228" s="147">
        <f t="shared" si="251"/>
        <v>0</v>
      </c>
      <c r="I228" s="318"/>
      <c r="J228" s="318"/>
      <c r="K228" s="318"/>
      <c r="L228" s="553">
        <f t="shared" si="245"/>
        <v>0</v>
      </c>
      <c r="M228" s="221"/>
      <c r="N228" s="147"/>
      <c r="O228" s="221"/>
      <c r="P228" s="221"/>
      <c r="Q228" s="147">
        <f t="shared" si="252"/>
        <v>0</v>
      </c>
      <c r="R228" s="221"/>
      <c r="S228" s="584"/>
      <c r="T228" s="318"/>
      <c r="U228" s="147">
        <f t="shared" si="254"/>
        <v>0</v>
      </c>
      <c r="V228" s="583"/>
      <c r="W228" s="583"/>
      <c r="X228" s="583"/>
      <c r="Y228" s="147"/>
      <c r="Z228" s="147"/>
      <c r="AA228" s="147"/>
      <c r="AB228" s="147"/>
      <c r="AC228" s="147"/>
      <c r="AD228" s="147"/>
      <c r="AE228" s="147"/>
      <c r="AF228" s="147"/>
      <c r="AG228" s="147"/>
      <c r="AH228" s="147"/>
      <c r="AI228" s="147"/>
      <c r="AJ228" s="147"/>
      <c r="AK228" s="147"/>
      <c r="AL228" s="147">
        <v>13858564</v>
      </c>
      <c r="AM228" s="147"/>
      <c r="AN228" s="147"/>
      <c r="AO228" s="147"/>
      <c r="AP228" s="147"/>
      <c r="AQ228" s="147"/>
      <c r="AR228" s="147"/>
      <c r="AS228" s="147"/>
      <c r="AT228" s="147"/>
      <c r="AU228" s="147"/>
      <c r="AV228" s="147"/>
      <c r="AW228" s="147"/>
      <c r="AX228" s="147"/>
      <c r="AY228" s="147"/>
      <c r="AZ228" s="610">
        <f t="shared" si="253"/>
        <v>13858564</v>
      </c>
      <c r="BA228" s="613">
        <f t="shared" si="201"/>
        <v>13858564</v>
      </c>
    </row>
    <row r="229" spans="1:53" ht="17.399999999999999" x14ac:dyDescent="0.3">
      <c r="A229" s="18" t="s">
        <v>447</v>
      </c>
      <c r="B229" s="19" t="s">
        <v>448</v>
      </c>
      <c r="C229" s="221"/>
      <c r="D229" s="221"/>
      <c r="E229" s="221"/>
      <c r="F229" s="221"/>
      <c r="G229" s="318"/>
      <c r="H229" s="147">
        <f t="shared" si="251"/>
        <v>0</v>
      </c>
      <c r="I229" s="318"/>
      <c r="J229" s="318"/>
      <c r="K229" s="318"/>
      <c r="L229" s="553">
        <f t="shared" si="245"/>
        <v>0</v>
      </c>
      <c r="M229" s="221"/>
      <c r="N229" s="147"/>
      <c r="O229" s="221"/>
      <c r="P229" s="221"/>
      <c r="Q229" s="147">
        <f t="shared" si="252"/>
        <v>0</v>
      </c>
      <c r="R229" s="221"/>
      <c r="S229" s="584"/>
      <c r="T229" s="318"/>
      <c r="U229" s="147">
        <f t="shared" si="254"/>
        <v>0</v>
      </c>
      <c r="V229" s="583"/>
      <c r="W229" s="583"/>
      <c r="X229" s="583"/>
      <c r="Y229" s="147"/>
      <c r="Z229" s="147"/>
      <c r="AA229" s="147"/>
      <c r="AB229" s="147"/>
      <c r="AC229" s="147"/>
      <c r="AD229" s="147"/>
      <c r="AE229" s="147"/>
      <c r="AF229" s="147"/>
      <c r="AG229" s="147"/>
      <c r="AH229" s="147"/>
      <c r="AI229" s="147"/>
      <c r="AJ229" s="147"/>
      <c r="AK229" s="147"/>
      <c r="AL229" s="147">
        <v>327926263</v>
      </c>
      <c r="AM229" s="147"/>
      <c r="AN229" s="147"/>
      <c r="AO229" s="147"/>
      <c r="AP229" s="147"/>
      <c r="AQ229" s="147"/>
      <c r="AR229" s="147"/>
      <c r="AS229" s="147"/>
      <c r="AT229" s="147"/>
      <c r="AU229" s="147"/>
      <c r="AV229" s="147"/>
      <c r="AW229" s="147"/>
      <c r="AX229" s="147"/>
      <c r="AY229" s="147"/>
      <c r="AZ229" s="610">
        <f t="shared" si="253"/>
        <v>327926263</v>
      </c>
      <c r="BA229" s="613">
        <f t="shared" si="201"/>
        <v>327926263</v>
      </c>
    </row>
    <row r="230" spans="1:53" ht="17.399999999999999" x14ac:dyDescent="0.3">
      <c r="A230" s="18" t="s">
        <v>449</v>
      </c>
      <c r="B230" s="19" t="s">
        <v>450</v>
      </c>
      <c r="C230" s="221"/>
      <c r="D230" s="221"/>
      <c r="E230" s="221"/>
      <c r="F230" s="221"/>
      <c r="G230" s="318"/>
      <c r="H230" s="147">
        <f t="shared" si="251"/>
        <v>0</v>
      </c>
      <c r="I230" s="318"/>
      <c r="J230" s="318"/>
      <c r="K230" s="318"/>
      <c r="L230" s="553">
        <f t="shared" si="245"/>
        <v>0</v>
      </c>
      <c r="M230" s="221"/>
      <c r="N230" s="147"/>
      <c r="O230" s="221"/>
      <c r="P230" s="221"/>
      <c r="Q230" s="147">
        <f t="shared" si="252"/>
        <v>0</v>
      </c>
      <c r="R230" s="221"/>
      <c r="S230" s="584"/>
      <c r="T230" s="318"/>
      <c r="U230" s="147">
        <f t="shared" si="254"/>
        <v>0</v>
      </c>
      <c r="V230" s="583"/>
      <c r="W230" s="583"/>
      <c r="X230" s="583"/>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610">
        <f t="shared" si="253"/>
        <v>0</v>
      </c>
      <c r="BA230" s="613">
        <f t="shared" si="201"/>
        <v>0</v>
      </c>
    </row>
    <row r="231" spans="1:53" ht="17.399999999999999" x14ac:dyDescent="0.3">
      <c r="A231" s="18" t="s">
        <v>451</v>
      </c>
      <c r="B231" s="19" t="s">
        <v>452</v>
      </c>
      <c r="C231" s="221"/>
      <c r="D231" s="221"/>
      <c r="E231" s="221"/>
      <c r="F231" s="221"/>
      <c r="G231" s="318"/>
      <c r="H231" s="147">
        <f t="shared" si="251"/>
        <v>0</v>
      </c>
      <c r="I231" s="318"/>
      <c r="J231" s="318"/>
      <c r="K231" s="318"/>
      <c r="L231" s="553">
        <f t="shared" si="245"/>
        <v>0</v>
      </c>
      <c r="M231" s="221"/>
      <c r="N231" s="147"/>
      <c r="O231" s="221"/>
      <c r="P231" s="221"/>
      <c r="Q231" s="147">
        <f t="shared" si="252"/>
        <v>0</v>
      </c>
      <c r="R231" s="221"/>
      <c r="S231" s="584"/>
      <c r="T231" s="318"/>
      <c r="U231" s="147">
        <f t="shared" si="254"/>
        <v>0</v>
      </c>
      <c r="V231" s="583"/>
      <c r="W231" s="583"/>
      <c r="X231" s="583"/>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318">
        <f t="shared" si="253"/>
        <v>0</v>
      </c>
      <c r="BA231" s="595">
        <f t="shared" si="201"/>
        <v>0</v>
      </c>
    </row>
    <row r="232" spans="1:53" ht="17.399999999999999" x14ac:dyDescent="0.3">
      <c r="A232" s="18" t="s">
        <v>453</v>
      </c>
      <c r="B232" s="19" t="s">
        <v>454</v>
      </c>
      <c r="C232" s="221"/>
      <c r="D232" s="221"/>
      <c r="E232" s="221"/>
      <c r="F232" s="221"/>
      <c r="G232" s="318"/>
      <c r="H232" s="147">
        <f t="shared" si="251"/>
        <v>0</v>
      </c>
      <c r="I232" s="318"/>
      <c r="J232" s="318"/>
      <c r="K232" s="318"/>
      <c r="L232" s="553">
        <f t="shared" si="245"/>
        <v>0</v>
      </c>
      <c r="M232" s="221"/>
      <c r="N232" s="147"/>
      <c r="O232" s="221"/>
      <c r="P232" s="221"/>
      <c r="Q232" s="147">
        <f t="shared" si="252"/>
        <v>0</v>
      </c>
      <c r="R232" s="221"/>
      <c r="S232" s="584"/>
      <c r="T232" s="318"/>
      <c r="U232" s="147">
        <f t="shared" si="254"/>
        <v>0</v>
      </c>
      <c r="V232" s="583"/>
      <c r="W232" s="583"/>
      <c r="X232" s="583"/>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318">
        <f t="shared" si="253"/>
        <v>0</v>
      </c>
      <c r="BA232" s="595">
        <f t="shared" si="201"/>
        <v>0</v>
      </c>
    </row>
    <row r="233" spans="1:53" ht="17.399999999999999" x14ac:dyDescent="0.3">
      <c r="A233" s="16" t="s">
        <v>455</v>
      </c>
      <c r="B233" s="17" t="s">
        <v>456</v>
      </c>
      <c r="C233" s="219">
        <f t="shared" ref="C233:AZ233" si="255">SUM(C234:C237)</f>
        <v>0</v>
      </c>
      <c r="D233" s="219">
        <f t="shared" si="255"/>
        <v>0</v>
      </c>
      <c r="E233" s="219">
        <f t="shared" si="255"/>
        <v>0</v>
      </c>
      <c r="F233" s="219">
        <f t="shared" si="255"/>
        <v>0</v>
      </c>
      <c r="G233" s="317">
        <f t="shared" si="255"/>
        <v>0</v>
      </c>
      <c r="H233" s="146">
        <f t="shared" si="255"/>
        <v>0</v>
      </c>
      <c r="I233" s="317">
        <f t="shared" si="255"/>
        <v>0</v>
      </c>
      <c r="J233" s="317">
        <f t="shared" si="255"/>
        <v>0</v>
      </c>
      <c r="K233" s="317">
        <f t="shared" si="255"/>
        <v>0</v>
      </c>
      <c r="L233" s="552">
        <f>SUM(I233:K233)</f>
        <v>0</v>
      </c>
      <c r="M233" s="219">
        <f t="shared" si="255"/>
        <v>0</v>
      </c>
      <c r="N233" s="163">
        <f t="shared" si="255"/>
        <v>0</v>
      </c>
      <c r="O233" s="219">
        <f t="shared" si="255"/>
        <v>0</v>
      </c>
      <c r="P233" s="219">
        <f t="shared" si="255"/>
        <v>0</v>
      </c>
      <c r="Q233" s="163">
        <f t="shared" si="255"/>
        <v>0</v>
      </c>
      <c r="R233" s="219">
        <f t="shared" si="255"/>
        <v>0</v>
      </c>
      <c r="S233" s="386"/>
      <c r="T233" s="353">
        <f t="shared" ref="T233" si="256">SUM(T234:T237)</f>
        <v>0</v>
      </c>
      <c r="U233" s="163">
        <f>SUM(U234:U237)</f>
        <v>0</v>
      </c>
      <c r="V233" s="343">
        <f t="shared" ref="V233:AY233" si="257">SUM(V234:V237)</f>
        <v>0</v>
      </c>
      <c r="W233" s="343">
        <f t="shared" si="257"/>
        <v>0</v>
      </c>
      <c r="X233" s="343">
        <f t="shared" si="257"/>
        <v>0</v>
      </c>
      <c r="Y233" s="163">
        <f t="shared" si="257"/>
        <v>0</v>
      </c>
      <c r="Z233" s="163">
        <f t="shared" si="257"/>
        <v>0</v>
      </c>
      <c r="AA233" s="163">
        <f t="shared" si="257"/>
        <v>0</v>
      </c>
      <c r="AB233" s="163">
        <f t="shared" si="257"/>
        <v>0</v>
      </c>
      <c r="AC233" s="163">
        <f t="shared" si="257"/>
        <v>0</v>
      </c>
      <c r="AD233" s="163">
        <f t="shared" si="257"/>
        <v>0</v>
      </c>
      <c r="AE233" s="163">
        <f t="shared" si="257"/>
        <v>0</v>
      </c>
      <c r="AF233" s="163">
        <f t="shared" si="257"/>
        <v>0</v>
      </c>
      <c r="AG233" s="163">
        <f>SUM(AG234:AG237)</f>
        <v>0</v>
      </c>
      <c r="AH233" s="163">
        <f t="shared" si="257"/>
        <v>0</v>
      </c>
      <c r="AI233" s="163">
        <f t="shared" si="257"/>
        <v>0</v>
      </c>
      <c r="AJ233" s="163">
        <f t="shared" si="257"/>
        <v>0</v>
      </c>
      <c r="AK233" s="163">
        <f t="shared" si="257"/>
        <v>0</v>
      </c>
      <c r="AL233" s="163">
        <f t="shared" si="257"/>
        <v>0</v>
      </c>
      <c r="AM233" s="163">
        <f t="shared" si="257"/>
        <v>0</v>
      </c>
      <c r="AN233" s="163">
        <f t="shared" si="257"/>
        <v>0</v>
      </c>
      <c r="AO233" s="163">
        <f t="shared" si="257"/>
        <v>0</v>
      </c>
      <c r="AP233" s="163">
        <f t="shared" si="257"/>
        <v>0</v>
      </c>
      <c r="AQ233" s="163">
        <f t="shared" si="257"/>
        <v>0</v>
      </c>
      <c r="AR233" s="163">
        <f t="shared" si="257"/>
        <v>0</v>
      </c>
      <c r="AS233" s="163">
        <f t="shared" si="257"/>
        <v>0</v>
      </c>
      <c r="AT233" s="163">
        <f t="shared" si="257"/>
        <v>0</v>
      </c>
      <c r="AU233" s="163">
        <f t="shared" si="257"/>
        <v>0</v>
      </c>
      <c r="AV233" s="163">
        <f t="shared" si="257"/>
        <v>0</v>
      </c>
      <c r="AW233" s="163">
        <f t="shared" si="257"/>
        <v>0</v>
      </c>
      <c r="AX233" s="163">
        <f t="shared" si="257"/>
        <v>0</v>
      </c>
      <c r="AY233" s="163">
        <f t="shared" si="257"/>
        <v>0</v>
      </c>
      <c r="AZ233" s="353">
        <f t="shared" si="255"/>
        <v>0</v>
      </c>
      <c r="BA233" s="595">
        <f t="shared" si="201"/>
        <v>0</v>
      </c>
    </row>
    <row r="234" spans="1:53" ht="17.399999999999999" x14ac:dyDescent="0.3">
      <c r="A234" s="18" t="s">
        <v>457</v>
      </c>
      <c r="B234" s="19" t="s">
        <v>458</v>
      </c>
      <c r="C234" s="221"/>
      <c r="D234" s="221"/>
      <c r="E234" s="221"/>
      <c r="F234" s="221"/>
      <c r="G234" s="318"/>
      <c r="H234" s="147">
        <f>SUM(C234:G234)</f>
        <v>0</v>
      </c>
      <c r="I234" s="318"/>
      <c r="J234" s="318"/>
      <c r="K234" s="318"/>
      <c r="L234" s="553">
        <f>SUM(I234:K234)</f>
        <v>0</v>
      </c>
      <c r="M234" s="221"/>
      <c r="N234" s="147"/>
      <c r="O234" s="221"/>
      <c r="P234" s="221"/>
      <c r="Q234" s="147">
        <f>SUM(M234:P234)</f>
        <v>0</v>
      </c>
      <c r="R234" s="221"/>
      <c r="S234" s="584"/>
      <c r="T234" s="318"/>
      <c r="U234" s="147">
        <f>SUM(R234:T234)</f>
        <v>0</v>
      </c>
      <c r="V234" s="583"/>
      <c r="W234" s="583"/>
      <c r="X234" s="583"/>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318">
        <f>SUM(V234:AY234)</f>
        <v>0</v>
      </c>
      <c r="BA234" s="595">
        <f t="shared" si="201"/>
        <v>0</v>
      </c>
    </row>
    <row r="235" spans="1:53" ht="17.399999999999999" x14ac:dyDescent="0.3">
      <c r="A235" s="18" t="s">
        <v>459</v>
      </c>
      <c r="B235" s="19" t="s">
        <v>460</v>
      </c>
      <c r="C235" s="221"/>
      <c r="D235" s="221"/>
      <c r="E235" s="221"/>
      <c r="F235" s="221"/>
      <c r="G235" s="318"/>
      <c r="H235" s="147">
        <f>SUM(C235:G235)</f>
        <v>0</v>
      </c>
      <c r="I235" s="318"/>
      <c r="J235" s="318"/>
      <c r="K235" s="318"/>
      <c r="L235" s="553">
        <f t="shared" ref="L235:L237" si="258">SUM(I235:K235)</f>
        <v>0</v>
      </c>
      <c r="M235" s="221"/>
      <c r="N235" s="147"/>
      <c r="O235" s="221"/>
      <c r="P235" s="221"/>
      <c r="Q235" s="147">
        <f>SUM(M235:P235)</f>
        <v>0</v>
      </c>
      <c r="R235" s="221"/>
      <c r="S235" s="584"/>
      <c r="T235" s="318"/>
      <c r="U235" s="147">
        <f t="shared" ref="U235:U237" si="259">SUM(R235:T235)</f>
        <v>0</v>
      </c>
      <c r="V235" s="583"/>
      <c r="W235" s="583"/>
      <c r="X235" s="583"/>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318">
        <f>SUM(V235:AY235)</f>
        <v>0</v>
      </c>
      <c r="BA235" s="595">
        <f t="shared" si="201"/>
        <v>0</v>
      </c>
    </row>
    <row r="236" spans="1:53" ht="17.399999999999999" x14ac:dyDescent="0.3">
      <c r="A236" s="18" t="s">
        <v>461</v>
      </c>
      <c r="B236" s="19" t="s">
        <v>462</v>
      </c>
      <c r="C236" s="221"/>
      <c r="D236" s="221"/>
      <c r="E236" s="221"/>
      <c r="F236" s="221"/>
      <c r="G236" s="318"/>
      <c r="H236" s="147">
        <f>SUM(C236:G236)</f>
        <v>0</v>
      </c>
      <c r="I236" s="318"/>
      <c r="J236" s="318"/>
      <c r="K236" s="318"/>
      <c r="L236" s="553">
        <f t="shared" si="258"/>
        <v>0</v>
      </c>
      <c r="M236" s="221"/>
      <c r="N236" s="147"/>
      <c r="O236" s="221"/>
      <c r="P236" s="221"/>
      <c r="Q236" s="147">
        <f>SUM(M236:P236)</f>
        <v>0</v>
      </c>
      <c r="R236" s="221"/>
      <c r="S236" s="584"/>
      <c r="T236" s="318"/>
      <c r="U236" s="147">
        <f t="shared" si="259"/>
        <v>0</v>
      </c>
      <c r="V236" s="583"/>
      <c r="W236" s="583"/>
      <c r="X236" s="583"/>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318">
        <f>SUM(V236:AY236)</f>
        <v>0</v>
      </c>
      <c r="BA236" s="595">
        <f t="shared" si="201"/>
        <v>0</v>
      </c>
    </row>
    <row r="237" spans="1:53" ht="17.399999999999999" x14ac:dyDescent="0.3">
      <c r="A237" s="18" t="s">
        <v>463</v>
      </c>
      <c r="B237" s="19" t="s">
        <v>464</v>
      </c>
      <c r="C237" s="221"/>
      <c r="D237" s="221"/>
      <c r="E237" s="221"/>
      <c r="F237" s="221"/>
      <c r="G237" s="318"/>
      <c r="H237" s="147">
        <f>SUM(C237:G237)</f>
        <v>0</v>
      </c>
      <c r="I237" s="318"/>
      <c r="J237" s="318"/>
      <c r="K237" s="318"/>
      <c r="L237" s="553">
        <f t="shared" si="258"/>
        <v>0</v>
      </c>
      <c r="M237" s="221"/>
      <c r="N237" s="147"/>
      <c r="O237" s="221"/>
      <c r="P237" s="221"/>
      <c r="Q237" s="147">
        <f>SUM(M237:P237)</f>
        <v>0</v>
      </c>
      <c r="R237" s="221"/>
      <c r="S237" s="584"/>
      <c r="T237" s="318"/>
      <c r="U237" s="147">
        <f t="shared" si="259"/>
        <v>0</v>
      </c>
      <c r="V237" s="583"/>
      <c r="W237" s="583"/>
      <c r="X237" s="583"/>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318">
        <f>SUM(V237:AY237)</f>
        <v>0</v>
      </c>
      <c r="BA237" s="595">
        <f t="shared" si="201"/>
        <v>0</v>
      </c>
    </row>
    <row r="238" spans="1:53" ht="31.8" thickBot="1" x14ac:dyDescent="0.35">
      <c r="A238" s="16" t="s">
        <v>465</v>
      </c>
      <c r="B238" s="17" t="s">
        <v>466</v>
      </c>
      <c r="C238" s="454"/>
      <c r="D238" s="454"/>
      <c r="E238" s="454"/>
      <c r="F238" s="454"/>
      <c r="G238" s="317"/>
      <c r="H238" s="146">
        <f>SUM(C238:G238)</f>
        <v>0</v>
      </c>
      <c r="I238" s="317"/>
      <c r="J238" s="317"/>
      <c r="K238" s="317"/>
      <c r="L238" s="556">
        <f>SUM(I238:K238)</f>
        <v>0</v>
      </c>
      <c r="M238" s="454"/>
      <c r="N238" s="163"/>
      <c r="O238" s="454"/>
      <c r="P238" s="454"/>
      <c r="Q238" s="163">
        <f>SUM(M238:P238)</f>
        <v>0</v>
      </c>
      <c r="R238" s="454"/>
      <c r="S238" s="386"/>
      <c r="T238" s="353"/>
      <c r="U238" s="163">
        <f>R238</f>
        <v>0</v>
      </c>
      <c r="V238" s="343"/>
      <c r="W238" s="343"/>
      <c r="X238" s="34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353">
        <f>SUM(V238:AY238)</f>
        <v>0</v>
      </c>
      <c r="BA238" s="595">
        <f t="shared" si="201"/>
        <v>0</v>
      </c>
    </row>
    <row r="239" spans="1:53" x14ac:dyDescent="0.3">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596"/>
    </row>
    <row r="240" spans="1:53" ht="17.399999999999999" x14ac:dyDescent="0.3">
      <c r="B240" s="25" t="s">
        <v>467</v>
      </c>
      <c r="C240" s="149">
        <f t="shared" ref="C240:AZ240" si="260">C124+C143+C144+C169+C178</f>
        <v>0</v>
      </c>
      <c r="D240" s="149">
        <f t="shared" si="260"/>
        <v>0</v>
      </c>
      <c r="E240" s="149">
        <f t="shared" si="260"/>
        <v>26734370</v>
      </c>
      <c r="F240" s="149">
        <f t="shared" si="260"/>
        <v>0</v>
      </c>
      <c r="G240" s="149">
        <f t="shared" si="260"/>
        <v>0</v>
      </c>
      <c r="H240" s="149">
        <f t="shared" si="260"/>
        <v>26734370</v>
      </c>
      <c r="I240" s="149">
        <f t="shared" si="260"/>
        <v>83103732</v>
      </c>
      <c r="J240" s="149">
        <f t="shared" si="260"/>
        <v>0</v>
      </c>
      <c r="K240" s="149">
        <f t="shared" si="260"/>
        <v>0</v>
      </c>
      <c r="L240" s="149">
        <f>SUM(I240:K240)</f>
        <v>83103732</v>
      </c>
      <c r="M240" s="149">
        <f t="shared" si="260"/>
        <v>147719310</v>
      </c>
      <c r="N240" s="149"/>
      <c r="O240" s="149">
        <f t="shared" ref="O240" si="261">O124+O143+O144+O169+O178</f>
        <v>0</v>
      </c>
      <c r="P240" s="149">
        <f t="shared" si="260"/>
        <v>0</v>
      </c>
      <c r="Q240" s="149">
        <f t="shared" si="260"/>
        <v>147719310</v>
      </c>
      <c r="R240" s="149">
        <f t="shared" si="260"/>
        <v>82816729</v>
      </c>
      <c r="S240" s="149">
        <f t="shared" si="260"/>
        <v>0</v>
      </c>
      <c r="T240" s="149">
        <f t="shared" si="260"/>
        <v>0</v>
      </c>
      <c r="U240" s="149">
        <f t="shared" si="260"/>
        <v>82816729</v>
      </c>
      <c r="V240" s="149">
        <f t="shared" si="260"/>
        <v>0</v>
      </c>
      <c r="W240" s="149">
        <f t="shared" si="260"/>
        <v>0</v>
      </c>
      <c r="X240" s="149">
        <f t="shared" si="260"/>
        <v>0</v>
      </c>
      <c r="Y240" s="149">
        <f t="shared" si="260"/>
        <v>0</v>
      </c>
      <c r="Z240" s="149">
        <f t="shared" si="260"/>
        <v>0</v>
      </c>
      <c r="AA240" s="149">
        <f t="shared" si="260"/>
        <v>0</v>
      </c>
      <c r="AB240" s="149">
        <f t="shared" si="260"/>
        <v>0</v>
      </c>
      <c r="AC240" s="149">
        <f t="shared" si="260"/>
        <v>0</v>
      </c>
      <c r="AD240" s="149">
        <f t="shared" si="260"/>
        <v>0</v>
      </c>
      <c r="AE240" s="149">
        <f>AE124+AE143+AE144+AE169+AE178</f>
        <v>0</v>
      </c>
      <c r="AF240" s="149">
        <f t="shared" si="260"/>
        <v>0</v>
      </c>
      <c r="AG240" s="149">
        <f t="shared" si="260"/>
        <v>0</v>
      </c>
      <c r="AH240" s="149">
        <f t="shared" si="260"/>
        <v>0</v>
      </c>
      <c r="AI240" s="149">
        <f t="shared" si="260"/>
        <v>0</v>
      </c>
      <c r="AJ240" s="149">
        <f t="shared" si="260"/>
        <v>0</v>
      </c>
      <c r="AK240" s="149">
        <f t="shared" si="260"/>
        <v>0</v>
      </c>
      <c r="AL240" s="149">
        <f t="shared" si="260"/>
        <v>320830691</v>
      </c>
      <c r="AM240" s="149">
        <f t="shared" si="260"/>
        <v>0</v>
      </c>
      <c r="AN240" s="149">
        <f t="shared" si="260"/>
        <v>0</v>
      </c>
      <c r="AO240" s="149">
        <f t="shared" si="260"/>
        <v>0</v>
      </c>
      <c r="AP240" s="149">
        <f t="shared" si="260"/>
        <v>0</v>
      </c>
      <c r="AQ240" s="149">
        <f t="shared" si="260"/>
        <v>0</v>
      </c>
      <c r="AR240" s="149">
        <f t="shared" si="260"/>
        <v>0</v>
      </c>
      <c r="AS240" s="149">
        <f t="shared" si="260"/>
        <v>0</v>
      </c>
      <c r="AT240" s="149">
        <f t="shared" si="260"/>
        <v>0</v>
      </c>
      <c r="AU240" s="149">
        <f t="shared" si="260"/>
        <v>0</v>
      </c>
      <c r="AV240" s="149">
        <f t="shared" si="260"/>
        <v>0</v>
      </c>
      <c r="AW240" s="149">
        <f t="shared" si="260"/>
        <v>0</v>
      </c>
      <c r="AX240" s="149">
        <f t="shared" si="260"/>
        <v>0</v>
      </c>
      <c r="AY240" s="149">
        <f t="shared" si="260"/>
        <v>0</v>
      </c>
      <c r="AZ240" s="149">
        <f t="shared" si="260"/>
        <v>320830691</v>
      </c>
      <c r="BA240" s="573">
        <f>BA124+BA143+BA144+BA169+BA178</f>
        <v>661204832</v>
      </c>
    </row>
    <row r="241" spans="1:58" x14ac:dyDescent="0.3">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574"/>
    </row>
    <row r="242" spans="1:58" ht="17.399999999999999" x14ac:dyDescent="0.3">
      <c r="B242" s="25" t="s">
        <v>468</v>
      </c>
      <c r="C242" s="149">
        <f t="shared" ref="C242:AZ242" si="262">C194+C202+C207</f>
        <v>0</v>
      </c>
      <c r="D242" s="149">
        <f t="shared" si="262"/>
        <v>0</v>
      </c>
      <c r="E242" s="149">
        <f t="shared" si="262"/>
        <v>1321000</v>
      </c>
      <c r="F242" s="149">
        <f t="shared" si="262"/>
        <v>0</v>
      </c>
      <c r="G242" s="149">
        <f t="shared" si="262"/>
        <v>0</v>
      </c>
      <c r="H242" s="149">
        <f t="shared" si="262"/>
        <v>1321000</v>
      </c>
      <c r="I242" s="149">
        <f t="shared" si="262"/>
        <v>853700</v>
      </c>
      <c r="J242" s="149">
        <f t="shared" si="262"/>
        <v>0</v>
      </c>
      <c r="K242" s="149">
        <f t="shared" si="262"/>
        <v>0</v>
      </c>
      <c r="L242" s="149">
        <f>SUM(I242:K242)</f>
        <v>853700</v>
      </c>
      <c r="M242" s="166">
        <f t="shared" si="262"/>
        <v>830613</v>
      </c>
      <c r="N242" s="166"/>
      <c r="O242" s="166">
        <f t="shared" ref="O242" si="263">O194+O202+O207</f>
        <v>0</v>
      </c>
      <c r="P242" s="166">
        <f t="shared" si="262"/>
        <v>0</v>
      </c>
      <c r="Q242" s="166">
        <f t="shared" si="262"/>
        <v>830613</v>
      </c>
      <c r="R242" s="166">
        <f t="shared" si="262"/>
        <v>43129</v>
      </c>
      <c r="S242" s="166">
        <f t="shared" si="262"/>
        <v>0</v>
      </c>
      <c r="T242" s="166">
        <f t="shared" si="262"/>
        <v>0</v>
      </c>
      <c r="U242" s="166">
        <f>U194+U202+U207</f>
        <v>43129</v>
      </c>
      <c r="V242" s="166">
        <f t="shared" si="262"/>
        <v>0</v>
      </c>
      <c r="W242" s="166">
        <f t="shared" si="262"/>
        <v>0</v>
      </c>
      <c r="X242" s="166">
        <f t="shared" si="262"/>
        <v>0</v>
      </c>
      <c r="Y242" s="166">
        <f t="shared" si="262"/>
        <v>0</v>
      </c>
      <c r="Z242" s="166">
        <f t="shared" si="262"/>
        <v>0</v>
      </c>
      <c r="AA242" s="166">
        <f t="shared" si="262"/>
        <v>0</v>
      </c>
      <c r="AB242" s="166">
        <f t="shared" si="262"/>
        <v>0</v>
      </c>
      <c r="AC242" s="166">
        <f t="shared" si="262"/>
        <v>0</v>
      </c>
      <c r="AD242" s="166">
        <f t="shared" si="262"/>
        <v>0</v>
      </c>
      <c r="AE242" s="166">
        <f>AE194+AE202+AE207</f>
        <v>0</v>
      </c>
      <c r="AF242" s="166">
        <f t="shared" si="262"/>
        <v>0</v>
      </c>
      <c r="AG242" s="166">
        <f t="shared" si="262"/>
        <v>0</v>
      </c>
      <c r="AH242" s="166">
        <f t="shared" si="262"/>
        <v>0</v>
      </c>
      <c r="AI242" s="166">
        <f t="shared" si="262"/>
        <v>0</v>
      </c>
      <c r="AJ242" s="166">
        <f t="shared" si="262"/>
        <v>0</v>
      </c>
      <c r="AK242" s="166">
        <f t="shared" si="262"/>
        <v>0</v>
      </c>
      <c r="AL242" s="166">
        <f t="shared" si="262"/>
        <v>445835491</v>
      </c>
      <c r="AM242" s="166">
        <f t="shared" si="262"/>
        <v>0</v>
      </c>
      <c r="AN242" s="166">
        <f t="shared" si="262"/>
        <v>0</v>
      </c>
      <c r="AO242" s="166">
        <f t="shared" si="262"/>
        <v>0</v>
      </c>
      <c r="AP242" s="166">
        <f t="shared" si="262"/>
        <v>0</v>
      </c>
      <c r="AQ242" s="166">
        <f t="shared" si="262"/>
        <v>0</v>
      </c>
      <c r="AR242" s="166">
        <f t="shared" si="262"/>
        <v>0</v>
      </c>
      <c r="AS242" s="166">
        <f t="shared" si="262"/>
        <v>0</v>
      </c>
      <c r="AT242" s="166">
        <f t="shared" si="262"/>
        <v>0</v>
      </c>
      <c r="AU242" s="166">
        <f t="shared" si="262"/>
        <v>0</v>
      </c>
      <c r="AV242" s="166">
        <f t="shared" si="262"/>
        <v>0</v>
      </c>
      <c r="AW242" s="166">
        <f t="shared" si="262"/>
        <v>0</v>
      </c>
      <c r="AX242" s="166">
        <f t="shared" si="262"/>
        <v>0</v>
      </c>
      <c r="AY242" s="166">
        <f t="shared" si="262"/>
        <v>0</v>
      </c>
      <c r="AZ242" s="166">
        <f t="shared" si="262"/>
        <v>445835491</v>
      </c>
      <c r="BA242" s="573">
        <f>SUM(BA194+BA202+BA207)</f>
        <v>448883933</v>
      </c>
      <c r="BD242" s="617"/>
    </row>
    <row r="243" spans="1:58" x14ac:dyDescent="0.3">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574"/>
      <c r="BF243" s="617"/>
    </row>
    <row r="244" spans="1:58" ht="17.399999999999999" x14ac:dyDescent="0.3">
      <c r="B244" s="25" t="s">
        <v>469</v>
      </c>
      <c r="C244" s="149">
        <f t="shared" ref="C244:AZ244" si="264">C216</f>
        <v>0</v>
      </c>
      <c r="D244" s="149">
        <f t="shared" si="264"/>
        <v>0</v>
      </c>
      <c r="E244" s="149">
        <f t="shared" si="264"/>
        <v>0</v>
      </c>
      <c r="F244" s="149">
        <f t="shared" si="264"/>
        <v>0</v>
      </c>
      <c r="G244" s="149">
        <f t="shared" si="264"/>
        <v>0</v>
      </c>
      <c r="H244" s="149">
        <f t="shared" si="264"/>
        <v>0</v>
      </c>
      <c r="I244" s="149">
        <f t="shared" si="264"/>
        <v>0</v>
      </c>
      <c r="J244" s="149">
        <f t="shared" si="264"/>
        <v>0</v>
      </c>
      <c r="K244" s="149">
        <f t="shared" si="264"/>
        <v>0</v>
      </c>
      <c r="L244" s="149">
        <f>SUM(I244:K244)</f>
        <v>0</v>
      </c>
      <c r="M244" s="166">
        <f t="shared" si="264"/>
        <v>0</v>
      </c>
      <c r="N244" s="166"/>
      <c r="O244" s="166">
        <f t="shared" ref="O244" si="265">O216</f>
        <v>0</v>
      </c>
      <c r="P244" s="166">
        <f t="shared" si="264"/>
        <v>0</v>
      </c>
      <c r="Q244" s="166">
        <f t="shared" si="264"/>
        <v>0</v>
      </c>
      <c r="R244" s="166">
        <f t="shared" si="264"/>
        <v>0</v>
      </c>
      <c r="S244" s="166">
        <f t="shared" si="264"/>
        <v>0</v>
      </c>
      <c r="T244" s="166">
        <f t="shared" si="264"/>
        <v>0</v>
      </c>
      <c r="U244" s="166">
        <f>U216</f>
        <v>0</v>
      </c>
      <c r="V244" s="166">
        <f t="shared" si="264"/>
        <v>0</v>
      </c>
      <c r="W244" s="166">
        <f t="shared" si="264"/>
        <v>0</v>
      </c>
      <c r="X244" s="166">
        <f t="shared" si="264"/>
        <v>0</v>
      </c>
      <c r="Y244" s="166">
        <f t="shared" si="264"/>
        <v>0</v>
      </c>
      <c r="Z244" s="166">
        <f t="shared" si="264"/>
        <v>0</v>
      </c>
      <c r="AA244" s="166">
        <f t="shared" si="264"/>
        <v>0</v>
      </c>
      <c r="AB244" s="166">
        <f t="shared" si="264"/>
        <v>0</v>
      </c>
      <c r="AC244" s="166">
        <f t="shared" si="264"/>
        <v>0</v>
      </c>
      <c r="AD244" s="166">
        <f t="shared" si="264"/>
        <v>0</v>
      </c>
      <c r="AE244" s="166">
        <f>AE216</f>
        <v>0</v>
      </c>
      <c r="AF244" s="166">
        <f t="shared" si="264"/>
        <v>0</v>
      </c>
      <c r="AG244" s="166">
        <f t="shared" si="264"/>
        <v>0</v>
      </c>
      <c r="AH244" s="166">
        <f t="shared" si="264"/>
        <v>0</v>
      </c>
      <c r="AI244" s="166">
        <f t="shared" si="264"/>
        <v>0</v>
      </c>
      <c r="AJ244" s="166">
        <f t="shared" si="264"/>
        <v>0</v>
      </c>
      <c r="AK244" s="166">
        <f t="shared" si="264"/>
        <v>0</v>
      </c>
      <c r="AL244" s="166">
        <f t="shared" si="264"/>
        <v>341784827</v>
      </c>
      <c r="AM244" s="166">
        <f t="shared" si="264"/>
        <v>0</v>
      </c>
      <c r="AN244" s="166">
        <f t="shared" si="264"/>
        <v>0</v>
      </c>
      <c r="AO244" s="166">
        <f t="shared" si="264"/>
        <v>0</v>
      </c>
      <c r="AP244" s="166">
        <f t="shared" si="264"/>
        <v>0</v>
      </c>
      <c r="AQ244" s="166">
        <f t="shared" si="264"/>
        <v>0</v>
      </c>
      <c r="AR244" s="166">
        <f t="shared" si="264"/>
        <v>0</v>
      </c>
      <c r="AS244" s="166">
        <f t="shared" si="264"/>
        <v>0</v>
      </c>
      <c r="AT244" s="166">
        <f t="shared" si="264"/>
        <v>0</v>
      </c>
      <c r="AU244" s="166">
        <f t="shared" si="264"/>
        <v>0</v>
      </c>
      <c r="AV244" s="166">
        <f t="shared" si="264"/>
        <v>0</v>
      </c>
      <c r="AW244" s="166">
        <f t="shared" si="264"/>
        <v>0</v>
      </c>
      <c r="AX244" s="166">
        <f t="shared" si="264"/>
        <v>0</v>
      </c>
      <c r="AY244" s="166">
        <f t="shared" si="264"/>
        <v>0</v>
      </c>
      <c r="AZ244" s="166">
        <f t="shared" si="264"/>
        <v>341784827</v>
      </c>
      <c r="BA244" s="615">
        <f>AZ244+U244+Q244+H244</f>
        <v>341784827</v>
      </c>
    </row>
    <row r="245" spans="1:58" x14ac:dyDescent="0.3">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574"/>
    </row>
    <row r="246" spans="1:58" ht="17.399999999999999" x14ac:dyDescent="0.3">
      <c r="A246" s="36" t="s">
        <v>470</v>
      </c>
      <c r="B246" s="37" t="s">
        <v>471</v>
      </c>
      <c r="C246" s="167">
        <f t="shared" ref="C246:AZ246" si="266">C124+C143+C144+C169+C178+C194+C202+C207+C216</f>
        <v>0</v>
      </c>
      <c r="D246" s="167">
        <f t="shared" si="266"/>
        <v>0</v>
      </c>
      <c r="E246" s="167">
        <f t="shared" si="266"/>
        <v>28055370</v>
      </c>
      <c r="F246" s="167">
        <f t="shared" si="266"/>
        <v>0</v>
      </c>
      <c r="G246" s="167">
        <f t="shared" si="266"/>
        <v>0</v>
      </c>
      <c r="H246" s="167">
        <f t="shared" si="266"/>
        <v>28055370</v>
      </c>
      <c r="I246" s="167">
        <f t="shared" si="266"/>
        <v>83957432</v>
      </c>
      <c r="J246" s="167">
        <f t="shared" si="266"/>
        <v>0</v>
      </c>
      <c r="K246" s="167">
        <f t="shared" si="266"/>
        <v>0</v>
      </c>
      <c r="L246" s="167">
        <f>SUM(I246:K246)</f>
        <v>83957432</v>
      </c>
      <c r="M246" s="168">
        <f t="shared" si="266"/>
        <v>148549923</v>
      </c>
      <c r="N246" s="168"/>
      <c r="O246" s="168">
        <f t="shared" ref="O246" si="267">O124+O143+O144+O169+O178+O194+O202+O207+O216</f>
        <v>0</v>
      </c>
      <c r="P246" s="168">
        <f t="shared" si="266"/>
        <v>0</v>
      </c>
      <c r="Q246" s="168">
        <f t="shared" si="266"/>
        <v>148549923</v>
      </c>
      <c r="R246" s="168">
        <f t="shared" si="266"/>
        <v>82859858</v>
      </c>
      <c r="S246" s="168">
        <f t="shared" si="266"/>
        <v>0</v>
      </c>
      <c r="T246" s="168">
        <f t="shared" si="266"/>
        <v>0</v>
      </c>
      <c r="U246" s="168">
        <f>U124+U143+U144+U169+U178+U194+U202+U207+U216</f>
        <v>82859858</v>
      </c>
      <c r="V246" s="168">
        <f t="shared" si="266"/>
        <v>0</v>
      </c>
      <c r="W246" s="168">
        <f t="shared" si="266"/>
        <v>0</v>
      </c>
      <c r="X246" s="168">
        <f t="shared" si="266"/>
        <v>0</v>
      </c>
      <c r="Y246" s="168">
        <f t="shared" si="266"/>
        <v>0</v>
      </c>
      <c r="Z246" s="168">
        <f t="shared" si="266"/>
        <v>0</v>
      </c>
      <c r="AA246" s="168">
        <f t="shared" si="266"/>
        <v>0</v>
      </c>
      <c r="AB246" s="168">
        <f t="shared" si="266"/>
        <v>0</v>
      </c>
      <c r="AC246" s="168">
        <f t="shared" si="266"/>
        <v>0</v>
      </c>
      <c r="AD246" s="168">
        <f t="shared" si="266"/>
        <v>0</v>
      </c>
      <c r="AE246" s="168">
        <f>AE124+AE143+AE144+AE169+AE178+AE194+AE202+AE207+AE216</f>
        <v>0</v>
      </c>
      <c r="AF246" s="168">
        <f t="shared" si="266"/>
        <v>0</v>
      </c>
      <c r="AG246" s="168">
        <f t="shared" si="266"/>
        <v>0</v>
      </c>
      <c r="AH246" s="168">
        <f t="shared" si="266"/>
        <v>0</v>
      </c>
      <c r="AI246" s="168">
        <f t="shared" si="266"/>
        <v>0</v>
      </c>
      <c r="AJ246" s="168">
        <f t="shared" si="266"/>
        <v>0</v>
      </c>
      <c r="AK246" s="168">
        <f t="shared" si="266"/>
        <v>0</v>
      </c>
      <c r="AL246" s="168">
        <f t="shared" si="266"/>
        <v>1108451009</v>
      </c>
      <c r="AM246" s="168">
        <f t="shared" si="266"/>
        <v>0</v>
      </c>
      <c r="AN246" s="168">
        <f t="shared" si="266"/>
        <v>0</v>
      </c>
      <c r="AO246" s="168">
        <f t="shared" si="266"/>
        <v>0</v>
      </c>
      <c r="AP246" s="168">
        <f t="shared" si="266"/>
        <v>0</v>
      </c>
      <c r="AQ246" s="168">
        <f t="shared" si="266"/>
        <v>0</v>
      </c>
      <c r="AR246" s="168">
        <f t="shared" si="266"/>
        <v>0</v>
      </c>
      <c r="AS246" s="168">
        <f t="shared" si="266"/>
        <v>0</v>
      </c>
      <c r="AT246" s="168">
        <f t="shared" si="266"/>
        <v>0</v>
      </c>
      <c r="AU246" s="168">
        <f t="shared" si="266"/>
        <v>0</v>
      </c>
      <c r="AV246" s="168">
        <f t="shared" si="266"/>
        <v>0</v>
      </c>
      <c r="AW246" s="168">
        <f t="shared" si="266"/>
        <v>0</v>
      </c>
      <c r="AX246" s="168">
        <f t="shared" si="266"/>
        <v>0</v>
      </c>
      <c r="AY246" s="168">
        <f t="shared" si="266"/>
        <v>0</v>
      </c>
      <c r="AZ246" s="355">
        <f t="shared" si="266"/>
        <v>1108451009</v>
      </c>
      <c r="BA246" s="573">
        <f>SUM(BA124,BA143,BA144,BA169,BA178,BA194,BA202,BA207,BA216)</f>
        <v>1451873592</v>
      </c>
    </row>
    <row r="247" spans="1:58" ht="17.399999999999999" x14ac:dyDescent="0.3">
      <c r="A247" s="28"/>
      <c r="B247" s="2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574"/>
    </row>
    <row r="248" spans="1:58" ht="30.6" x14ac:dyDescent="0.3">
      <c r="A248" s="30"/>
      <c r="B248" s="31" t="s">
        <v>472</v>
      </c>
      <c r="C248" s="151">
        <f t="shared" ref="C248:AZ248" si="268">C246-C229</f>
        <v>0</v>
      </c>
      <c r="D248" s="151">
        <f t="shared" si="268"/>
        <v>0</v>
      </c>
      <c r="E248" s="151">
        <f t="shared" si="268"/>
        <v>28055370</v>
      </c>
      <c r="F248" s="151">
        <f t="shared" si="268"/>
        <v>0</v>
      </c>
      <c r="G248" s="151">
        <f t="shared" si="268"/>
        <v>0</v>
      </c>
      <c r="H248" s="151">
        <f t="shared" si="268"/>
        <v>28055370</v>
      </c>
      <c r="I248" s="151">
        <f t="shared" si="268"/>
        <v>83957432</v>
      </c>
      <c r="J248" s="151">
        <f t="shared" si="268"/>
        <v>0</v>
      </c>
      <c r="K248" s="151">
        <f t="shared" si="268"/>
        <v>0</v>
      </c>
      <c r="L248" s="151">
        <f>SUM(I248:K248)</f>
        <v>83957432</v>
      </c>
      <c r="M248" s="169">
        <f t="shared" si="268"/>
        <v>148549923</v>
      </c>
      <c r="N248" s="169"/>
      <c r="O248" s="169">
        <f t="shared" ref="O248" si="269">O246-O229</f>
        <v>0</v>
      </c>
      <c r="P248" s="169">
        <f t="shared" si="268"/>
        <v>0</v>
      </c>
      <c r="Q248" s="169">
        <f t="shared" si="268"/>
        <v>148549923</v>
      </c>
      <c r="R248" s="169">
        <f t="shared" si="268"/>
        <v>82859858</v>
      </c>
      <c r="S248" s="169">
        <f t="shared" si="268"/>
        <v>0</v>
      </c>
      <c r="T248" s="169">
        <f t="shared" si="268"/>
        <v>0</v>
      </c>
      <c r="U248" s="169">
        <f>U246-U229</f>
        <v>82859858</v>
      </c>
      <c r="V248" s="169">
        <f t="shared" si="268"/>
        <v>0</v>
      </c>
      <c r="W248" s="169">
        <f t="shared" si="268"/>
        <v>0</v>
      </c>
      <c r="X248" s="169">
        <f t="shared" si="268"/>
        <v>0</v>
      </c>
      <c r="Y248" s="169">
        <f t="shared" si="268"/>
        <v>0</v>
      </c>
      <c r="Z248" s="169">
        <f t="shared" si="268"/>
        <v>0</v>
      </c>
      <c r="AA248" s="169">
        <f t="shared" si="268"/>
        <v>0</v>
      </c>
      <c r="AB248" s="169">
        <f t="shared" si="268"/>
        <v>0</v>
      </c>
      <c r="AC248" s="169">
        <f t="shared" si="268"/>
        <v>0</v>
      </c>
      <c r="AD248" s="169">
        <f t="shared" si="268"/>
        <v>0</v>
      </c>
      <c r="AE248" s="169">
        <f>AE246-AE229</f>
        <v>0</v>
      </c>
      <c r="AF248" s="169">
        <f t="shared" si="268"/>
        <v>0</v>
      </c>
      <c r="AG248" s="169">
        <f t="shared" si="268"/>
        <v>0</v>
      </c>
      <c r="AH248" s="169">
        <f t="shared" si="268"/>
        <v>0</v>
      </c>
      <c r="AI248" s="169">
        <f t="shared" si="268"/>
        <v>0</v>
      </c>
      <c r="AJ248" s="169">
        <f t="shared" si="268"/>
        <v>0</v>
      </c>
      <c r="AK248" s="169">
        <f t="shared" si="268"/>
        <v>0</v>
      </c>
      <c r="AL248" s="169">
        <f>AL246-AL229</f>
        <v>780524746</v>
      </c>
      <c r="AM248" s="169">
        <f t="shared" si="268"/>
        <v>0</v>
      </c>
      <c r="AN248" s="169">
        <f t="shared" si="268"/>
        <v>0</v>
      </c>
      <c r="AO248" s="169">
        <f t="shared" si="268"/>
        <v>0</v>
      </c>
      <c r="AP248" s="169">
        <f t="shared" si="268"/>
        <v>0</v>
      </c>
      <c r="AQ248" s="169">
        <f t="shared" si="268"/>
        <v>0</v>
      </c>
      <c r="AR248" s="169">
        <f t="shared" si="268"/>
        <v>0</v>
      </c>
      <c r="AS248" s="169">
        <f t="shared" si="268"/>
        <v>0</v>
      </c>
      <c r="AT248" s="169">
        <f t="shared" si="268"/>
        <v>0</v>
      </c>
      <c r="AU248" s="169">
        <f t="shared" si="268"/>
        <v>0</v>
      </c>
      <c r="AV248" s="169">
        <f t="shared" si="268"/>
        <v>0</v>
      </c>
      <c r="AW248" s="169">
        <f t="shared" si="268"/>
        <v>0</v>
      </c>
      <c r="AX248" s="169">
        <f t="shared" si="268"/>
        <v>0</v>
      </c>
      <c r="AY248" s="169">
        <f t="shared" si="268"/>
        <v>0</v>
      </c>
      <c r="AZ248" s="356">
        <f t="shared" si="268"/>
        <v>780524746</v>
      </c>
      <c r="BA248" s="573">
        <f>BA246-BA229</f>
        <v>1123947329</v>
      </c>
    </row>
    <row r="249" spans="1:58" x14ac:dyDescent="0.3">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574"/>
    </row>
    <row r="250" spans="1:58" ht="35.4" thickBot="1" x14ac:dyDescent="0.35">
      <c r="A250" s="32"/>
      <c r="B250" s="33" t="s">
        <v>473</v>
      </c>
      <c r="C250" s="152">
        <f t="shared" ref="C250:AZ250" si="270">C246-C216</f>
        <v>0</v>
      </c>
      <c r="D250" s="152">
        <f t="shared" si="270"/>
        <v>0</v>
      </c>
      <c r="E250" s="152">
        <f t="shared" si="270"/>
        <v>28055370</v>
      </c>
      <c r="F250" s="152">
        <f t="shared" si="270"/>
        <v>0</v>
      </c>
      <c r="G250" s="152">
        <f t="shared" si="270"/>
        <v>0</v>
      </c>
      <c r="H250" s="152">
        <f t="shared" si="270"/>
        <v>28055370</v>
      </c>
      <c r="I250" s="152">
        <f t="shared" si="270"/>
        <v>83957432</v>
      </c>
      <c r="J250" s="152">
        <f t="shared" si="270"/>
        <v>0</v>
      </c>
      <c r="K250" s="152">
        <f t="shared" si="270"/>
        <v>0</v>
      </c>
      <c r="L250" s="152">
        <f>SUM(I250:K250)</f>
        <v>83957432</v>
      </c>
      <c r="M250" s="170">
        <f t="shared" si="270"/>
        <v>148549923</v>
      </c>
      <c r="N250" s="170"/>
      <c r="O250" s="170">
        <f t="shared" ref="O250" si="271">O246-O216</f>
        <v>0</v>
      </c>
      <c r="P250" s="170">
        <f t="shared" si="270"/>
        <v>0</v>
      </c>
      <c r="Q250" s="170">
        <f t="shared" si="270"/>
        <v>148549923</v>
      </c>
      <c r="R250" s="170">
        <f t="shared" si="270"/>
        <v>82859858</v>
      </c>
      <c r="S250" s="170">
        <f t="shared" si="270"/>
        <v>0</v>
      </c>
      <c r="T250" s="170">
        <f t="shared" si="270"/>
        <v>0</v>
      </c>
      <c r="U250" s="170">
        <f>U246-U216</f>
        <v>82859858</v>
      </c>
      <c r="V250" s="170">
        <f t="shared" si="270"/>
        <v>0</v>
      </c>
      <c r="W250" s="170">
        <f t="shared" si="270"/>
        <v>0</v>
      </c>
      <c r="X250" s="170">
        <f t="shared" si="270"/>
        <v>0</v>
      </c>
      <c r="Y250" s="170">
        <f t="shared" si="270"/>
        <v>0</v>
      </c>
      <c r="Z250" s="170">
        <f t="shared" si="270"/>
        <v>0</v>
      </c>
      <c r="AA250" s="170">
        <f t="shared" si="270"/>
        <v>0</v>
      </c>
      <c r="AB250" s="170">
        <f t="shared" si="270"/>
        <v>0</v>
      </c>
      <c r="AC250" s="170">
        <f t="shared" si="270"/>
        <v>0</v>
      </c>
      <c r="AD250" s="170">
        <f t="shared" si="270"/>
        <v>0</v>
      </c>
      <c r="AE250" s="170">
        <f>AE246-AE216</f>
        <v>0</v>
      </c>
      <c r="AF250" s="170">
        <f t="shared" si="270"/>
        <v>0</v>
      </c>
      <c r="AG250" s="170">
        <f t="shared" si="270"/>
        <v>0</v>
      </c>
      <c r="AH250" s="170">
        <f t="shared" si="270"/>
        <v>0</v>
      </c>
      <c r="AI250" s="170">
        <f t="shared" si="270"/>
        <v>0</v>
      </c>
      <c r="AJ250" s="170">
        <f t="shared" si="270"/>
        <v>0</v>
      </c>
      <c r="AK250" s="170">
        <f t="shared" si="270"/>
        <v>0</v>
      </c>
      <c r="AL250" s="170">
        <f t="shared" si="270"/>
        <v>766666182</v>
      </c>
      <c r="AM250" s="170">
        <f t="shared" si="270"/>
        <v>0</v>
      </c>
      <c r="AN250" s="170">
        <f t="shared" si="270"/>
        <v>0</v>
      </c>
      <c r="AO250" s="170">
        <f t="shared" si="270"/>
        <v>0</v>
      </c>
      <c r="AP250" s="170">
        <f t="shared" si="270"/>
        <v>0</v>
      </c>
      <c r="AQ250" s="170">
        <f t="shared" si="270"/>
        <v>0</v>
      </c>
      <c r="AR250" s="170">
        <f t="shared" si="270"/>
        <v>0</v>
      </c>
      <c r="AS250" s="170">
        <f t="shared" si="270"/>
        <v>0</v>
      </c>
      <c r="AT250" s="170">
        <f t="shared" si="270"/>
        <v>0</v>
      </c>
      <c r="AU250" s="170">
        <f t="shared" si="270"/>
        <v>0</v>
      </c>
      <c r="AV250" s="170">
        <f t="shared" si="270"/>
        <v>0</v>
      </c>
      <c r="AW250" s="170">
        <f t="shared" si="270"/>
        <v>0</v>
      </c>
      <c r="AX250" s="170">
        <f t="shared" si="270"/>
        <v>0</v>
      </c>
      <c r="AY250" s="170">
        <f t="shared" si="270"/>
        <v>0</v>
      </c>
      <c r="AZ250" s="357">
        <f t="shared" si="270"/>
        <v>766666182</v>
      </c>
      <c r="BA250" s="616">
        <f>BA246-BA216</f>
        <v>1110088765</v>
      </c>
    </row>
    <row r="251" spans="1:58" ht="17.399999999999999" x14ac:dyDescent="0.3">
      <c r="A251" s="28"/>
      <c r="B251" s="29"/>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588"/>
    </row>
  </sheetData>
  <mergeCells count="4">
    <mergeCell ref="C2:H2"/>
    <mergeCell ref="M2:Q2"/>
    <mergeCell ref="C121:G121"/>
    <mergeCell ref="M121:Q121"/>
  </mergeCells>
  <phoneticPr fontId="76" type="noConversion"/>
  <pageMargins left="0.7" right="0.7" top="0.75" bottom="0.75" header="0.3" footer="0.3"/>
  <pageSetup paperSize="9"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20"/>
  <sheetViews>
    <sheetView zoomScaleNormal="100" workbookViewId="0">
      <selection activeCell="Q6" sqref="Q6"/>
    </sheetView>
  </sheetViews>
  <sheetFormatPr defaultRowHeight="14.4" x14ac:dyDescent="0.3"/>
  <cols>
    <col min="1" max="1" width="65.5546875" customWidth="1"/>
    <col min="2" max="2" width="13.33203125" style="101" customWidth="1"/>
  </cols>
  <sheetData>
    <row r="2" spans="1:2" x14ac:dyDescent="0.3">
      <c r="A2" s="896" t="s">
        <v>1578</v>
      </c>
      <c r="B2" s="896"/>
    </row>
    <row r="4" spans="1:2" x14ac:dyDescent="0.3">
      <c r="A4" s="713" t="s">
        <v>953</v>
      </c>
      <c r="B4" s="100"/>
    </row>
    <row r="5" spans="1:2" x14ac:dyDescent="0.3">
      <c r="A5" s="714" t="s">
        <v>954</v>
      </c>
      <c r="B5" s="474">
        <v>17151495</v>
      </c>
    </row>
    <row r="6" spans="1:2" x14ac:dyDescent="0.3">
      <c r="A6" s="714" t="s">
        <v>1579</v>
      </c>
      <c r="B6" s="474">
        <v>880313</v>
      </c>
    </row>
    <row r="7" spans="1:2" x14ac:dyDescent="0.3">
      <c r="A7" s="714" t="s">
        <v>1302</v>
      </c>
      <c r="B7" s="474">
        <v>911479</v>
      </c>
    </row>
    <row r="8" spans="1:2" x14ac:dyDescent="0.3">
      <c r="A8" s="714" t="s">
        <v>958</v>
      </c>
      <c r="B8" s="474">
        <v>3009265</v>
      </c>
    </row>
    <row r="9" spans="1:2" x14ac:dyDescent="0.3">
      <c r="A9" s="714" t="s">
        <v>1580</v>
      </c>
      <c r="B9" s="474">
        <v>312723</v>
      </c>
    </row>
    <row r="10" spans="1:2" x14ac:dyDescent="0.3">
      <c r="A10" s="714" t="s">
        <v>967</v>
      </c>
      <c r="B10" s="474">
        <v>2500000</v>
      </c>
    </row>
    <row r="11" spans="1:2" x14ac:dyDescent="0.3">
      <c r="A11" s="714" t="s">
        <v>1581</v>
      </c>
      <c r="B11" s="474">
        <v>492000</v>
      </c>
    </row>
    <row r="12" spans="1:2" x14ac:dyDescent="0.3">
      <c r="A12" s="714" t="s">
        <v>1517</v>
      </c>
      <c r="B12" s="474">
        <v>909</v>
      </c>
    </row>
    <row r="13" spans="1:2" x14ac:dyDescent="0.3">
      <c r="A13" s="714" t="s">
        <v>955</v>
      </c>
      <c r="B13" s="474">
        <v>3118237</v>
      </c>
    </row>
    <row r="14" spans="1:2" x14ac:dyDescent="0.3">
      <c r="A14" s="714" t="s">
        <v>637</v>
      </c>
      <c r="B14" s="474">
        <v>554571</v>
      </c>
    </row>
    <row r="15" spans="1:2" x14ac:dyDescent="0.3">
      <c r="A15" s="714" t="s">
        <v>956</v>
      </c>
      <c r="B15" s="474">
        <v>3179788</v>
      </c>
    </row>
    <row r="16" spans="1:2" x14ac:dyDescent="0.3">
      <c r="A16" s="714" t="s">
        <v>1582</v>
      </c>
      <c r="B16" s="474">
        <v>105400</v>
      </c>
    </row>
    <row r="17" spans="1:2" x14ac:dyDescent="0.3">
      <c r="A17" s="715" t="s">
        <v>1303</v>
      </c>
      <c r="B17" s="716">
        <f t="shared" ref="B17" si="0">SUM(B5:B16)</f>
        <v>32216180</v>
      </c>
    </row>
    <row r="20" spans="1:2" x14ac:dyDescent="0.3">
      <c r="A20" s="100" t="s">
        <v>942</v>
      </c>
      <c r="B20" s="717">
        <v>29594000</v>
      </c>
    </row>
  </sheetData>
  <mergeCells count="1">
    <mergeCell ref="A2:B2"/>
  </mergeCells>
  <printOptions horizontalCentered="1"/>
  <pageMargins left="0" right="0" top="0.74803149606299213" bottom="0.74803149606299213" header="0.31496062992125984" footer="0.31496062992125984"/>
  <pageSetup paperSize="9" orientation="landscape" r:id="rId1"/>
  <headerFooter>
    <oddHeader>&amp;RC függelék</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CZ253"/>
  <sheetViews>
    <sheetView zoomScale="75" zoomScaleNormal="75" workbookViewId="0">
      <pane xSplit="2" ySplit="4" topLeftCell="AX31" activePane="bottomRight" state="frozen"/>
      <selection activeCell="AZ189" sqref="AZ189"/>
      <selection pane="topRight" activeCell="AZ189" sqref="AZ189"/>
      <selection pane="bottomLeft" activeCell="AZ189" sqref="AZ189"/>
      <selection pane="bottomRight" activeCell="BJ50" sqref="BJ50"/>
    </sheetView>
  </sheetViews>
  <sheetFormatPr defaultRowHeight="15" x14ac:dyDescent="0.3"/>
  <cols>
    <col min="1" max="1" width="8.109375" style="1" customWidth="1"/>
    <col min="2" max="2" width="58.44140625" style="2" customWidth="1"/>
    <col min="3" max="12" width="15.6640625" customWidth="1"/>
    <col min="13" max="14" width="17" bestFit="1" customWidth="1"/>
    <col min="15" max="16" width="15.6640625" customWidth="1"/>
    <col min="17" max="17" width="17" bestFit="1" customWidth="1"/>
    <col min="18" max="23" width="15.6640625" customWidth="1"/>
    <col min="24" max="24" width="20.88671875" bestFit="1" customWidth="1"/>
    <col min="25" max="27" width="15.6640625" customWidth="1"/>
    <col min="28" max="28" width="17" bestFit="1" customWidth="1"/>
    <col min="29" max="29" width="15.6640625" customWidth="1"/>
    <col min="30" max="30" width="17" bestFit="1" customWidth="1"/>
    <col min="31" max="31" width="17" customWidth="1"/>
    <col min="32" max="35" width="15.6640625" customWidth="1"/>
    <col min="36" max="36" width="17" bestFit="1" customWidth="1"/>
    <col min="37" max="37" width="15.6640625" customWidth="1"/>
    <col min="38" max="38" width="17" bestFit="1" customWidth="1"/>
    <col min="39" max="42" width="15.6640625" customWidth="1"/>
    <col min="43" max="43" width="16.6640625" customWidth="1"/>
    <col min="44" max="54" width="15.6640625" customWidth="1"/>
    <col min="55" max="55" width="20.5546875" bestFit="1" customWidth="1"/>
    <col min="56" max="56" width="25.88671875" style="577" bestFit="1" customWidth="1"/>
  </cols>
  <sheetData>
    <row r="1" spans="1:104" ht="15.6" thickBot="1" x14ac:dyDescent="0.35">
      <c r="AE1" t="s">
        <v>1327</v>
      </c>
      <c r="AJ1" t="s">
        <v>1328</v>
      </c>
    </row>
    <row r="2" spans="1:104" s="4" customFormat="1" ht="17.399999999999999" x14ac:dyDescent="0.3">
      <c r="A2" s="1"/>
      <c r="B2" s="2"/>
      <c r="C2" s="837"/>
      <c r="D2" s="837"/>
      <c r="E2" s="837"/>
      <c r="F2" s="837"/>
      <c r="G2" s="837"/>
      <c r="H2" s="837"/>
      <c r="I2" s="547"/>
      <c r="J2" s="547"/>
      <c r="K2" s="547"/>
      <c r="L2" s="547"/>
      <c r="M2" s="838"/>
      <c r="N2" s="838"/>
      <c r="O2" s="838"/>
      <c r="P2" s="838"/>
      <c r="Q2" s="838"/>
      <c r="R2" s="141" t="s">
        <v>488</v>
      </c>
      <c r="S2" s="141"/>
      <c r="T2" s="141"/>
      <c r="U2" s="3"/>
      <c r="V2" s="142"/>
      <c r="W2" s="142"/>
      <c r="X2" s="142"/>
      <c r="Y2" s="142" t="s">
        <v>489</v>
      </c>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578" t="s">
        <v>0</v>
      </c>
    </row>
    <row r="3" spans="1:104" s="5" customFormat="1" ht="25.5" customHeight="1" x14ac:dyDescent="0.3">
      <c r="B3" s="6" t="s">
        <v>1</v>
      </c>
      <c r="C3" s="7" t="s">
        <v>4</v>
      </c>
      <c r="D3" s="7" t="s">
        <v>647</v>
      </c>
      <c r="E3" s="7" t="s">
        <v>5</v>
      </c>
      <c r="F3" s="7" t="s">
        <v>3</v>
      </c>
      <c r="G3" s="8" t="s">
        <v>6</v>
      </c>
      <c r="H3" s="508" t="s">
        <v>474</v>
      </c>
      <c r="I3" s="546">
        <v>104031</v>
      </c>
      <c r="J3" s="546">
        <v>104035</v>
      </c>
      <c r="K3" s="7" t="s">
        <v>3</v>
      </c>
      <c r="L3" s="547" t="s">
        <v>1528</v>
      </c>
      <c r="M3" s="7" t="s">
        <v>7</v>
      </c>
      <c r="N3" s="7" t="s">
        <v>3</v>
      </c>
      <c r="O3" s="7" t="s">
        <v>805</v>
      </c>
      <c r="P3" s="7" t="s">
        <v>612</v>
      </c>
      <c r="Q3" s="138" t="s">
        <v>8</v>
      </c>
      <c r="R3" s="8" t="s">
        <v>9</v>
      </c>
      <c r="S3" s="8" t="s">
        <v>973</v>
      </c>
      <c r="T3" s="7" t="s">
        <v>3</v>
      </c>
      <c r="U3" s="139" t="s">
        <v>13</v>
      </c>
      <c r="V3" s="7" t="s">
        <v>10</v>
      </c>
      <c r="W3" s="7" t="s">
        <v>651</v>
      </c>
      <c r="X3" s="7" t="s">
        <v>652</v>
      </c>
      <c r="Y3" s="7" t="s">
        <v>9</v>
      </c>
      <c r="Z3" s="7" t="s">
        <v>14</v>
      </c>
      <c r="AA3" s="7" t="s">
        <v>2</v>
      </c>
      <c r="AB3" s="7" t="s">
        <v>15</v>
      </c>
      <c r="AC3" s="7" t="s">
        <v>658</v>
      </c>
      <c r="AD3" s="7" t="s">
        <v>3</v>
      </c>
      <c r="AE3" s="7" t="s">
        <v>976</v>
      </c>
      <c r="AF3" s="7" t="s">
        <v>800</v>
      </c>
      <c r="AG3" s="7" t="s">
        <v>969</v>
      </c>
      <c r="AH3" s="7" t="s">
        <v>17</v>
      </c>
      <c r="AI3" s="7" t="s">
        <v>819</v>
      </c>
      <c r="AJ3" s="7" t="s">
        <v>968</v>
      </c>
      <c r="AK3" s="7" t="s">
        <v>18</v>
      </c>
      <c r="AL3" s="7" t="s">
        <v>19</v>
      </c>
      <c r="AM3" s="7" t="s">
        <v>613</v>
      </c>
      <c r="AN3" s="7" t="s">
        <v>963</v>
      </c>
      <c r="AO3" s="7" t="s">
        <v>615</v>
      </c>
      <c r="AP3" s="7" t="s">
        <v>20</v>
      </c>
      <c r="AQ3" s="7" t="s">
        <v>1324</v>
      </c>
      <c r="AR3" s="7" t="s">
        <v>21</v>
      </c>
      <c r="AS3" s="7" t="s">
        <v>617</v>
      </c>
      <c r="AT3" s="582" t="s">
        <v>7</v>
      </c>
      <c r="AU3" s="7" t="s">
        <v>612</v>
      </c>
      <c r="AV3" s="7" t="s">
        <v>1540</v>
      </c>
      <c r="AW3" s="7" t="s">
        <v>1542</v>
      </c>
      <c r="AX3" s="7" t="s">
        <v>802</v>
      </c>
      <c r="AY3" s="7" t="s">
        <v>656</v>
      </c>
      <c r="AZ3" s="7" t="s">
        <v>5</v>
      </c>
      <c r="BA3" s="7" t="s">
        <v>652</v>
      </c>
      <c r="BB3" s="7" t="s">
        <v>23</v>
      </c>
      <c r="BC3" s="140" t="s">
        <v>24</v>
      </c>
      <c r="BD3" s="579" t="s">
        <v>25</v>
      </c>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row>
    <row r="4" spans="1:104" s="4" customFormat="1" ht="75.75" customHeight="1" thickBot="1" x14ac:dyDescent="0.35">
      <c r="A4" s="2" t="s">
        <v>26</v>
      </c>
      <c r="B4" s="10" t="s">
        <v>27</v>
      </c>
      <c r="C4" s="11" t="s">
        <v>30</v>
      </c>
      <c r="D4" s="11" t="s">
        <v>648</v>
      </c>
      <c r="E4" s="11" t="s">
        <v>649</v>
      </c>
      <c r="F4" s="11" t="s">
        <v>29</v>
      </c>
      <c r="G4" s="11" t="s">
        <v>31</v>
      </c>
      <c r="H4" s="508" t="s">
        <v>32</v>
      </c>
      <c r="I4" s="11" t="s">
        <v>1526</v>
      </c>
      <c r="J4" s="11" t="s">
        <v>1527</v>
      </c>
      <c r="K4" s="11" t="s">
        <v>29</v>
      </c>
      <c r="L4" s="547" t="s">
        <v>594</v>
      </c>
      <c r="M4" s="11" t="s">
        <v>33</v>
      </c>
      <c r="N4" s="11" t="s">
        <v>29</v>
      </c>
      <c r="O4" s="11" t="s">
        <v>806</v>
      </c>
      <c r="P4" s="11" t="s">
        <v>34</v>
      </c>
      <c r="Q4" s="138" t="s">
        <v>32</v>
      </c>
      <c r="R4" s="11" t="s">
        <v>35</v>
      </c>
      <c r="S4" s="11" t="s">
        <v>974</v>
      </c>
      <c r="T4" s="11" t="s">
        <v>29</v>
      </c>
      <c r="U4" s="139" t="s">
        <v>32</v>
      </c>
      <c r="V4" s="11" t="s">
        <v>36</v>
      </c>
      <c r="W4" s="11" t="s">
        <v>653</v>
      </c>
      <c r="X4" s="11" t="s">
        <v>654</v>
      </c>
      <c r="Y4" s="11" t="s">
        <v>38</v>
      </c>
      <c r="Z4" s="11" t="s">
        <v>39</v>
      </c>
      <c r="AA4" s="11" t="s">
        <v>28</v>
      </c>
      <c r="AB4" s="11" t="s">
        <v>40</v>
      </c>
      <c r="AC4" s="11" t="s">
        <v>659</v>
      </c>
      <c r="AD4" s="11" t="s">
        <v>29</v>
      </c>
      <c r="AE4" s="11" t="s">
        <v>977</v>
      </c>
      <c r="AF4" s="11" t="s">
        <v>801</v>
      </c>
      <c r="AG4" s="11" t="s">
        <v>970</v>
      </c>
      <c r="AH4" s="11" t="s">
        <v>42</v>
      </c>
      <c r="AI4" s="11" t="s">
        <v>43</v>
      </c>
      <c r="AJ4" s="11" t="s">
        <v>971</v>
      </c>
      <c r="AK4" s="11" t="s">
        <v>44</v>
      </c>
      <c r="AL4" s="11" t="s">
        <v>45</v>
      </c>
      <c r="AM4" s="11" t="s">
        <v>614</v>
      </c>
      <c r="AN4" s="11" t="s">
        <v>964</v>
      </c>
      <c r="AO4" s="11" t="s">
        <v>616</v>
      </c>
      <c r="AP4" s="11" t="s">
        <v>46</v>
      </c>
      <c r="AQ4" s="11" t="s">
        <v>1325</v>
      </c>
      <c r="AR4" s="11" t="s">
        <v>47</v>
      </c>
      <c r="AS4" s="11" t="s">
        <v>618</v>
      </c>
      <c r="AT4" s="11" t="s">
        <v>1539</v>
      </c>
      <c r="AU4" s="11" t="s">
        <v>619</v>
      </c>
      <c r="AV4" s="11" t="s">
        <v>1541</v>
      </c>
      <c r="AW4" s="11" t="s">
        <v>1543</v>
      </c>
      <c r="AX4" s="11" t="s">
        <v>803</v>
      </c>
      <c r="AY4" s="11" t="s">
        <v>657</v>
      </c>
      <c r="AZ4" s="11" t="s">
        <v>959</v>
      </c>
      <c r="BA4" s="11" t="s">
        <v>1546</v>
      </c>
      <c r="BB4" s="11" t="s">
        <v>48</v>
      </c>
      <c r="BC4" s="12" t="s">
        <v>49</v>
      </c>
      <c r="BD4" s="581" t="s">
        <v>50</v>
      </c>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row>
    <row r="5" spans="1:104" ht="31.2" x14ac:dyDescent="0.3">
      <c r="A5" s="14" t="s">
        <v>51</v>
      </c>
      <c r="B5" s="15" t="s">
        <v>52</v>
      </c>
      <c r="C5" s="145">
        <f t="shared" ref="C5:BB5" si="0">C6+C14+C15+C16+C17+C18</f>
        <v>0</v>
      </c>
      <c r="D5" s="145">
        <f t="shared" ref="D5:F5" si="1">D6+D14+D15+D16+D17+D18</f>
        <v>0</v>
      </c>
      <c r="E5" s="145">
        <f t="shared" si="1"/>
        <v>0</v>
      </c>
      <c r="F5" s="145">
        <f t="shared" si="1"/>
        <v>0</v>
      </c>
      <c r="G5" s="145">
        <f t="shared" si="0"/>
        <v>0</v>
      </c>
      <c r="H5" s="145">
        <f>H6+H14+H15+H16+H17+H18</f>
        <v>0</v>
      </c>
      <c r="I5" s="145">
        <f t="shared" ref="I5:K5" si="2">I6+I14+I15+I16+I17+I18</f>
        <v>0</v>
      </c>
      <c r="J5" s="145">
        <f t="shared" si="2"/>
        <v>0</v>
      </c>
      <c r="K5" s="145">
        <f t="shared" si="2"/>
        <v>0</v>
      </c>
      <c r="L5" s="145">
        <f>SUM(I5:K5)</f>
        <v>0</v>
      </c>
      <c r="M5" s="145">
        <f t="shared" si="0"/>
        <v>0</v>
      </c>
      <c r="N5" s="145">
        <f t="shared" ref="N5:O5" si="3">N6+N14+N15+N16+N17+N18</f>
        <v>0</v>
      </c>
      <c r="O5" s="316">
        <f t="shared" si="3"/>
        <v>0</v>
      </c>
      <c r="P5" s="145">
        <f t="shared" si="0"/>
        <v>0</v>
      </c>
      <c r="Q5" s="145">
        <f t="shared" si="0"/>
        <v>0</v>
      </c>
      <c r="R5" s="145">
        <f t="shared" si="0"/>
        <v>0</v>
      </c>
      <c r="S5" s="145">
        <f t="shared" ref="S5" si="4">S6+S14+S15+S16+S17+S18</f>
        <v>0</v>
      </c>
      <c r="T5" s="145">
        <f t="shared" ref="T5" si="5">T6+T14+T15+T16+T17+T18</f>
        <v>0</v>
      </c>
      <c r="U5" s="145">
        <f>U6+U14+U15+U16+U17+U18</f>
        <v>0</v>
      </c>
      <c r="V5" s="145">
        <f t="shared" si="0"/>
        <v>0</v>
      </c>
      <c r="W5" s="145">
        <f t="shared" ref="W5:X5" si="6">W6+W14+W15+W16+W17+W18</f>
        <v>0</v>
      </c>
      <c r="X5" s="145">
        <f t="shared" si="6"/>
        <v>0</v>
      </c>
      <c r="Y5" s="145">
        <f t="shared" si="0"/>
        <v>0</v>
      </c>
      <c r="Z5" s="145">
        <f t="shared" si="0"/>
        <v>0</v>
      </c>
      <c r="AA5" s="145">
        <f t="shared" si="0"/>
        <v>0</v>
      </c>
      <c r="AB5" s="145">
        <f t="shared" si="0"/>
        <v>422232805</v>
      </c>
      <c r="AC5" s="145">
        <f t="shared" ref="AC5" si="7">AC6+AC14+AC15+AC16+AC17+AC18</f>
        <v>0</v>
      </c>
      <c r="AD5" s="145">
        <f t="shared" si="0"/>
        <v>0</v>
      </c>
      <c r="AE5" s="145">
        <f t="shared" ref="AE5" si="8">AE6+AE14+AE15+AE16+AE17+AE18</f>
        <v>0</v>
      </c>
      <c r="AF5" s="145">
        <f t="shared" si="0"/>
        <v>13175204</v>
      </c>
      <c r="AG5" s="145">
        <f t="shared" ref="AG5" si="9">AG6+AG14+AG15+AG16+AG17+AG18</f>
        <v>0</v>
      </c>
      <c r="AH5" s="145">
        <f t="shared" si="0"/>
        <v>0</v>
      </c>
      <c r="AI5" s="145">
        <f t="shared" si="0"/>
        <v>0</v>
      </c>
      <c r="AJ5" s="145">
        <f t="shared" ref="AJ5" si="10">AJ6+AJ14+AJ15+AJ16+AJ17+AJ18</f>
        <v>0</v>
      </c>
      <c r="AK5" s="145">
        <f t="shared" si="0"/>
        <v>0</v>
      </c>
      <c r="AL5" s="145">
        <f t="shared" si="0"/>
        <v>261179</v>
      </c>
      <c r="AM5" s="145">
        <f t="shared" si="0"/>
        <v>0</v>
      </c>
      <c r="AN5" s="145">
        <f t="shared" ref="AN5" si="11">AN6+AN14+AN15+AN16+AN17+AN18</f>
        <v>17150500</v>
      </c>
      <c r="AO5" s="145">
        <f t="shared" si="0"/>
        <v>0</v>
      </c>
      <c r="AP5" s="145">
        <f t="shared" si="0"/>
        <v>14005400</v>
      </c>
      <c r="AQ5" s="145">
        <f t="shared" ref="AQ5" si="12">AQ6+AQ14+AQ15+AQ16+AQ17+AQ18</f>
        <v>0</v>
      </c>
      <c r="AR5" s="145">
        <f t="shared" si="0"/>
        <v>0</v>
      </c>
      <c r="AS5" s="145">
        <f t="shared" si="0"/>
        <v>0</v>
      </c>
      <c r="AT5" s="145">
        <f t="shared" ref="AT5" si="13">AT6+AT14+AT15+AT16+AT17+AT18</f>
        <v>0</v>
      </c>
      <c r="AU5" s="145">
        <f t="shared" si="0"/>
        <v>0</v>
      </c>
      <c r="AV5" s="145">
        <f t="shared" ref="AV5:AW5" si="14">AV6+AV14+AV15+AV16+AV17+AV18</f>
        <v>0</v>
      </c>
      <c r="AW5" s="145">
        <f t="shared" si="14"/>
        <v>0</v>
      </c>
      <c r="AX5" s="145">
        <f t="shared" si="0"/>
        <v>0</v>
      </c>
      <c r="AY5" s="145">
        <f t="shared" ref="AY5" si="15">AY6+AY14+AY15+AY16+AY17+AY18</f>
        <v>0</v>
      </c>
      <c r="AZ5" s="145">
        <f t="shared" si="0"/>
        <v>0</v>
      </c>
      <c r="BA5" s="145">
        <f t="shared" si="0"/>
        <v>0</v>
      </c>
      <c r="BB5" s="145">
        <f t="shared" si="0"/>
        <v>0</v>
      </c>
      <c r="BC5" s="317">
        <f t="shared" ref="BC5:BC68" si="16">SUM(V5:BB5)</f>
        <v>466825088</v>
      </c>
      <c r="BD5" s="573">
        <f>BC5+U5+Q5+H5+L5</f>
        <v>466825088</v>
      </c>
    </row>
    <row r="6" spans="1:104" ht="17.399999999999999" x14ac:dyDescent="0.3">
      <c r="A6" s="16" t="s">
        <v>53</v>
      </c>
      <c r="B6" s="17" t="s">
        <v>54</v>
      </c>
      <c r="C6" s="146">
        <f t="shared" ref="C6:BB6" si="17">SUM(C7:C13)</f>
        <v>0</v>
      </c>
      <c r="D6" s="146">
        <f t="shared" ref="D6:F6" si="18">SUM(D7:D13)</f>
        <v>0</v>
      </c>
      <c r="E6" s="146">
        <f t="shared" si="18"/>
        <v>0</v>
      </c>
      <c r="F6" s="146">
        <f t="shared" si="18"/>
        <v>0</v>
      </c>
      <c r="G6" s="146">
        <f t="shared" si="17"/>
        <v>0</v>
      </c>
      <c r="H6" s="146">
        <f t="shared" si="17"/>
        <v>0</v>
      </c>
      <c r="I6" s="146">
        <f t="shared" si="17"/>
        <v>0</v>
      </c>
      <c r="J6" s="146">
        <f t="shared" si="17"/>
        <v>0</v>
      </c>
      <c r="K6" s="146">
        <f t="shared" si="17"/>
        <v>0</v>
      </c>
      <c r="L6" s="146">
        <f>SUM(I6:K6)</f>
        <v>0</v>
      </c>
      <c r="M6" s="146">
        <f t="shared" si="17"/>
        <v>0</v>
      </c>
      <c r="N6" s="146">
        <f t="shared" ref="N6:O6" si="19">SUM(N7:N13)</f>
        <v>0</v>
      </c>
      <c r="O6" s="317">
        <f t="shared" si="19"/>
        <v>0</v>
      </c>
      <c r="P6" s="146">
        <f t="shared" si="17"/>
        <v>0</v>
      </c>
      <c r="Q6" s="146">
        <f t="shared" si="17"/>
        <v>0</v>
      </c>
      <c r="R6" s="146">
        <f t="shared" si="17"/>
        <v>0</v>
      </c>
      <c r="S6" s="146">
        <f t="shared" ref="S6" si="20">SUM(S7:S13)</f>
        <v>0</v>
      </c>
      <c r="T6" s="146">
        <f t="shared" ref="T6" si="21">SUM(T7:T13)</f>
        <v>0</v>
      </c>
      <c r="U6" s="146">
        <f>SUM(R6:T6)</f>
        <v>0</v>
      </c>
      <c r="V6" s="146">
        <f t="shared" si="17"/>
        <v>0</v>
      </c>
      <c r="W6" s="146">
        <f t="shared" ref="W6:X6" si="22">SUM(W7:W13)</f>
        <v>0</v>
      </c>
      <c r="X6" s="146">
        <f t="shared" si="22"/>
        <v>0</v>
      </c>
      <c r="Y6" s="146">
        <f t="shared" si="17"/>
        <v>0</v>
      </c>
      <c r="Z6" s="146">
        <f t="shared" si="17"/>
        <v>0</v>
      </c>
      <c r="AA6" s="146">
        <f t="shared" si="17"/>
        <v>0</v>
      </c>
      <c r="AB6" s="146">
        <f t="shared" si="17"/>
        <v>422232805</v>
      </c>
      <c r="AC6" s="146">
        <f t="shared" ref="AC6" si="23">SUM(AC7:AC13)</f>
        <v>0</v>
      </c>
      <c r="AD6" s="146">
        <f t="shared" si="17"/>
        <v>0</v>
      </c>
      <c r="AE6" s="146">
        <f t="shared" ref="AE6" si="24">SUM(AE7:AE13)</f>
        <v>0</v>
      </c>
      <c r="AF6" s="146">
        <f t="shared" si="17"/>
        <v>0</v>
      </c>
      <c r="AG6" s="146">
        <f t="shared" ref="AG6" si="25">SUM(AG7:AG13)</f>
        <v>0</v>
      </c>
      <c r="AH6" s="146">
        <f t="shared" si="17"/>
        <v>0</v>
      </c>
      <c r="AI6" s="146">
        <f t="shared" si="17"/>
        <v>0</v>
      </c>
      <c r="AJ6" s="146">
        <f t="shared" ref="AJ6" si="26">SUM(AJ7:AJ13)</f>
        <v>0</v>
      </c>
      <c r="AK6" s="146">
        <f t="shared" si="17"/>
        <v>0</v>
      </c>
      <c r="AL6" s="146">
        <f t="shared" si="17"/>
        <v>0</v>
      </c>
      <c r="AM6" s="146">
        <f t="shared" si="17"/>
        <v>0</v>
      </c>
      <c r="AN6" s="146">
        <f t="shared" ref="AN6" si="27">SUM(AN7:AN13)</f>
        <v>0</v>
      </c>
      <c r="AO6" s="146">
        <f t="shared" si="17"/>
        <v>0</v>
      </c>
      <c r="AP6" s="146">
        <f t="shared" si="17"/>
        <v>0</v>
      </c>
      <c r="AQ6" s="146">
        <f t="shared" ref="AQ6" si="28">SUM(AQ7:AQ13)</f>
        <v>0</v>
      </c>
      <c r="AR6" s="146">
        <f t="shared" si="17"/>
        <v>0</v>
      </c>
      <c r="AS6" s="146">
        <f t="shared" si="17"/>
        <v>0</v>
      </c>
      <c r="AT6" s="146">
        <f t="shared" ref="AT6" si="29">SUM(AT7:AT13)</f>
        <v>0</v>
      </c>
      <c r="AU6" s="146">
        <f t="shared" si="17"/>
        <v>0</v>
      </c>
      <c r="AV6" s="146">
        <f t="shared" ref="AV6:AW6" si="30">SUM(AV7:AV13)</f>
        <v>0</v>
      </c>
      <c r="AW6" s="146">
        <f t="shared" si="30"/>
        <v>0</v>
      </c>
      <c r="AX6" s="146">
        <f t="shared" si="17"/>
        <v>0</v>
      </c>
      <c r="AY6" s="146">
        <f t="shared" ref="AY6" si="31">SUM(AY7:AY13)</f>
        <v>0</v>
      </c>
      <c r="AZ6" s="146">
        <f t="shared" si="17"/>
        <v>0</v>
      </c>
      <c r="BA6" s="146">
        <f t="shared" si="17"/>
        <v>0</v>
      </c>
      <c r="BB6" s="146">
        <f t="shared" si="17"/>
        <v>0</v>
      </c>
      <c r="BC6" s="317">
        <f t="shared" si="16"/>
        <v>422232805</v>
      </c>
      <c r="BD6" s="573">
        <f t="shared" ref="BD6:BD70" si="32">BC6+U6+Q6+H6+L6</f>
        <v>422232805</v>
      </c>
    </row>
    <row r="7" spans="1:104" ht="30" x14ac:dyDescent="0.3">
      <c r="A7" s="18" t="s">
        <v>55</v>
      </c>
      <c r="B7" s="19" t="s">
        <v>56</v>
      </c>
      <c r="C7" s="147"/>
      <c r="D7" s="147"/>
      <c r="E7" s="147"/>
      <c r="F7" s="147"/>
      <c r="G7" s="147"/>
      <c r="H7" s="147">
        <f t="shared" ref="H7:H18" si="33">SUM(C7:G7)</f>
        <v>0</v>
      </c>
      <c r="I7" s="147"/>
      <c r="J7" s="147"/>
      <c r="K7" s="147"/>
      <c r="L7" s="147">
        <f>SUM(I7:K7)</f>
        <v>0</v>
      </c>
      <c r="M7" s="147"/>
      <c r="N7" s="147"/>
      <c r="O7" s="318"/>
      <c r="P7" s="147"/>
      <c r="Q7" s="147">
        <f t="shared" ref="Q7:Q18" si="34">SUM(M7:P7)</f>
        <v>0</v>
      </c>
      <c r="R7" s="147"/>
      <c r="S7" s="147"/>
      <c r="T7" s="147"/>
      <c r="U7" s="147">
        <f>SUM(R7:T7)</f>
        <v>0</v>
      </c>
      <c r="V7" s="147"/>
      <c r="W7" s="147"/>
      <c r="X7" s="147"/>
      <c r="Y7" s="147"/>
      <c r="Z7" s="147"/>
      <c r="AA7" s="147"/>
      <c r="AB7" s="147">
        <v>107747751</v>
      </c>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317">
        <f t="shared" si="16"/>
        <v>107747751</v>
      </c>
      <c r="BD7" s="573">
        <f t="shared" si="32"/>
        <v>107747751</v>
      </c>
    </row>
    <row r="8" spans="1:104" ht="30" x14ac:dyDescent="0.3">
      <c r="A8" s="18" t="s">
        <v>57</v>
      </c>
      <c r="B8" s="19" t="s">
        <v>58</v>
      </c>
      <c r="C8" s="147"/>
      <c r="D8" s="147"/>
      <c r="E8" s="147"/>
      <c r="F8" s="147"/>
      <c r="G8" s="147"/>
      <c r="H8" s="147">
        <f t="shared" si="33"/>
        <v>0</v>
      </c>
      <c r="I8" s="147"/>
      <c r="J8" s="147"/>
      <c r="K8" s="147"/>
      <c r="L8" s="147">
        <f t="shared" ref="L8:L13" si="35">SUM(I8:K8)</f>
        <v>0</v>
      </c>
      <c r="M8" s="147"/>
      <c r="N8" s="147"/>
      <c r="O8" s="318"/>
      <c r="P8" s="147"/>
      <c r="Q8" s="147">
        <f t="shared" si="34"/>
        <v>0</v>
      </c>
      <c r="R8" s="147"/>
      <c r="S8" s="147"/>
      <c r="T8" s="147"/>
      <c r="U8" s="147">
        <f t="shared" ref="U8:U76" si="36">SUM(R8:T8)</f>
        <v>0</v>
      </c>
      <c r="V8" s="147"/>
      <c r="W8" s="147"/>
      <c r="X8" s="147"/>
      <c r="Y8" s="147"/>
      <c r="Z8" s="147"/>
      <c r="AA8" s="147"/>
      <c r="AB8" s="147">
        <v>136266924</v>
      </c>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317">
        <f t="shared" si="16"/>
        <v>136266924</v>
      </c>
      <c r="BD8" s="573">
        <f t="shared" si="32"/>
        <v>136266924</v>
      </c>
    </row>
    <row r="9" spans="1:104" ht="30" x14ac:dyDescent="0.3">
      <c r="A9" s="18" t="s">
        <v>59</v>
      </c>
      <c r="B9" s="19" t="s">
        <v>1510</v>
      </c>
      <c r="C9" s="147"/>
      <c r="D9" s="147"/>
      <c r="E9" s="147"/>
      <c r="F9" s="147"/>
      <c r="G9" s="147"/>
      <c r="H9" s="147">
        <f t="shared" si="33"/>
        <v>0</v>
      </c>
      <c r="I9" s="318"/>
      <c r="J9" s="318"/>
      <c r="K9" s="318"/>
      <c r="L9" s="147">
        <f t="shared" si="35"/>
        <v>0</v>
      </c>
      <c r="M9" s="147"/>
      <c r="N9" s="147"/>
      <c r="O9" s="318"/>
      <c r="P9" s="147"/>
      <c r="Q9" s="147">
        <f t="shared" si="34"/>
        <v>0</v>
      </c>
      <c r="R9" s="147"/>
      <c r="S9" s="147"/>
      <c r="T9" s="147"/>
      <c r="U9" s="147">
        <f t="shared" si="36"/>
        <v>0</v>
      </c>
      <c r="V9" s="147"/>
      <c r="W9" s="147"/>
      <c r="X9" s="147"/>
      <c r="Y9" s="147"/>
      <c r="Z9" s="147"/>
      <c r="AA9" s="147"/>
      <c r="AB9" s="147">
        <v>106269488</v>
      </c>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317">
        <f t="shared" si="16"/>
        <v>106269488</v>
      </c>
      <c r="BD9" s="573">
        <f t="shared" si="32"/>
        <v>106269488</v>
      </c>
    </row>
    <row r="10" spans="1:104" ht="30" x14ac:dyDescent="0.3">
      <c r="A10" s="18" t="s">
        <v>59</v>
      </c>
      <c r="B10" s="19" t="s">
        <v>1511</v>
      </c>
      <c r="C10" s="147"/>
      <c r="D10" s="147"/>
      <c r="E10" s="147"/>
      <c r="F10" s="147"/>
      <c r="G10" s="147"/>
      <c r="H10" s="147">
        <f t="shared" si="33"/>
        <v>0</v>
      </c>
      <c r="I10" s="318"/>
      <c r="J10" s="318"/>
      <c r="K10" s="318"/>
      <c r="L10" s="147">
        <f t="shared" si="35"/>
        <v>0</v>
      </c>
      <c r="M10" s="147"/>
      <c r="N10" s="147"/>
      <c r="O10" s="318"/>
      <c r="P10" s="147"/>
      <c r="Q10" s="147">
        <f t="shared" si="34"/>
        <v>0</v>
      </c>
      <c r="R10" s="147"/>
      <c r="S10" s="147"/>
      <c r="T10" s="147"/>
      <c r="U10" s="147">
        <f t="shared" si="36"/>
        <v>0</v>
      </c>
      <c r="V10" s="147"/>
      <c r="W10" s="147"/>
      <c r="X10" s="147"/>
      <c r="Y10" s="147"/>
      <c r="Z10" s="147"/>
      <c r="AA10" s="147"/>
      <c r="AB10" s="147">
        <v>43137162</v>
      </c>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317">
        <f t="shared" si="16"/>
        <v>43137162</v>
      </c>
      <c r="BD10" s="573">
        <f t="shared" si="32"/>
        <v>43137162</v>
      </c>
    </row>
    <row r="11" spans="1:104" ht="30" x14ac:dyDescent="0.3">
      <c r="A11" s="18" t="s">
        <v>60</v>
      </c>
      <c r="B11" s="19" t="s">
        <v>61</v>
      </c>
      <c r="C11" s="147"/>
      <c r="D11" s="147"/>
      <c r="E11" s="147"/>
      <c r="F11" s="147"/>
      <c r="G11" s="147"/>
      <c r="H11" s="147">
        <f t="shared" si="33"/>
        <v>0</v>
      </c>
      <c r="I11" s="147"/>
      <c r="J11" s="147"/>
      <c r="K11" s="147"/>
      <c r="L11" s="147">
        <f t="shared" si="35"/>
        <v>0</v>
      </c>
      <c r="M11" s="147"/>
      <c r="N11" s="147"/>
      <c r="O11" s="318"/>
      <c r="P11" s="147"/>
      <c r="Q11" s="147">
        <f t="shared" si="34"/>
        <v>0</v>
      </c>
      <c r="R11" s="147"/>
      <c r="S11" s="147"/>
      <c r="T11" s="147"/>
      <c r="U11" s="147">
        <f t="shared" si="36"/>
        <v>0</v>
      </c>
      <c r="V11" s="147"/>
      <c r="W11" s="147"/>
      <c r="X11" s="147"/>
      <c r="Y11" s="147"/>
      <c r="Z11" s="147"/>
      <c r="AA11" s="147"/>
      <c r="AB11" s="147">
        <v>12753921</v>
      </c>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317">
        <f t="shared" si="16"/>
        <v>12753921</v>
      </c>
      <c r="BD11" s="573">
        <f t="shared" si="32"/>
        <v>12753921</v>
      </c>
    </row>
    <row r="12" spans="1:104" ht="17.399999999999999" x14ac:dyDescent="0.3">
      <c r="A12" s="18" t="s">
        <v>62</v>
      </c>
      <c r="B12" s="19" t="s">
        <v>63</v>
      </c>
      <c r="C12" s="147"/>
      <c r="D12" s="147"/>
      <c r="E12" s="147"/>
      <c r="F12" s="147"/>
      <c r="G12" s="147"/>
      <c r="H12" s="147">
        <f t="shared" si="33"/>
        <v>0</v>
      </c>
      <c r="I12" s="147"/>
      <c r="J12" s="147"/>
      <c r="K12" s="147"/>
      <c r="L12" s="147">
        <f t="shared" si="35"/>
        <v>0</v>
      </c>
      <c r="M12" s="147"/>
      <c r="N12" s="147"/>
      <c r="O12" s="318"/>
      <c r="P12" s="147"/>
      <c r="Q12" s="147">
        <f t="shared" si="34"/>
        <v>0</v>
      </c>
      <c r="R12" s="147"/>
      <c r="S12" s="147"/>
      <c r="T12" s="147"/>
      <c r="U12" s="147">
        <f t="shared" si="36"/>
        <v>0</v>
      </c>
      <c r="V12" s="147"/>
      <c r="W12" s="147"/>
      <c r="X12" s="147"/>
      <c r="Y12" s="147"/>
      <c r="Z12" s="147"/>
      <c r="AA12" s="147"/>
      <c r="AB12" s="147">
        <v>8766583</v>
      </c>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317">
        <f t="shared" si="16"/>
        <v>8766583</v>
      </c>
      <c r="BD12" s="573">
        <f t="shared" si="32"/>
        <v>8766583</v>
      </c>
    </row>
    <row r="13" spans="1:104" ht="17.399999999999999" x14ac:dyDescent="0.3">
      <c r="A13" s="18" t="s">
        <v>64</v>
      </c>
      <c r="B13" s="19" t="s">
        <v>65</v>
      </c>
      <c r="C13" s="147"/>
      <c r="D13" s="147"/>
      <c r="E13" s="147"/>
      <c r="F13" s="147"/>
      <c r="G13" s="147"/>
      <c r="H13" s="147">
        <f t="shared" si="33"/>
        <v>0</v>
      </c>
      <c r="I13" s="147"/>
      <c r="J13" s="147"/>
      <c r="K13" s="147"/>
      <c r="L13" s="147">
        <f t="shared" si="35"/>
        <v>0</v>
      </c>
      <c r="M13" s="147"/>
      <c r="N13" s="147"/>
      <c r="O13" s="318"/>
      <c r="P13" s="147"/>
      <c r="Q13" s="147">
        <f t="shared" si="34"/>
        <v>0</v>
      </c>
      <c r="R13" s="147"/>
      <c r="S13" s="147"/>
      <c r="T13" s="147"/>
      <c r="U13" s="147">
        <f t="shared" si="36"/>
        <v>0</v>
      </c>
      <c r="V13" s="147"/>
      <c r="W13" s="147"/>
      <c r="X13" s="147"/>
      <c r="Y13" s="147"/>
      <c r="Z13" s="147"/>
      <c r="AA13" s="147"/>
      <c r="AB13" s="147">
        <v>7290976</v>
      </c>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317">
        <f t="shared" si="16"/>
        <v>7290976</v>
      </c>
      <c r="BD13" s="573">
        <f t="shared" si="32"/>
        <v>7290976</v>
      </c>
    </row>
    <row r="14" spans="1:104" ht="17.399999999999999" x14ac:dyDescent="0.3">
      <c r="A14" s="16" t="s">
        <v>66</v>
      </c>
      <c r="B14" s="17" t="s">
        <v>67</v>
      </c>
      <c r="C14" s="146"/>
      <c r="D14" s="146"/>
      <c r="E14" s="146"/>
      <c r="F14" s="146"/>
      <c r="G14" s="146"/>
      <c r="H14" s="146">
        <f t="shared" si="33"/>
        <v>0</v>
      </c>
      <c r="I14" s="146"/>
      <c r="J14" s="146"/>
      <c r="K14" s="146"/>
      <c r="L14" s="146">
        <f>SUM(I14:K14)</f>
        <v>0</v>
      </c>
      <c r="M14" s="146"/>
      <c r="N14" s="146"/>
      <c r="O14" s="317"/>
      <c r="P14" s="146"/>
      <c r="Q14" s="146">
        <f t="shared" si="34"/>
        <v>0</v>
      </c>
      <c r="R14" s="146"/>
      <c r="S14" s="146"/>
      <c r="T14" s="146"/>
      <c r="U14" s="146">
        <f t="shared" si="36"/>
        <v>0</v>
      </c>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317">
        <f t="shared" si="16"/>
        <v>0</v>
      </c>
      <c r="BD14" s="573">
        <f t="shared" si="32"/>
        <v>0</v>
      </c>
    </row>
    <row r="15" spans="1:104" ht="31.2" x14ac:dyDescent="0.3">
      <c r="A15" s="16" t="s">
        <v>68</v>
      </c>
      <c r="B15" s="17" t="s">
        <v>69</v>
      </c>
      <c r="C15" s="146"/>
      <c r="D15" s="146"/>
      <c r="E15" s="146"/>
      <c r="F15" s="146"/>
      <c r="G15" s="146"/>
      <c r="H15" s="146">
        <f t="shared" si="33"/>
        <v>0</v>
      </c>
      <c r="I15" s="146"/>
      <c r="J15" s="146"/>
      <c r="K15" s="146"/>
      <c r="L15" s="146">
        <f t="shared" ref="L15:L18" si="37">SUM(I15:K15)</f>
        <v>0</v>
      </c>
      <c r="M15" s="146"/>
      <c r="N15" s="146"/>
      <c r="O15" s="317"/>
      <c r="P15" s="146"/>
      <c r="Q15" s="146">
        <f t="shared" si="34"/>
        <v>0</v>
      </c>
      <c r="R15" s="146"/>
      <c r="S15" s="146"/>
      <c r="T15" s="146"/>
      <c r="U15" s="146">
        <f t="shared" si="36"/>
        <v>0</v>
      </c>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317">
        <f t="shared" si="16"/>
        <v>0</v>
      </c>
      <c r="BD15" s="573">
        <f t="shared" si="32"/>
        <v>0</v>
      </c>
    </row>
    <row r="16" spans="1:104" ht="31.2" x14ac:dyDescent="0.3">
      <c r="A16" s="16" t="s">
        <v>70</v>
      </c>
      <c r="B16" s="17" t="s">
        <v>71</v>
      </c>
      <c r="C16" s="146"/>
      <c r="D16" s="146"/>
      <c r="E16" s="146"/>
      <c r="F16" s="146"/>
      <c r="G16" s="146"/>
      <c r="H16" s="146">
        <f t="shared" si="33"/>
        <v>0</v>
      </c>
      <c r="I16" s="146"/>
      <c r="J16" s="146"/>
      <c r="K16" s="146"/>
      <c r="L16" s="146">
        <f t="shared" si="37"/>
        <v>0</v>
      </c>
      <c r="M16" s="146"/>
      <c r="N16" s="146"/>
      <c r="O16" s="317"/>
      <c r="P16" s="146"/>
      <c r="Q16" s="146">
        <f t="shared" si="34"/>
        <v>0</v>
      </c>
      <c r="R16" s="146"/>
      <c r="S16" s="146"/>
      <c r="T16" s="146"/>
      <c r="U16" s="146">
        <f t="shared" si="36"/>
        <v>0</v>
      </c>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317">
        <f t="shared" si="16"/>
        <v>0</v>
      </c>
      <c r="BD16" s="573">
        <f t="shared" si="32"/>
        <v>0</v>
      </c>
    </row>
    <row r="17" spans="1:56" ht="31.2" x14ac:dyDescent="0.3">
      <c r="A17" s="16" t="s">
        <v>72</v>
      </c>
      <c r="B17" s="17" t="s">
        <v>73</v>
      </c>
      <c r="C17" s="146"/>
      <c r="D17" s="146"/>
      <c r="E17" s="146"/>
      <c r="F17" s="146"/>
      <c r="G17" s="146"/>
      <c r="H17" s="146">
        <f t="shared" si="33"/>
        <v>0</v>
      </c>
      <c r="I17" s="146"/>
      <c r="J17" s="146"/>
      <c r="K17" s="146"/>
      <c r="L17" s="146">
        <f t="shared" si="37"/>
        <v>0</v>
      </c>
      <c r="M17" s="146"/>
      <c r="N17" s="146"/>
      <c r="O17" s="317"/>
      <c r="P17" s="146"/>
      <c r="Q17" s="146">
        <f t="shared" si="34"/>
        <v>0</v>
      </c>
      <c r="R17" s="146"/>
      <c r="S17" s="146"/>
      <c r="T17" s="146"/>
      <c r="U17" s="146">
        <f t="shared" si="36"/>
        <v>0</v>
      </c>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317">
        <f t="shared" si="16"/>
        <v>0</v>
      </c>
      <c r="BD17" s="573">
        <f t="shared" si="32"/>
        <v>0</v>
      </c>
    </row>
    <row r="18" spans="1:56" ht="31.2" x14ac:dyDescent="0.3">
      <c r="A18" s="16" t="s">
        <v>74</v>
      </c>
      <c r="B18" s="17" t="s">
        <v>75</v>
      </c>
      <c r="C18" s="146"/>
      <c r="D18" s="146"/>
      <c r="E18" s="146">
        <v>0</v>
      </c>
      <c r="F18" s="146"/>
      <c r="G18" s="146"/>
      <c r="H18" s="146">
        <f t="shared" si="33"/>
        <v>0</v>
      </c>
      <c r="I18" s="146"/>
      <c r="J18" s="146"/>
      <c r="K18" s="146"/>
      <c r="L18" s="146">
        <f t="shared" si="37"/>
        <v>0</v>
      </c>
      <c r="M18" s="146"/>
      <c r="N18" s="146"/>
      <c r="O18" s="317"/>
      <c r="P18" s="146"/>
      <c r="Q18" s="146">
        <f t="shared" si="34"/>
        <v>0</v>
      </c>
      <c r="R18" s="146">
        <v>0</v>
      </c>
      <c r="S18" s="146">
        <v>0</v>
      </c>
      <c r="T18" s="146"/>
      <c r="U18" s="146">
        <f t="shared" si="36"/>
        <v>0</v>
      </c>
      <c r="V18" s="146"/>
      <c r="W18" s="146"/>
      <c r="X18" s="146"/>
      <c r="Y18" s="146"/>
      <c r="Z18" s="146"/>
      <c r="AA18" s="146"/>
      <c r="AB18" s="146">
        <v>0</v>
      </c>
      <c r="AC18" s="146"/>
      <c r="AD18" s="146"/>
      <c r="AE18" s="146"/>
      <c r="AF18" s="146">
        <v>13175204</v>
      </c>
      <c r="AG18" s="146"/>
      <c r="AH18" s="146"/>
      <c r="AI18" s="146"/>
      <c r="AJ18" s="146"/>
      <c r="AK18" s="146"/>
      <c r="AL18" s="146">
        <v>261179</v>
      </c>
      <c r="AM18" s="146"/>
      <c r="AN18" s="146">
        <v>17150500</v>
      </c>
      <c r="AO18" s="146"/>
      <c r="AP18" s="146">
        <v>14005400</v>
      </c>
      <c r="AQ18" s="146"/>
      <c r="AR18" s="146"/>
      <c r="AS18" s="146"/>
      <c r="AT18" s="146"/>
      <c r="AU18" s="146"/>
      <c r="AV18" s="146"/>
      <c r="AW18" s="146"/>
      <c r="AX18" s="146"/>
      <c r="AY18" s="146"/>
      <c r="AZ18" s="146"/>
      <c r="BA18" s="146"/>
      <c r="BB18" s="146"/>
      <c r="BC18" s="317">
        <f t="shared" si="16"/>
        <v>44592283</v>
      </c>
      <c r="BD18" s="573">
        <f t="shared" si="32"/>
        <v>44592283</v>
      </c>
    </row>
    <row r="19" spans="1:56" ht="31.2" x14ac:dyDescent="0.3">
      <c r="A19" s="14" t="s">
        <v>76</v>
      </c>
      <c r="B19" s="15" t="s">
        <v>77</v>
      </c>
      <c r="C19" s="145">
        <f t="shared" ref="C19:BB19" si="38">SUM(C20:C24)</f>
        <v>0</v>
      </c>
      <c r="D19" s="145">
        <f t="shared" ref="D19:F19" si="39">SUM(D20:D24)</f>
        <v>0</v>
      </c>
      <c r="E19" s="145">
        <f t="shared" si="39"/>
        <v>0</v>
      </c>
      <c r="F19" s="145">
        <f t="shared" si="39"/>
        <v>0</v>
      </c>
      <c r="G19" s="145">
        <f t="shared" si="38"/>
        <v>0</v>
      </c>
      <c r="H19" s="145">
        <f t="shared" si="38"/>
        <v>0</v>
      </c>
      <c r="I19" s="145">
        <f t="shared" si="38"/>
        <v>0</v>
      </c>
      <c r="J19" s="145">
        <f t="shared" si="38"/>
        <v>0</v>
      </c>
      <c r="K19" s="145">
        <f t="shared" si="38"/>
        <v>0</v>
      </c>
      <c r="L19" s="145">
        <f>SUM(I19:K19)</f>
        <v>0</v>
      </c>
      <c r="M19" s="145">
        <f t="shared" si="38"/>
        <v>0</v>
      </c>
      <c r="N19" s="145">
        <f t="shared" ref="N19:O19" si="40">SUM(N20:N24)</f>
        <v>0</v>
      </c>
      <c r="O19" s="316">
        <f t="shared" si="40"/>
        <v>0</v>
      </c>
      <c r="P19" s="145">
        <f t="shared" si="38"/>
        <v>0</v>
      </c>
      <c r="Q19" s="145">
        <f t="shared" si="38"/>
        <v>0</v>
      </c>
      <c r="R19" s="145">
        <f t="shared" si="38"/>
        <v>0</v>
      </c>
      <c r="S19" s="145">
        <v>0</v>
      </c>
      <c r="T19" s="145">
        <f t="shared" ref="T19" si="41">SUM(T20:T24)</f>
        <v>0</v>
      </c>
      <c r="U19" s="145">
        <f t="shared" si="36"/>
        <v>0</v>
      </c>
      <c r="V19" s="145">
        <f t="shared" si="38"/>
        <v>0</v>
      </c>
      <c r="W19" s="145">
        <f t="shared" ref="W19:X19" si="42">SUM(W20:W24)</f>
        <v>0</v>
      </c>
      <c r="X19" s="145">
        <f t="shared" si="42"/>
        <v>0</v>
      </c>
      <c r="Y19" s="145">
        <f t="shared" si="38"/>
        <v>0</v>
      </c>
      <c r="Z19" s="145">
        <f t="shared" si="38"/>
        <v>0</v>
      </c>
      <c r="AA19" s="145">
        <f t="shared" si="38"/>
        <v>0</v>
      </c>
      <c r="AB19" s="145">
        <f t="shared" si="38"/>
        <v>0</v>
      </c>
      <c r="AC19" s="145">
        <f t="shared" ref="AC19" si="43">SUM(AC20:AC24)</f>
        <v>0</v>
      </c>
      <c r="AD19" s="145">
        <f t="shared" si="38"/>
        <v>0</v>
      </c>
      <c r="AE19" s="145">
        <f t="shared" ref="AE19" si="44">SUM(AE20:AE24)</f>
        <v>0</v>
      </c>
      <c r="AF19" s="145">
        <f t="shared" si="38"/>
        <v>0</v>
      </c>
      <c r="AG19" s="145">
        <f t="shared" ref="AG19" si="45">SUM(AG20:AG24)</f>
        <v>1990725</v>
      </c>
      <c r="AH19" s="145">
        <f t="shared" si="38"/>
        <v>0</v>
      </c>
      <c r="AI19" s="145">
        <f t="shared" si="38"/>
        <v>0</v>
      </c>
      <c r="AJ19" s="145">
        <f t="shared" ref="AJ19" si="46">SUM(AJ20:AJ24)</f>
        <v>453229795</v>
      </c>
      <c r="AK19" s="145">
        <f t="shared" si="38"/>
        <v>0</v>
      </c>
      <c r="AL19" s="145">
        <f t="shared" si="38"/>
        <v>0</v>
      </c>
      <c r="AM19" s="145">
        <f t="shared" si="38"/>
        <v>0</v>
      </c>
      <c r="AN19" s="145">
        <f t="shared" ref="AN19" si="47">SUM(AN20:AN24)</f>
        <v>0</v>
      </c>
      <c r="AO19" s="145">
        <f t="shared" si="38"/>
        <v>0</v>
      </c>
      <c r="AP19" s="145">
        <f t="shared" si="38"/>
        <v>0</v>
      </c>
      <c r="AQ19" s="145">
        <f t="shared" ref="AQ19" si="48">SUM(AQ20:AQ24)</f>
        <v>0</v>
      </c>
      <c r="AR19" s="145">
        <f t="shared" si="38"/>
        <v>0</v>
      </c>
      <c r="AS19" s="145">
        <f t="shared" si="38"/>
        <v>0</v>
      </c>
      <c r="AT19" s="145">
        <f t="shared" ref="AT19" si="49">SUM(AT20:AT24)</f>
        <v>0</v>
      </c>
      <c r="AU19" s="145">
        <f t="shared" si="38"/>
        <v>0</v>
      </c>
      <c r="AV19" s="145">
        <f t="shared" ref="AV19:AW19" si="50">SUM(AV20:AV24)</f>
        <v>0</v>
      </c>
      <c r="AW19" s="145">
        <f t="shared" si="50"/>
        <v>0</v>
      </c>
      <c r="AX19" s="145">
        <f t="shared" si="38"/>
        <v>0</v>
      </c>
      <c r="AY19" s="145">
        <f t="shared" ref="AY19" si="51">SUM(AY20:AY24)</f>
        <v>0</v>
      </c>
      <c r="AZ19" s="145">
        <f t="shared" si="38"/>
        <v>0</v>
      </c>
      <c r="BA19" s="145">
        <f t="shared" si="38"/>
        <v>0</v>
      </c>
      <c r="BB19" s="145">
        <f t="shared" si="38"/>
        <v>0</v>
      </c>
      <c r="BC19" s="317">
        <f t="shared" si="16"/>
        <v>455220520</v>
      </c>
      <c r="BD19" s="573">
        <f t="shared" si="32"/>
        <v>455220520</v>
      </c>
    </row>
    <row r="20" spans="1:56" ht="17.399999999999999" x14ac:dyDescent="0.3">
      <c r="A20" s="16" t="s">
        <v>78</v>
      </c>
      <c r="B20" s="17" t="s">
        <v>79</v>
      </c>
      <c r="C20" s="146"/>
      <c r="D20" s="146"/>
      <c r="E20" s="146"/>
      <c r="F20" s="146"/>
      <c r="G20" s="146"/>
      <c r="H20" s="146">
        <f>SUM(C20:G20)</f>
        <v>0</v>
      </c>
      <c r="I20" s="146"/>
      <c r="J20" s="146"/>
      <c r="K20" s="146"/>
      <c r="L20" s="146">
        <f>SUM(I20:K20)</f>
        <v>0</v>
      </c>
      <c r="M20" s="146"/>
      <c r="N20" s="146"/>
      <c r="O20" s="317"/>
      <c r="P20" s="146"/>
      <c r="Q20" s="146">
        <f>SUM(M20:P20)</f>
        <v>0</v>
      </c>
      <c r="R20" s="146"/>
      <c r="S20" s="146"/>
      <c r="T20" s="146"/>
      <c r="U20" s="146">
        <f t="shared" si="36"/>
        <v>0</v>
      </c>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317">
        <f t="shared" si="16"/>
        <v>0</v>
      </c>
      <c r="BD20" s="573">
        <f t="shared" si="32"/>
        <v>0</v>
      </c>
    </row>
    <row r="21" spans="1:56" ht="31.2" x14ac:dyDescent="0.3">
      <c r="A21" s="16" t="s">
        <v>80</v>
      </c>
      <c r="B21" s="17" t="s">
        <v>81</v>
      </c>
      <c r="C21" s="146"/>
      <c r="D21" s="146"/>
      <c r="E21" s="146"/>
      <c r="F21" s="146"/>
      <c r="G21" s="146"/>
      <c r="H21" s="146">
        <f>SUM(C21:G21)</f>
        <v>0</v>
      </c>
      <c r="I21" s="146"/>
      <c r="J21" s="146"/>
      <c r="K21" s="146"/>
      <c r="L21" s="146">
        <f t="shared" ref="L21:L24" si="52">SUM(I21:K21)</f>
        <v>0</v>
      </c>
      <c r="M21" s="146"/>
      <c r="N21" s="146"/>
      <c r="O21" s="317"/>
      <c r="P21" s="146"/>
      <c r="Q21" s="146">
        <f>SUM(M21:P21)</f>
        <v>0</v>
      </c>
      <c r="R21" s="146"/>
      <c r="S21" s="146"/>
      <c r="T21" s="146"/>
      <c r="U21" s="146">
        <f t="shared" si="36"/>
        <v>0</v>
      </c>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317">
        <f t="shared" si="16"/>
        <v>0</v>
      </c>
      <c r="BD21" s="573">
        <f t="shared" si="32"/>
        <v>0</v>
      </c>
    </row>
    <row r="22" spans="1:56" ht="31.2" x14ac:dyDescent="0.3">
      <c r="A22" s="16" t="s">
        <v>82</v>
      </c>
      <c r="B22" s="17" t="s">
        <v>83</v>
      </c>
      <c r="C22" s="146"/>
      <c r="D22" s="146"/>
      <c r="E22" s="146"/>
      <c r="F22" s="146"/>
      <c r="G22" s="146"/>
      <c r="H22" s="146">
        <f>SUM(C22:G22)</f>
        <v>0</v>
      </c>
      <c r="I22" s="146"/>
      <c r="J22" s="146"/>
      <c r="K22" s="146"/>
      <c r="L22" s="146">
        <f t="shared" si="52"/>
        <v>0</v>
      </c>
      <c r="M22" s="146"/>
      <c r="N22" s="146"/>
      <c r="O22" s="317"/>
      <c r="P22" s="146"/>
      <c r="Q22" s="146">
        <f>SUM(M22:P22)</f>
        <v>0</v>
      </c>
      <c r="R22" s="146"/>
      <c r="S22" s="146"/>
      <c r="T22" s="146"/>
      <c r="U22" s="146">
        <f t="shared" si="36"/>
        <v>0</v>
      </c>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317">
        <f t="shared" si="16"/>
        <v>0</v>
      </c>
      <c r="BD22" s="573">
        <f t="shared" si="32"/>
        <v>0</v>
      </c>
    </row>
    <row r="23" spans="1:56" ht="31.2" x14ac:dyDescent="0.3">
      <c r="A23" s="16" t="s">
        <v>84</v>
      </c>
      <c r="B23" s="17" t="s">
        <v>85</v>
      </c>
      <c r="C23" s="146"/>
      <c r="D23" s="146"/>
      <c r="E23" s="146"/>
      <c r="F23" s="146"/>
      <c r="G23" s="146"/>
      <c r="H23" s="146">
        <f>SUM(C23:G23)</f>
        <v>0</v>
      </c>
      <c r="I23" s="146"/>
      <c r="J23" s="146"/>
      <c r="K23" s="146"/>
      <c r="L23" s="146">
        <f t="shared" si="52"/>
        <v>0</v>
      </c>
      <c r="M23" s="146"/>
      <c r="N23" s="146"/>
      <c r="O23" s="317"/>
      <c r="P23" s="146"/>
      <c r="Q23" s="146">
        <f>SUM(M23:P23)</f>
        <v>0</v>
      </c>
      <c r="R23" s="146"/>
      <c r="S23" s="146"/>
      <c r="T23" s="146"/>
      <c r="U23" s="146">
        <f t="shared" si="36"/>
        <v>0</v>
      </c>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317">
        <f t="shared" si="16"/>
        <v>0</v>
      </c>
      <c r="BD23" s="573">
        <f t="shared" si="32"/>
        <v>0</v>
      </c>
    </row>
    <row r="24" spans="1:56" ht="31.2" x14ac:dyDescent="0.3">
      <c r="A24" s="16" t="s">
        <v>86</v>
      </c>
      <c r="B24" s="17" t="s">
        <v>87</v>
      </c>
      <c r="C24" s="146"/>
      <c r="D24" s="146"/>
      <c r="E24" s="146"/>
      <c r="F24" s="146"/>
      <c r="G24" s="146"/>
      <c r="H24" s="146">
        <f>SUM(C24:G24)</f>
        <v>0</v>
      </c>
      <c r="I24" s="146"/>
      <c r="J24" s="146"/>
      <c r="K24" s="146"/>
      <c r="L24" s="146">
        <f t="shared" si="52"/>
        <v>0</v>
      </c>
      <c r="M24" s="146"/>
      <c r="N24" s="146"/>
      <c r="O24" s="317"/>
      <c r="P24" s="146"/>
      <c r="Q24" s="146">
        <f>SUM(M24:P24)</f>
        <v>0</v>
      </c>
      <c r="R24" s="146"/>
      <c r="S24" s="146"/>
      <c r="T24" s="146"/>
      <c r="U24" s="146">
        <f t="shared" si="36"/>
        <v>0</v>
      </c>
      <c r="V24" s="146"/>
      <c r="W24" s="146"/>
      <c r="X24" s="146"/>
      <c r="Y24" s="146"/>
      <c r="Z24" s="146"/>
      <c r="AA24" s="146"/>
      <c r="AB24" s="146"/>
      <c r="AC24" s="146"/>
      <c r="AD24" s="146"/>
      <c r="AE24" s="146"/>
      <c r="AF24" s="146"/>
      <c r="AG24" s="146">
        <v>1990725</v>
      </c>
      <c r="AH24" s="146"/>
      <c r="AI24" s="146"/>
      <c r="AJ24" s="146">
        <v>453229795</v>
      </c>
      <c r="AK24" s="146"/>
      <c r="AL24" s="146"/>
      <c r="AM24" s="146"/>
      <c r="AN24" s="146"/>
      <c r="AO24" s="146"/>
      <c r="AP24" s="146"/>
      <c r="AQ24" s="146"/>
      <c r="AR24" s="146"/>
      <c r="AS24" s="146"/>
      <c r="AT24" s="146"/>
      <c r="AU24" s="146"/>
      <c r="AV24" s="146"/>
      <c r="AW24" s="146"/>
      <c r="AX24" s="146"/>
      <c r="AY24" s="146"/>
      <c r="AZ24" s="146"/>
      <c r="BA24" s="146"/>
      <c r="BB24" s="146"/>
      <c r="BC24" s="317">
        <f t="shared" si="16"/>
        <v>455220520</v>
      </c>
      <c r="BD24" s="573">
        <f t="shared" si="32"/>
        <v>455220520</v>
      </c>
    </row>
    <row r="25" spans="1:56" ht="17.399999999999999" x14ac:dyDescent="0.3">
      <c r="A25" s="14" t="s">
        <v>88</v>
      </c>
      <c r="B25" s="15" t="s">
        <v>89</v>
      </c>
      <c r="C25" s="145">
        <f t="shared" ref="C25:BB25" si="53">C26+C29+C30+C31+C34+C47</f>
        <v>0</v>
      </c>
      <c r="D25" s="145">
        <f t="shared" ref="D25:F25" si="54">D26+D29+D30+D31+D34+D47</f>
        <v>0</v>
      </c>
      <c r="E25" s="145">
        <f t="shared" si="54"/>
        <v>0</v>
      </c>
      <c r="F25" s="145">
        <f t="shared" si="54"/>
        <v>0</v>
      </c>
      <c r="G25" s="145">
        <f t="shared" si="53"/>
        <v>0</v>
      </c>
      <c r="H25" s="145">
        <f t="shared" si="53"/>
        <v>0</v>
      </c>
      <c r="I25" s="145">
        <f t="shared" si="53"/>
        <v>0</v>
      </c>
      <c r="J25" s="145">
        <f t="shared" si="53"/>
        <v>0</v>
      </c>
      <c r="K25" s="145">
        <f t="shared" si="53"/>
        <v>0</v>
      </c>
      <c r="L25" s="145">
        <f>SUM(I25:K25)</f>
        <v>0</v>
      </c>
      <c r="M25" s="145">
        <f t="shared" si="53"/>
        <v>0</v>
      </c>
      <c r="N25" s="145">
        <f t="shared" ref="N25:O25" si="55">N26+N29+N30+N31+N34+N47</f>
        <v>0</v>
      </c>
      <c r="O25" s="316">
        <f t="shared" si="55"/>
        <v>0</v>
      </c>
      <c r="P25" s="145">
        <f t="shared" si="53"/>
        <v>0</v>
      </c>
      <c r="Q25" s="145">
        <f t="shared" si="53"/>
        <v>0</v>
      </c>
      <c r="R25" s="145">
        <f t="shared" si="53"/>
        <v>0</v>
      </c>
      <c r="S25" s="145">
        <v>0</v>
      </c>
      <c r="T25" s="145">
        <f t="shared" ref="T25" si="56">T26+T29+T30+T31+T34+T47</f>
        <v>0</v>
      </c>
      <c r="U25" s="145">
        <f t="shared" si="36"/>
        <v>0</v>
      </c>
      <c r="V25" s="145">
        <f t="shared" si="53"/>
        <v>0</v>
      </c>
      <c r="W25" s="145">
        <f t="shared" ref="W25:X25" si="57">W26+W29+W30+W31+W34+W47</f>
        <v>0</v>
      </c>
      <c r="X25" s="145">
        <f t="shared" si="57"/>
        <v>0</v>
      </c>
      <c r="Y25" s="145">
        <f>Y26+Y29+Y30+Y31+Y34+Y47</f>
        <v>0</v>
      </c>
      <c r="Z25" s="145">
        <f t="shared" si="53"/>
        <v>0</v>
      </c>
      <c r="AA25" s="145">
        <f t="shared" si="53"/>
        <v>0</v>
      </c>
      <c r="AB25" s="145">
        <f t="shared" si="53"/>
        <v>0</v>
      </c>
      <c r="AC25" s="145">
        <f t="shared" ref="AC25" si="58">AC26+AC29+AC30+AC31+AC34+AC47</f>
        <v>0</v>
      </c>
      <c r="AD25" s="145">
        <f t="shared" si="53"/>
        <v>0</v>
      </c>
      <c r="AE25" s="145">
        <f t="shared" ref="AE25" si="59">AE26+AE29+AE30+AE31+AE34+AE47</f>
        <v>0</v>
      </c>
      <c r="AF25" s="145">
        <f t="shared" si="53"/>
        <v>0</v>
      </c>
      <c r="AG25" s="145">
        <f t="shared" ref="AG25" si="60">AG26+AG29+AG30+AG31+AG34+AG47</f>
        <v>0</v>
      </c>
      <c r="AH25" s="145">
        <f t="shared" si="53"/>
        <v>0</v>
      </c>
      <c r="AI25" s="145">
        <f t="shared" si="53"/>
        <v>0</v>
      </c>
      <c r="AJ25" s="145">
        <f t="shared" ref="AJ25" si="61">AJ26+AJ29+AJ30+AJ31+AJ34+AJ47</f>
        <v>0</v>
      </c>
      <c r="AK25" s="145">
        <f t="shared" si="53"/>
        <v>0</v>
      </c>
      <c r="AL25" s="145">
        <f t="shared" si="53"/>
        <v>0</v>
      </c>
      <c r="AM25" s="145">
        <f t="shared" si="53"/>
        <v>0</v>
      </c>
      <c r="AN25" s="145">
        <f t="shared" ref="AN25" si="62">AN26+AN29+AN30+AN31+AN34+AN47</f>
        <v>0</v>
      </c>
      <c r="AO25" s="145">
        <f t="shared" si="53"/>
        <v>0</v>
      </c>
      <c r="AP25" s="145">
        <f t="shared" si="53"/>
        <v>0</v>
      </c>
      <c r="AQ25" s="145">
        <f t="shared" ref="AQ25" si="63">AQ26+AQ29+AQ30+AQ31+AQ34+AQ47</f>
        <v>0</v>
      </c>
      <c r="AR25" s="145">
        <f t="shared" si="53"/>
        <v>0</v>
      </c>
      <c r="AS25" s="145">
        <f t="shared" si="53"/>
        <v>0</v>
      </c>
      <c r="AT25" s="145">
        <f t="shared" ref="AT25" si="64">AT26+AT29+AT30+AT31+AT34+AT47</f>
        <v>0</v>
      </c>
      <c r="AU25" s="145">
        <f t="shared" si="53"/>
        <v>0</v>
      </c>
      <c r="AV25" s="145">
        <f t="shared" ref="AV25:AW25" si="65">AV26+AV29+AV30+AV31+AV34+AV47</f>
        <v>0</v>
      </c>
      <c r="AW25" s="145">
        <f t="shared" si="65"/>
        <v>0</v>
      </c>
      <c r="AX25" s="145">
        <f t="shared" si="53"/>
        <v>0</v>
      </c>
      <c r="AY25" s="145">
        <f t="shared" ref="AY25" si="66">AY26+AY29+AY30+AY31+AY34+AY47</f>
        <v>0</v>
      </c>
      <c r="AZ25" s="145">
        <f t="shared" si="53"/>
        <v>0</v>
      </c>
      <c r="BA25" s="145">
        <f t="shared" si="53"/>
        <v>92663742</v>
      </c>
      <c r="BB25" s="145">
        <f t="shared" si="53"/>
        <v>0</v>
      </c>
      <c r="BC25" s="317">
        <f t="shared" si="16"/>
        <v>92663742</v>
      </c>
      <c r="BD25" s="573">
        <f t="shared" si="32"/>
        <v>92663742</v>
      </c>
    </row>
    <row r="26" spans="1:56" ht="17.399999999999999" x14ac:dyDescent="0.3">
      <c r="A26" s="16" t="s">
        <v>90</v>
      </c>
      <c r="B26" s="17" t="s">
        <v>91</v>
      </c>
      <c r="C26" s="146">
        <f t="shared" ref="C26:BB26" si="67">SUM(C27:C28)</f>
        <v>0</v>
      </c>
      <c r="D26" s="146">
        <f t="shared" ref="D26:F26" si="68">SUM(D27:D28)</f>
        <v>0</v>
      </c>
      <c r="E26" s="146">
        <f t="shared" si="68"/>
        <v>0</v>
      </c>
      <c r="F26" s="146">
        <f t="shared" si="68"/>
        <v>0</v>
      </c>
      <c r="G26" s="146">
        <f t="shared" si="67"/>
        <v>0</v>
      </c>
      <c r="H26" s="146">
        <f t="shared" si="67"/>
        <v>0</v>
      </c>
      <c r="I26" s="146">
        <f t="shared" ref="I26:K26" si="69">SUM(I27:I28)</f>
        <v>0</v>
      </c>
      <c r="J26" s="146">
        <f t="shared" si="69"/>
        <v>0</v>
      </c>
      <c r="K26" s="146">
        <f t="shared" si="69"/>
        <v>0</v>
      </c>
      <c r="L26" s="146">
        <f>SUM(I26:K26)</f>
        <v>0</v>
      </c>
      <c r="M26" s="146">
        <f t="shared" si="67"/>
        <v>0</v>
      </c>
      <c r="N26" s="146">
        <f t="shared" ref="N26" si="70">SUM(N27:N28)</f>
        <v>0</v>
      </c>
      <c r="O26" s="317">
        <f t="shared" ref="O26" si="71">SUM(O27:O28)</f>
        <v>0</v>
      </c>
      <c r="P26" s="146">
        <f t="shared" si="67"/>
        <v>0</v>
      </c>
      <c r="Q26" s="146">
        <f t="shared" si="67"/>
        <v>0</v>
      </c>
      <c r="R26" s="146">
        <f t="shared" si="67"/>
        <v>0</v>
      </c>
      <c r="S26" s="146"/>
      <c r="T26" s="146">
        <f t="shared" ref="T26" si="72">SUM(T27:T28)</f>
        <v>0</v>
      </c>
      <c r="U26" s="146">
        <f t="shared" si="36"/>
        <v>0</v>
      </c>
      <c r="V26" s="146">
        <f t="shared" si="67"/>
        <v>0</v>
      </c>
      <c r="W26" s="146">
        <f t="shared" ref="W26:X26" si="73">SUM(W27:W28)</f>
        <v>0</v>
      </c>
      <c r="X26" s="146">
        <f t="shared" si="73"/>
        <v>0</v>
      </c>
      <c r="Y26" s="146">
        <f t="shared" si="67"/>
        <v>0</v>
      </c>
      <c r="Z26" s="146">
        <f t="shared" si="67"/>
        <v>0</v>
      </c>
      <c r="AA26" s="146">
        <f t="shared" si="67"/>
        <v>0</v>
      </c>
      <c r="AB26" s="146">
        <f t="shared" si="67"/>
        <v>0</v>
      </c>
      <c r="AC26" s="146">
        <f t="shared" ref="AC26" si="74">SUM(AC27:AC28)</f>
        <v>0</v>
      </c>
      <c r="AD26" s="146">
        <f t="shared" si="67"/>
        <v>0</v>
      </c>
      <c r="AE26" s="146">
        <f t="shared" ref="AE26" si="75">SUM(AE27:AE28)</f>
        <v>0</v>
      </c>
      <c r="AF26" s="146">
        <f t="shared" si="67"/>
        <v>0</v>
      </c>
      <c r="AG26" s="146">
        <f t="shared" ref="AG26" si="76">SUM(AG27:AG28)</f>
        <v>0</v>
      </c>
      <c r="AH26" s="146">
        <f t="shared" si="67"/>
        <v>0</v>
      </c>
      <c r="AI26" s="146">
        <f t="shared" si="67"/>
        <v>0</v>
      </c>
      <c r="AJ26" s="146">
        <f t="shared" ref="AJ26" si="77">SUM(AJ27:AJ28)</f>
        <v>0</v>
      </c>
      <c r="AK26" s="146">
        <f t="shared" si="67"/>
        <v>0</v>
      </c>
      <c r="AL26" s="146">
        <f t="shared" si="67"/>
        <v>0</v>
      </c>
      <c r="AM26" s="146">
        <f t="shared" si="67"/>
        <v>0</v>
      </c>
      <c r="AN26" s="146">
        <f t="shared" ref="AN26" si="78">SUM(AN27:AN28)</f>
        <v>0</v>
      </c>
      <c r="AO26" s="146">
        <f t="shared" si="67"/>
        <v>0</v>
      </c>
      <c r="AP26" s="146">
        <f t="shared" si="67"/>
        <v>0</v>
      </c>
      <c r="AQ26" s="146">
        <f t="shared" ref="AQ26" si="79">SUM(AQ27:AQ28)</f>
        <v>0</v>
      </c>
      <c r="AR26" s="146">
        <f t="shared" si="67"/>
        <v>0</v>
      </c>
      <c r="AS26" s="146">
        <f t="shared" si="67"/>
        <v>0</v>
      </c>
      <c r="AT26" s="146">
        <f t="shared" ref="AT26" si="80">SUM(AT27:AT28)</f>
        <v>0</v>
      </c>
      <c r="AU26" s="146">
        <f t="shared" si="67"/>
        <v>0</v>
      </c>
      <c r="AV26" s="146">
        <f t="shared" ref="AV26:AX26" si="81">SUM(AV27:AV28)</f>
        <v>0</v>
      </c>
      <c r="AW26" s="146">
        <f t="shared" ref="AW26" si="82">SUM(AW27:AW28)</f>
        <v>0</v>
      </c>
      <c r="AX26" s="146">
        <f t="shared" si="81"/>
        <v>0</v>
      </c>
      <c r="AY26" s="146">
        <f t="shared" ref="AY26" si="83">SUM(AY27:AY28)</f>
        <v>0</v>
      </c>
      <c r="AZ26" s="146">
        <f t="shared" si="67"/>
        <v>0</v>
      </c>
      <c r="BA26" s="146">
        <f t="shared" si="67"/>
        <v>0</v>
      </c>
      <c r="BB26" s="146">
        <f t="shared" si="67"/>
        <v>0</v>
      </c>
      <c r="BC26" s="317">
        <f t="shared" si="16"/>
        <v>0</v>
      </c>
      <c r="BD26" s="573">
        <f t="shared" si="32"/>
        <v>0</v>
      </c>
    </row>
    <row r="27" spans="1:56" ht="17.399999999999999" x14ac:dyDescent="0.3">
      <c r="A27" s="18" t="s">
        <v>92</v>
      </c>
      <c r="B27" s="19" t="s">
        <v>93</v>
      </c>
      <c r="C27" s="147"/>
      <c r="D27" s="147"/>
      <c r="E27" s="147"/>
      <c r="F27" s="147"/>
      <c r="G27" s="147"/>
      <c r="H27" s="147">
        <f>SUM(C27:G27)</f>
        <v>0</v>
      </c>
      <c r="I27" s="147"/>
      <c r="J27" s="147"/>
      <c r="K27" s="147"/>
      <c r="L27" s="147">
        <f>SUM(I27:K27)</f>
        <v>0</v>
      </c>
      <c r="M27" s="147"/>
      <c r="N27" s="147"/>
      <c r="O27" s="318"/>
      <c r="P27" s="147"/>
      <c r="Q27" s="147">
        <f>SUM(M27:P27)</f>
        <v>0</v>
      </c>
      <c r="R27" s="147"/>
      <c r="S27" s="147"/>
      <c r="T27" s="147"/>
      <c r="U27" s="147">
        <f t="shared" si="36"/>
        <v>0</v>
      </c>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317">
        <f t="shared" si="16"/>
        <v>0</v>
      </c>
      <c r="BD27" s="573">
        <f t="shared" si="32"/>
        <v>0</v>
      </c>
    </row>
    <row r="28" spans="1:56" ht="17.399999999999999" x14ac:dyDescent="0.3">
      <c r="A28" s="18" t="s">
        <v>94</v>
      </c>
      <c r="B28" s="19" t="s">
        <v>95</v>
      </c>
      <c r="C28" s="147"/>
      <c r="D28" s="147"/>
      <c r="E28" s="147"/>
      <c r="F28" s="147"/>
      <c r="G28" s="147"/>
      <c r="H28" s="147">
        <f>SUM(C28:G28)</f>
        <v>0</v>
      </c>
      <c r="I28" s="147"/>
      <c r="J28" s="147"/>
      <c r="K28" s="147"/>
      <c r="L28" s="147">
        <f>SUM(I28:K28)</f>
        <v>0</v>
      </c>
      <c r="M28" s="147"/>
      <c r="N28" s="147"/>
      <c r="O28" s="318"/>
      <c r="P28" s="147"/>
      <c r="Q28" s="147">
        <f>SUM(M28:P28)</f>
        <v>0</v>
      </c>
      <c r="R28" s="147"/>
      <c r="S28" s="147"/>
      <c r="T28" s="147"/>
      <c r="U28" s="147">
        <f t="shared" si="36"/>
        <v>0</v>
      </c>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317">
        <f t="shared" si="16"/>
        <v>0</v>
      </c>
      <c r="BD28" s="573">
        <f t="shared" si="32"/>
        <v>0</v>
      </c>
    </row>
    <row r="29" spans="1:56" ht="17.399999999999999" x14ac:dyDescent="0.3">
      <c r="A29" s="16" t="s">
        <v>96</v>
      </c>
      <c r="B29" s="17" t="s">
        <v>97</v>
      </c>
      <c r="C29" s="146"/>
      <c r="D29" s="146"/>
      <c r="E29" s="146"/>
      <c r="F29" s="146"/>
      <c r="G29" s="146"/>
      <c r="H29" s="146">
        <f>SUM(C29:G29)</f>
        <v>0</v>
      </c>
      <c r="I29" s="146"/>
      <c r="J29" s="146"/>
      <c r="K29" s="146"/>
      <c r="L29" s="146">
        <f>SUM(I29:K29)</f>
        <v>0</v>
      </c>
      <c r="M29" s="146"/>
      <c r="N29" s="146"/>
      <c r="O29" s="317"/>
      <c r="P29" s="146"/>
      <c r="Q29" s="146">
        <f>SUM(M29:P29)</f>
        <v>0</v>
      </c>
      <c r="R29" s="146"/>
      <c r="S29" s="146"/>
      <c r="T29" s="146"/>
      <c r="U29" s="146">
        <f t="shared" si="36"/>
        <v>0</v>
      </c>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317">
        <f t="shared" si="16"/>
        <v>0</v>
      </c>
      <c r="BD29" s="573">
        <f t="shared" si="32"/>
        <v>0</v>
      </c>
    </row>
    <row r="30" spans="1:56" ht="17.399999999999999" x14ac:dyDescent="0.3">
      <c r="A30" s="16" t="s">
        <v>98</v>
      </c>
      <c r="B30" s="17" t="s">
        <v>99</v>
      </c>
      <c r="C30" s="146"/>
      <c r="D30" s="146"/>
      <c r="E30" s="146"/>
      <c r="F30" s="146"/>
      <c r="G30" s="146"/>
      <c r="H30" s="146">
        <f>SUM(C30:G30)</f>
        <v>0</v>
      </c>
      <c r="I30" s="146"/>
      <c r="J30" s="146"/>
      <c r="K30" s="146"/>
      <c r="L30" s="146">
        <f t="shared" ref="L30:L31" si="84">SUM(I30:K30)</f>
        <v>0</v>
      </c>
      <c r="M30" s="146"/>
      <c r="N30" s="146"/>
      <c r="O30" s="317"/>
      <c r="P30" s="146"/>
      <c r="Q30" s="146">
        <f>SUM(M30:P30)</f>
        <v>0</v>
      </c>
      <c r="R30" s="146"/>
      <c r="S30" s="146"/>
      <c r="T30" s="146"/>
      <c r="U30" s="146">
        <f t="shared" si="36"/>
        <v>0</v>
      </c>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317">
        <f t="shared" si="16"/>
        <v>0</v>
      </c>
      <c r="BD30" s="573">
        <f t="shared" si="32"/>
        <v>0</v>
      </c>
    </row>
    <row r="31" spans="1:56" ht="17.399999999999999" x14ac:dyDescent="0.3">
      <c r="A31" s="16" t="s">
        <v>100</v>
      </c>
      <c r="B31" s="17" t="s">
        <v>101</v>
      </c>
      <c r="C31" s="146">
        <f t="shared" ref="C31:BB31" si="85">SUM(C32:C33)</f>
        <v>0</v>
      </c>
      <c r="D31" s="146">
        <f t="shared" ref="D31:F31" si="86">SUM(D32:D33)</f>
        <v>0</v>
      </c>
      <c r="E31" s="146">
        <f t="shared" si="86"/>
        <v>0</v>
      </c>
      <c r="F31" s="146">
        <f t="shared" si="86"/>
        <v>0</v>
      </c>
      <c r="G31" s="146">
        <f t="shared" si="85"/>
        <v>0</v>
      </c>
      <c r="H31" s="146">
        <f t="shared" si="85"/>
        <v>0</v>
      </c>
      <c r="I31" s="146">
        <f t="shared" si="85"/>
        <v>0</v>
      </c>
      <c r="J31" s="146">
        <f t="shared" si="85"/>
        <v>0</v>
      </c>
      <c r="K31" s="146">
        <f t="shared" si="85"/>
        <v>0</v>
      </c>
      <c r="L31" s="146">
        <f t="shared" si="84"/>
        <v>0</v>
      </c>
      <c r="M31" s="146">
        <f t="shared" si="85"/>
        <v>0</v>
      </c>
      <c r="N31" s="146">
        <f t="shared" ref="N31:O31" si="87">SUM(N32:N33)</f>
        <v>0</v>
      </c>
      <c r="O31" s="317">
        <f t="shared" si="87"/>
        <v>0</v>
      </c>
      <c r="P31" s="146">
        <f t="shared" si="85"/>
        <v>0</v>
      </c>
      <c r="Q31" s="146">
        <f t="shared" si="85"/>
        <v>0</v>
      </c>
      <c r="R31" s="146">
        <f t="shared" si="85"/>
        <v>0</v>
      </c>
      <c r="S31" s="146"/>
      <c r="T31" s="146">
        <f t="shared" ref="T31" si="88">SUM(T32:T33)</f>
        <v>0</v>
      </c>
      <c r="U31" s="146">
        <f t="shared" si="36"/>
        <v>0</v>
      </c>
      <c r="V31" s="146">
        <f t="shared" si="85"/>
        <v>0</v>
      </c>
      <c r="W31" s="146">
        <f t="shared" ref="W31:X31" si="89">SUM(W32:W33)</f>
        <v>0</v>
      </c>
      <c r="X31" s="146">
        <f t="shared" si="89"/>
        <v>0</v>
      </c>
      <c r="Y31" s="146">
        <f t="shared" si="85"/>
        <v>0</v>
      </c>
      <c r="Z31" s="146">
        <f t="shared" si="85"/>
        <v>0</v>
      </c>
      <c r="AA31" s="146">
        <f t="shared" si="85"/>
        <v>0</v>
      </c>
      <c r="AB31" s="146">
        <f t="shared" si="85"/>
        <v>0</v>
      </c>
      <c r="AC31" s="146">
        <f t="shared" ref="AC31" si="90">SUM(AC32:AC33)</f>
        <v>0</v>
      </c>
      <c r="AD31" s="146">
        <f t="shared" si="85"/>
        <v>0</v>
      </c>
      <c r="AE31" s="146">
        <f t="shared" ref="AE31" si="91">SUM(AE32:AE33)</f>
        <v>0</v>
      </c>
      <c r="AF31" s="146">
        <f t="shared" si="85"/>
        <v>0</v>
      </c>
      <c r="AG31" s="146">
        <f t="shared" ref="AG31" si="92">SUM(AG32:AG33)</f>
        <v>0</v>
      </c>
      <c r="AH31" s="146">
        <f t="shared" si="85"/>
        <v>0</v>
      </c>
      <c r="AI31" s="146">
        <f t="shared" si="85"/>
        <v>0</v>
      </c>
      <c r="AJ31" s="146">
        <f t="shared" ref="AJ31" si="93">SUM(AJ32:AJ33)</f>
        <v>0</v>
      </c>
      <c r="AK31" s="146">
        <f t="shared" si="85"/>
        <v>0</v>
      </c>
      <c r="AL31" s="146">
        <f t="shared" si="85"/>
        <v>0</v>
      </c>
      <c r="AM31" s="146">
        <f t="shared" si="85"/>
        <v>0</v>
      </c>
      <c r="AN31" s="146">
        <f t="shared" ref="AN31" si="94">SUM(AN32:AN33)</f>
        <v>0</v>
      </c>
      <c r="AO31" s="146">
        <f t="shared" si="85"/>
        <v>0</v>
      </c>
      <c r="AP31" s="146">
        <f t="shared" si="85"/>
        <v>0</v>
      </c>
      <c r="AQ31" s="146">
        <f t="shared" ref="AQ31" si="95">SUM(AQ32:AQ33)</f>
        <v>0</v>
      </c>
      <c r="AR31" s="146">
        <f t="shared" si="85"/>
        <v>0</v>
      </c>
      <c r="AS31" s="146">
        <f t="shared" si="85"/>
        <v>0</v>
      </c>
      <c r="AT31" s="146">
        <f t="shared" ref="AT31" si="96">SUM(AT32:AT33)</f>
        <v>0</v>
      </c>
      <c r="AU31" s="146">
        <f t="shared" si="85"/>
        <v>0</v>
      </c>
      <c r="AV31" s="146">
        <f t="shared" ref="AV31:AW31" si="97">SUM(AV32:AV33)</f>
        <v>0</v>
      </c>
      <c r="AW31" s="146">
        <f t="shared" si="97"/>
        <v>0</v>
      </c>
      <c r="AX31" s="146">
        <f t="shared" si="85"/>
        <v>0</v>
      </c>
      <c r="AY31" s="146">
        <f t="shared" ref="AY31" si="98">SUM(AY32:AY33)</f>
        <v>0</v>
      </c>
      <c r="AZ31" s="146">
        <f t="shared" si="85"/>
        <v>0</v>
      </c>
      <c r="BA31" s="146">
        <f t="shared" si="85"/>
        <v>0</v>
      </c>
      <c r="BB31" s="146">
        <f t="shared" si="85"/>
        <v>0</v>
      </c>
      <c r="BC31" s="317">
        <f t="shared" si="16"/>
        <v>0</v>
      </c>
      <c r="BD31" s="573">
        <f t="shared" si="32"/>
        <v>0</v>
      </c>
    </row>
    <row r="32" spans="1:56" ht="17.399999999999999" x14ac:dyDescent="0.3">
      <c r="A32" s="20"/>
      <c r="B32" s="21" t="s">
        <v>102</v>
      </c>
      <c r="C32" s="147"/>
      <c r="D32" s="147"/>
      <c r="E32" s="147"/>
      <c r="F32" s="147"/>
      <c r="G32" s="147"/>
      <c r="H32" s="147">
        <f>SUM(C32:G32)</f>
        <v>0</v>
      </c>
      <c r="I32" s="147"/>
      <c r="J32" s="147"/>
      <c r="K32" s="147"/>
      <c r="L32" s="147">
        <f>SUM(I32:K32)</f>
        <v>0</v>
      </c>
      <c r="M32" s="147"/>
      <c r="N32" s="147"/>
      <c r="O32" s="318"/>
      <c r="P32" s="147"/>
      <c r="Q32" s="147">
        <f>SUM(M32:P32)</f>
        <v>0</v>
      </c>
      <c r="R32" s="147"/>
      <c r="S32" s="147"/>
      <c r="T32" s="147"/>
      <c r="U32" s="147">
        <f t="shared" si="36"/>
        <v>0</v>
      </c>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317">
        <f t="shared" si="16"/>
        <v>0</v>
      </c>
      <c r="BD32" s="573">
        <f t="shared" si="32"/>
        <v>0</v>
      </c>
    </row>
    <row r="33" spans="1:56" ht="17.399999999999999" x14ac:dyDescent="0.3">
      <c r="A33" s="20"/>
      <c r="B33" s="21" t="s">
        <v>103</v>
      </c>
      <c r="C33" s="147"/>
      <c r="D33" s="147"/>
      <c r="E33" s="147"/>
      <c r="F33" s="147"/>
      <c r="G33" s="147"/>
      <c r="H33" s="147">
        <f>SUM(C33:G33)</f>
        <v>0</v>
      </c>
      <c r="I33" s="147"/>
      <c r="J33" s="147"/>
      <c r="K33" s="147"/>
      <c r="L33" s="147">
        <f>SUM(I33:K33)</f>
        <v>0</v>
      </c>
      <c r="M33" s="147"/>
      <c r="N33" s="147"/>
      <c r="O33" s="318"/>
      <c r="P33" s="147"/>
      <c r="Q33" s="147">
        <f>SUM(M33:P33)</f>
        <v>0</v>
      </c>
      <c r="R33" s="147"/>
      <c r="S33" s="147"/>
      <c r="T33" s="147"/>
      <c r="U33" s="147">
        <f t="shared" si="36"/>
        <v>0</v>
      </c>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317">
        <f t="shared" si="16"/>
        <v>0</v>
      </c>
      <c r="BD33" s="573">
        <f t="shared" si="32"/>
        <v>0</v>
      </c>
    </row>
    <row r="34" spans="1:56" ht="17.399999999999999" x14ac:dyDescent="0.3">
      <c r="A34" s="16" t="s">
        <v>104</v>
      </c>
      <c r="B34" s="17" t="s">
        <v>105</v>
      </c>
      <c r="C34" s="146">
        <f t="shared" ref="C34:BB34" si="99">C35+C38+C39+C40+C44</f>
        <v>0</v>
      </c>
      <c r="D34" s="146">
        <f t="shared" ref="D34:F34" si="100">D35+D38+D39+D40+D44</f>
        <v>0</v>
      </c>
      <c r="E34" s="146">
        <f t="shared" si="100"/>
        <v>0</v>
      </c>
      <c r="F34" s="146">
        <f t="shared" si="100"/>
        <v>0</v>
      </c>
      <c r="G34" s="146">
        <f t="shared" si="99"/>
        <v>0</v>
      </c>
      <c r="H34" s="146">
        <f t="shared" si="99"/>
        <v>0</v>
      </c>
      <c r="I34" s="146">
        <f t="shared" si="99"/>
        <v>0</v>
      </c>
      <c r="J34" s="146">
        <f t="shared" si="99"/>
        <v>0</v>
      </c>
      <c r="K34" s="146">
        <f t="shared" si="99"/>
        <v>0</v>
      </c>
      <c r="L34" s="146">
        <f>SUM(I34:K34)</f>
        <v>0</v>
      </c>
      <c r="M34" s="146">
        <f t="shared" si="99"/>
        <v>0</v>
      </c>
      <c r="N34" s="146">
        <f t="shared" ref="N34:O34" si="101">N35+N38+N39+N40+N44</f>
        <v>0</v>
      </c>
      <c r="O34" s="317">
        <f t="shared" si="101"/>
        <v>0</v>
      </c>
      <c r="P34" s="146">
        <f t="shared" si="99"/>
        <v>0</v>
      </c>
      <c r="Q34" s="146">
        <f t="shared" si="99"/>
        <v>0</v>
      </c>
      <c r="R34" s="146">
        <f t="shared" si="99"/>
        <v>0</v>
      </c>
      <c r="S34" s="146"/>
      <c r="T34" s="146">
        <f t="shared" ref="T34" si="102">T35+T38+T39+T40+T44</f>
        <v>0</v>
      </c>
      <c r="U34" s="146">
        <f t="shared" si="36"/>
        <v>0</v>
      </c>
      <c r="V34" s="146">
        <f t="shared" si="99"/>
        <v>0</v>
      </c>
      <c r="W34" s="146">
        <f t="shared" ref="W34:X34" si="103">W35+W38+W39+W40+W44</f>
        <v>0</v>
      </c>
      <c r="X34" s="146">
        <f t="shared" si="103"/>
        <v>0</v>
      </c>
      <c r="Y34" s="146">
        <f t="shared" si="99"/>
        <v>0</v>
      </c>
      <c r="Z34" s="146">
        <f t="shared" si="99"/>
        <v>0</v>
      </c>
      <c r="AA34" s="146">
        <f t="shared" si="99"/>
        <v>0</v>
      </c>
      <c r="AB34" s="146">
        <f t="shared" si="99"/>
        <v>0</v>
      </c>
      <c r="AC34" s="146">
        <f t="shared" ref="AC34" si="104">AC35+AC38+AC39+AC40+AC44</f>
        <v>0</v>
      </c>
      <c r="AD34" s="146">
        <f t="shared" si="99"/>
        <v>0</v>
      </c>
      <c r="AE34" s="146">
        <f t="shared" ref="AE34" si="105">AE35+AE38+AE39+AE40+AE44</f>
        <v>0</v>
      </c>
      <c r="AF34" s="146">
        <f t="shared" si="99"/>
        <v>0</v>
      </c>
      <c r="AG34" s="146">
        <f t="shared" ref="AG34" si="106">AG35+AG38+AG39+AG40+AG44</f>
        <v>0</v>
      </c>
      <c r="AH34" s="146">
        <f t="shared" si="99"/>
        <v>0</v>
      </c>
      <c r="AI34" s="146">
        <f t="shared" si="99"/>
        <v>0</v>
      </c>
      <c r="AJ34" s="146">
        <f t="shared" ref="AJ34" si="107">AJ35+AJ38+AJ39+AJ40+AJ44</f>
        <v>0</v>
      </c>
      <c r="AK34" s="146">
        <f t="shared" si="99"/>
        <v>0</v>
      </c>
      <c r="AL34" s="146">
        <f t="shared" si="99"/>
        <v>0</v>
      </c>
      <c r="AM34" s="146">
        <f t="shared" si="99"/>
        <v>0</v>
      </c>
      <c r="AN34" s="146">
        <f t="shared" ref="AN34" si="108">AN35+AN38+AN39+AN40+AN44</f>
        <v>0</v>
      </c>
      <c r="AO34" s="146">
        <f t="shared" si="99"/>
        <v>0</v>
      </c>
      <c r="AP34" s="146">
        <f t="shared" si="99"/>
        <v>0</v>
      </c>
      <c r="AQ34" s="146">
        <f t="shared" ref="AQ34" si="109">AQ35+AQ38+AQ39+AQ40+AQ44</f>
        <v>0</v>
      </c>
      <c r="AR34" s="146">
        <f t="shared" si="99"/>
        <v>0</v>
      </c>
      <c r="AS34" s="146">
        <f t="shared" si="99"/>
        <v>0</v>
      </c>
      <c r="AT34" s="146">
        <f t="shared" ref="AT34" si="110">AT35+AT38+AT39+AT40+AT44</f>
        <v>0</v>
      </c>
      <c r="AU34" s="146">
        <f t="shared" si="99"/>
        <v>0</v>
      </c>
      <c r="AV34" s="146">
        <f t="shared" ref="AV34:AW34" si="111">AV35+AV38+AV39+AV40+AV44</f>
        <v>0</v>
      </c>
      <c r="AW34" s="146">
        <f t="shared" si="111"/>
        <v>0</v>
      </c>
      <c r="AX34" s="146">
        <f t="shared" si="99"/>
        <v>0</v>
      </c>
      <c r="AY34" s="146">
        <f t="shared" ref="AY34" si="112">AY35+AY38+AY39+AY40+AY44</f>
        <v>0</v>
      </c>
      <c r="AZ34" s="146">
        <f t="shared" si="99"/>
        <v>0</v>
      </c>
      <c r="BA34" s="146">
        <f t="shared" si="99"/>
        <v>83701731</v>
      </c>
      <c r="BB34" s="146">
        <f t="shared" si="99"/>
        <v>0</v>
      </c>
      <c r="BC34" s="317">
        <f t="shared" si="16"/>
        <v>83701731</v>
      </c>
      <c r="BD34" s="573">
        <f t="shared" si="32"/>
        <v>83701731</v>
      </c>
    </row>
    <row r="35" spans="1:56" ht="17.399999999999999" x14ac:dyDescent="0.3">
      <c r="A35" s="18" t="s">
        <v>106</v>
      </c>
      <c r="B35" s="19" t="s">
        <v>107</v>
      </c>
      <c r="C35" s="147">
        <f t="shared" ref="C35:BB35" si="113">SUM(C36:C37)</f>
        <v>0</v>
      </c>
      <c r="D35" s="147">
        <f t="shared" ref="D35:F35" si="114">SUM(D36:D37)</f>
        <v>0</v>
      </c>
      <c r="E35" s="147">
        <f t="shared" si="114"/>
        <v>0</v>
      </c>
      <c r="F35" s="147">
        <f t="shared" si="114"/>
        <v>0</v>
      </c>
      <c r="G35" s="147">
        <f t="shared" si="113"/>
        <v>0</v>
      </c>
      <c r="H35" s="147">
        <f t="shared" si="113"/>
        <v>0</v>
      </c>
      <c r="I35" s="147">
        <f t="shared" ref="I35:K35" si="115">SUM(I36:I37)</f>
        <v>0</v>
      </c>
      <c r="J35" s="147">
        <f t="shared" si="115"/>
        <v>0</v>
      </c>
      <c r="K35" s="147">
        <f t="shared" si="115"/>
        <v>0</v>
      </c>
      <c r="L35" s="147">
        <f>SUM(I35:K35)</f>
        <v>0</v>
      </c>
      <c r="M35" s="147">
        <f t="shared" si="113"/>
        <v>0</v>
      </c>
      <c r="N35" s="147">
        <f t="shared" ref="N35" si="116">SUM(N36:N37)</f>
        <v>0</v>
      </c>
      <c r="O35" s="318">
        <f t="shared" ref="O35" si="117">SUM(O36:O37)</f>
        <v>0</v>
      </c>
      <c r="P35" s="147">
        <f t="shared" si="113"/>
        <v>0</v>
      </c>
      <c r="Q35" s="147">
        <f t="shared" si="113"/>
        <v>0</v>
      </c>
      <c r="R35" s="147">
        <f t="shared" si="113"/>
        <v>0</v>
      </c>
      <c r="S35" s="147"/>
      <c r="T35" s="147">
        <f t="shared" ref="T35" si="118">SUM(T36:T37)</f>
        <v>0</v>
      </c>
      <c r="U35" s="147">
        <f t="shared" si="36"/>
        <v>0</v>
      </c>
      <c r="V35" s="147">
        <f t="shared" si="113"/>
        <v>0</v>
      </c>
      <c r="W35" s="147">
        <f t="shared" ref="W35" si="119">SUM(W36:W37)</f>
        <v>0</v>
      </c>
      <c r="X35" s="147"/>
      <c r="Y35" s="147">
        <f t="shared" si="113"/>
        <v>0</v>
      </c>
      <c r="Z35" s="147">
        <f t="shared" si="113"/>
        <v>0</v>
      </c>
      <c r="AA35" s="147">
        <f t="shared" si="113"/>
        <v>0</v>
      </c>
      <c r="AB35" s="147">
        <f t="shared" si="113"/>
        <v>0</v>
      </c>
      <c r="AC35" s="147">
        <f t="shared" ref="AC35" si="120">SUM(AC36:AC37)</f>
        <v>0</v>
      </c>
      <c r="AD35" s="147">
        <f t="shared" si="113"/>
        <v>0</v>
      </c>
      <c r="AE35" s="147">
        <f t="shared" ref="AE35" si="121">SUM(AE36:AE37)</f>
        <v>0</v>
      </c>
      <c r="AF35" s="147">
        <f t="shared" si="113"/>
        <v>0</v>
      </c>
      <c r="AG35" s="147">
        <f t="shared" ref="AG35" si="122">SUM(AG36:AG37)</f>
        <v>0</v>
      </c>
      <c r="AH35" s="147">
        <f t="shared" si="113"/>
        <v>0</v>
      </c>
      <c r="AI35" s="147">
        <f t="shared" si="113"/>
        <v>0</v>
      </c>
      <c r="AJ35" s="147">
        <f t="shared" ref="AJ35" si="123">SUM(AJ36:AJ37)</f>
        <v>0</v>
      </c>
      <c r="AK35" s="147">
        <f t="shared" si="113"/>
        <v>0</v>
      </c>
      <c r="AL35" s="147">
        <f t="shared" si="113"/>
        <v>0</v>
      </c>
      <c r="AM35" s="147">
        <f t="shared" si="113"/>
        <v>0</v>
      </c>
      <c r="AN35" s="147">
        <f t="shared" ref="AN35" si="124">SUM(AN36:AN37)</f>
        <v>0</v>
      </c>
      <c r="AO35" s="147">
        <f t="shared" si="113"/>
        <v>0</v>
      </c>
      <c r="AP35" s="147">
        <f t="shared" si="113"/>
        <v>0</v>
      </c>
      <c r="AQ35" s="147">
        <f t="shared" ref="AQ35" si="125">SUM(AQ36:AQ37)</f>
        <v>0</v>
      </c>
      <c r="AR35" s="147">
        <f t="shared" si="113"/>
        <v>0</v>
      </c>
      <c r="AS35" s="147">
        <f t="shared" si="113"/>
        <v>0</v>
      </c>
      <c r="AT35" s="147">
        <f t="shared" ref="AT35" si="126">SUM(AT36:AT37)</f>
        <v>0</v>
      </c>
      <c r="AU35" s="147">
        <f t="shared" si="113"/>
        <v>0</v>
      </c>
      <c r="AV35" s="147">
        <f t="shared" ref="AV35:AX35" si="127">SUM(AV36:AV37)</f>
        <v>0</v>
      </c>
      <c r="AW35" s="147">
        <f t="shared" ref="AW35" si="128">SUM(AW36:AW37)</f>
        <v>0</v>
      </c>
      <c r="AX35" s="147">
        <f t="shared" si="127"/>
        <v>0</v>
      </c>
      <c r="AY35" s="147">
        <f t="shared" ref="AY35" si="129">SUM(AY36:AY37)</f>
        <v>0</v>
      </c>
      <c r="AZ35" s="147">
        <f t="shared" si="113"/>
        <v>0</v>
      </c>
      <c r="BA35" s="147">
        <v>83701731</v>
      </c>
      <c r="BB35" s="147">
        <f t="shared" si="113"/>
        <v>0</v>
      </c>
      <c r="BC35" s="317">
        <f t="shared" si="16"/>
        <v>83701731</v>
      </c>
      <c r="BD35" s="573">
        <f t="shared" si="32"/>
        <v>83701731</v>
      </c>
    </row>
    <row r="36" spans="1:56" ht="31.2" x14ac:dyDescent="0.3">
      <c r="A36" s="18"/>
      <c r="B36" s="21" t="s">
        <v>108</v>
      </c>
      <c r="C36" s="147"/>
      <c r="D36" s="147"/>
      <c r="E36" s="147"/>
      <c r="F36" s="147"/>
      <c r="G36" s="147"/>
      <c r="H36" s="147">
        <f>SUM(C36:G36)</f>
        <v>0</v>
      </c>
      <c r="I36" s="147"/>
      <c r="J36" s="147"/>
      <c r="K36" s="147"/>
      <c r="L36" s="147">
        <f>SUM(I36:K36)</f>
        <v>0</v>
      </c>
      <c r="M36" s="147"/>
      <c r="N36" s="147"/>
      <c r="O36" s="318"/>
      <c r="P36" s="147"/>
      <c r="Q36" s="147">
        <f>SUM(M36:P36)</f>
        <v>0</v>
      </c>
      <c r="R36" s="147"/>
      <c r="S36" s="147"/>
      <c r="T36" s="147"/>
      <c r="U36" s="147">
        <f t="shared" si="36"/>
        <v>0</v>
      </c>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v>83701731</v>
      </c>
      <c r="BB36" s="147"/>
      <c r="BC36" s="317">
        <f t="shared" si="16"/>
        <v>83701731</v>
      </c>
      <c r="BD36" s="573">
        <f t="shared" si="32"/>
        <v>83701731</v>
      </c>
    </row>
    <row r="37" spans="1:56" ht="31.2" x14ac:dyDescent="0.3">
      <c r="A37" s="18"/>
      <c r="B37" s="21" t="s">
        <v>109</v>
      </c>
      <c r="C37" s="147"/>
      <c r="D37" s="147"/>
      <c r="E37" s="147"/>
      <c r="F37" s="147"/>
      <c r="G37" s="147"/>
      <c r="H37" s="147">
        <f>SUM(C37:G37)</f>
        <v>0</v>
      </c>
      <c r="I37" s="147"/>
      <c r="J37" s="147"/>
      <c r="K37" s="147"/>
      <c r="L37" s="147">
        <f t="shared" ref="L37:L46" si="130">SUM(I37:K37)</f>
        <v>0</v>
      </c>
      <c r="M37" s="147"/>
      <c r="N37" s="147"/>
      <c r="O37" s="318"/>
      <c r="P37" s="147"/>
      <c r="Q37" s="147">
        <f>SUM(M37:P37)</f>
        <v>0</v>
      </c>
      <c r="R37" s="147"/>
      <c r="S37" s="147"/>
      <c r="T37" s="147"/>
      <c r="U37" s="147">
        <f t="shared" si="36"/>
        <v>0</v>
      </c>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317">
        <f t="shared" si="16"/>
        <v>0</v>
      </c>
      <c r="BD37" s="573">
        <f t="shared" si="32"/>
        <v>0</v>
      </c>
    </row>
    <row r="38" spans="1:56" ht="17.399999999999999" x14ac:dyDescent="0.3">
      <c r="A38" s="18" t="s">
        <v>110</v>
      </c>
      <c r="B38" s="19" t="s">
        <v>111</v>
      </c>
      <c r="C38" s="147"/>
      <c r="D38" s="147"/>
      <c r="E38" s="147"/>
      <c r="F38" s="147"/>
      <c r="G38" s="147"/>
      <c r="H38" s="147">
        <f>SUM(C38:G38)</f>
        <v>0</v>
      </c>
      <c r="I38" s="147"/>
      <c r="J38" s="147"/>
      <c r="K38" s="147"/>
      <c r="L38" s="147">
        <f t="shared" si="130"/>
        <v>0</v>
      </c>
      <c r="M38" s="147"/>
      <c r="N38" s="147"/>
      <c r="O38" s="318"/>
      <c r="P38" s="147"/>
      <c r="Q38" s="147">
        <f>SUM(M38:P38)</f>
        <v>0</v>
      </c>
      <c r="R38" s="147"/>
      <c r="S38" s="147"/>
      <c r="T38" s="147"/>
      <c r="U38" s="147">
        <f t="shared" si="36"/>
        <v>0</v>
      </c>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317">
        <f t="shared" si="16"/>
        <v>0</v>
      </c>
      <c r="BD38" s="573">
        <f t="shared" si="32"/>
        <v>0</v>
      </c>
    </row>
    <row r="39" spans="1:56" ht="17.399999999999999" x14ac:dyDescent="0.3">
      <c r="A39" s="18" t="s">
        <v>112</v>
      </c>
      <c r="B39" s="19" t="s">
        <v>113</v>
      </c>
      <c r="C39" s="147"/>
      <c r="D39" s="147"/>
      <c r="E39" s="147"/>
      <c r="F39" s="147"/>
      <c r="G39" s="147"/>
      <c r="H39" s="147">
        <f>SUM(C39:G39)</f>
        <v>0</v>
      </c>
      <c r="I39" s="147"/>
      <c r="J39" s="147"/>
      <c r="K39" s="147"/>
      <c r="L39" s="147">
        <f t="shared" si="130"/>
        <v>0</v>
      </c>
      <c r="M39" s="147"/>
      <c r="N39" s="147"/>
      <c r="O39" s="318"/>
      <c r="P39" s="147"/>
      <c r="Q39" s="147">
        <f>SUM(M39:P39)</f>
        <v>0</v>
      </c>
      <c r="R39" s="147"/>
      <c r="S39" s="147"/>
      <c r="T39" s="147"/>
      <c r="U39" s="147">
        <f t="shared" si="36"/>
        <v>0</v>
      </c>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317">
        <f t="shared" si="16"/>
        <v>0</v>
      </c>
      <c r="BD39" s="573">
        <f t="shared" si="32"/>
        <v>0</v>
      </c>
    </row>
    <row r="40" spans="1:56" ht="17.399999999999999" x14ac:dyDescent="0.3">
      <c r="A40" s="18" t="s">
        <v>114</v>
      </c>
      <c r="B40" s="19" t="s">
        <v>115</v>
      </c>
      <c r="C40" s="147">
        <f t="shared" ref="C40:BB40" si="131">SUM(C41:C43)</f>
        <v>0</v>
      </c>
      <c r="D40" s="147">
        <f t="shared" ref="D40:F40" si="132">SUM(D41:D43)</f>
        <v>0</v>
      </c>
      <c r="E40" s="147">
        <f t="shared" si="132"/>
        <v>0</v>
      </c>
      <c r="F40" s="147">
        <f t="shared" si="132"/>
        <v>0</v>
      </c>
      <c r="G40" s="147">
        <f t="shared" si="131"/>
        <v>0</v>
      </c>
      <c r="H40" s="147">
        <f t="shared" si="131"/>
        <v>0</v>
      </c>
      <c r="I40" s="147">
        <f t="shared" si="131"/>
        <v>0</v>
      </c>
      <c r="J40" s="147">
        <f t="shared" si="131"/>
        <v>0</v>
      </c>
      <c r="K40" s="147">
        <f t="shared" si="131"/>
        <v>0</v>
      </c>
      <c r="L40" s="147">
        <f t="shared" si="130"/>
        <v>0</v>
      </c>
      <c r="M40" s="147">
        <f t="shared" si="131"/>
        <v>0</v>
      </c>
      <c r="N40" s="147">
        <f t="shared" ref="N40:O40" si="133">SUM(N41:N43)</f>
        <v>0</v>
      </c>
      <c r="O40" s="318">
        <f t="shared" si="133"/>
        <v>0</v>
      </c>
      <c r="P40" s="147">
        <f t="shared" si="131"/>
        <v>0</v>
      </c>
      <c r="Q40" s="147">
        <f t="shared" si="131"/>
        <v>0</v>
      </c>
      <c r="R40" s="147">
        <f t="shared" si="131"/>
        <v>0</v>
      </c>
      <c r="S40" s="147"/>
      <c r="T40" s="147">
        <f t="shared" ref="T40" si="134">SUM(T41:T43)</f>
        <v>0</v>
      </c>
      <c r="U40" s="147">
        <f t="shared" si="36"/>
        <v>0</v>
      </c>
      <c r="V40" s="147">
        <f t="shared" si="131"/>
        <v>0</v>
      </c>
      <c r="W40" s="147">
        <f t="shared" ref="W40:X40" si="135">SUM(W41:W43)</f>
        <v>0</v>
      </c>
      <c r="X40" s="147">
        <f t="shared" si="135"/>
        <v>0</v>
      </c>
      <c r="Y40" s="147">
        <f t="shared" si="131"/>
        <v>0</v>
      </c>
      <c r="Z40" s="147">
        <f t="shared" si="131"/>
        <v>0</v>
      </c>
      <c r="AA40" s="147">
        <f t="shared" si="131"/>
        <v>0</v>
      </c>
      <c r="AB40" s="147">
        <f t="shared" si="131"/>
        <v>0</v>
      </c>
      <c r="AC40" s="147">
        <f t="shared" ref="AC40" si="136">SUM(AC41:AC43)</f>
        <v>0</v>
      </c>
      <c r="AD40" s="147">
        <f t="shared" si="131"/>
        <v>0</v>
      </c>
      <c r="AE40" s="147">
        <f t="shared" ref="AE40" si="137">SUM(AE41:AE43)</f>
        <v>0</v>
      </c>
      <c r="AF40" s="147">
        <f t="shared" si="131"/>
        <v>0</v>
      </c>
      <c r="AG40" s="147">
        <f t="shared" ref="AG40" si="138">SUM(AG41:AG43)</f>
        <v>0</v>
      </c>
      <c r="AH40" s="147">
        <f t="shared" si="131"/>
        <v>0</v>
      </c>
      <c r="AI40" s="147">
        <f t="shared" si="131"/>
        <v>0</v>
      </c>
      <c r="AJ40" s="147">
        <f t="shared" ref="AJ40" si="139">SUM(AJ41:AJ43)</f>
        <v>0</v>
      </c>
      <c r="AK40" s="147">
        <f t="shared" si="131"/>
        <v>0</v>
      </c>
      <c r="AL40" s="147">
        <f t="shared" si="131"/>
        <v>0</v>
      </c>
      <c r="AM40" s="147">
        <f t="shared" si="131"/>
        <v>0</v>
      </c>
      <c r="AN40" s="147">
        <f t="shared" ref="AN40" si="140">SUM(AN41:AN43)</f>
        <v>0</v>
      </c>
      <c r="AO40" s="147">
        <f t="shared" si="131"/>
        <v>0</v>
      </c>
      <c r="AP40" s="147">
        <f t="shared" si="131"/>
        <v>0</v>
      </c>
      <c r="AQ40" s="147">
        <f t="shared" ref="AQ40" si="141">SUM(AQ41:AQ43)</f>
        <v>0</v>
      </c>
      <c r="AR40" s="147">
        <f t="shared" si="131"/>
        <v>0</v>
      </c>
      <c r="AS40" s="147">
        <f t="shared" si="131"/>
        <v>0</v>
      </c>
      <c r="AT40" s="147">
        <f t="shared" ref="AT40" si="142">SUM(AT41:AT43)</f>
        <v>0</v>
      </c>
      <c r="AU40" s="147">
        <f t="shared" si="131"/>
        <v>0</v>
      </c>
      <c r="AV40" s="147">
        <f t="shared" ref="AV40:AW40" si="143">SUM(AV41:AV43)</f>
        <v>0</v>
      </c>
      <c r="AW40" s="147">
        <f t="shared" si="143"/>
        <v>0</v>
      </c>
      <c r="AX40" s="147">
        <f t="shared" si="131"/>
        <v>0</v>
      </c>
      <c r="AY40" s="147">
        <f t="shared" ref="AY40" si="144">SUM(AY41:AY43)</f>
        <v>0</v>
      </c>
      <c r="AZ40" s="147">
        <f t="shared" si="131"/>
        <v>0</v>
      </c>
      <c r="BA40" s="147">
        <f t="shared" si="131"/>
        <v>0</v>
      </c>
      <c r="BB40" s="147">
        <f t="shared" si="131"/>
        <v>0</v>
      </c>
      <c r="BC40" s="317">
        <f t="shared" si="16"/>
        <v>0</v>
      </c>
      <c r="BD40" s="573">
        <f t="shared" si="32"/>
        <v>0</v>
      </c>
    </row>
    <row r="41" spans="1:56" ht="31.2" x14ac:dyDescent="0.3">
      <c r="A41" s="20"/>
      <c r="B41" s="21" t="s">
        <v>116</v>
      </c>
      <c r="C41" s="147"/>
      <c r="D41" s="147"/>
      <c r="E41" s="147"/>
      <c r="F41" s="147"/>
      <c r="G41" s="147"/>
      <c r="H41" s="147">
        <f>SUM(C41:G41)</f>
        <v>0</v>
      </c>
      <c r="I41" s="147"/>
      <c r="J41" s="147"/>
      <c r="K41" s="147"/>
      <c r="L41" s="147">
        <f t="shared" si="130"/>
        <v>0</v>
      </c>
      <c r="M41" s="147"/>
      <c r="N41" s="147"/>
      <c r="O41" s="318"/>
      <c r="P41" s="147"/>
      <c r="Q41" s="147">
        <f>SUM(M41:P41)</f>
        <v>0</v>
      </c>
      <c r="R41" s="147"/>
      <c r="S41" s="147"/>
      <c r="T41" s="147"/>
      <c r="U41" s="147">
        <f t="shared" si="36"/>
        <v>0</v>
      </c>
      <c r="V41" s="147"/>
      <c r="W41" s="147"/>
      <c r="X41" s="147">
        <v>0</v>
      </c>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317">
        <f t="shared" si="16"/>
        <v>0</v>
      </c>
      <c r="BD41" s="573">
        <f t="shared" si="32"/>
        <v>0</v>
      </c>
    </row>
    <row r="42" spans="1:56" ht="31.2" x14ac:dyDescent="0.3">
      <c r="A42" s="20"/>
      <c r="B42" s="21" t="s">
        <v>117</v>
      </c>
      <c r="C42" s="147"/>
      <c r="D42" s="147"/>
      <c r="E42" s="147"/>
      <c r="F42" s="147"/>
      <c r="G42" s="147"/>
      <c r="H42" s="147">
        <f>SUM(C42:G42)</f>
        <v>0</v>
      </c>
      <c r="I42" s="147"/>
      <c r="J42" s="147"/>
      <c r="K42" s="147"/>
      <c r="L42" s="147">
        <f t="shared" si="130"/>
        <v>0</v>
      </c>
      <c r="M42" s="147"/>
      <c r="N42" s="147"/>
      <c r="O42" s="318"/>
      <c r="P42" s="147"/>
      <c r="Q42" s="147">
        <f>SUM(M42:P42)</f>
        <v>0</v>
      </c>
      <c r="R42" s="147"/>
      <c r="S42" s="147"/>
      <c r="T42" s="147"/>
      <c r="U42" s="147">
        <f t="shared" si="36"/>
        <v>0</v>
      </c>
      <c r="V42" s="147"/>
      <c r="W42" s="147"/>
      <c r="X42" s="147"/>
      <c r="Y42" s="147">
        <v>0</v>
      </c>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317">
        <f t="shared" si="16"/>
        <v>0</v>
      </c>
      <c r="BD42" s="573">
        <f t="shared" si="32"/>
        <v>0</v>
      </c>
    </row>
    <row r="43" spans="1:56" ht="17.399999999999999" x14ac:dyDescent="0.3">
      <c r="A43" s="20"/>
      <c r="B43" s="21" t="s">
        <v>118</v>
      </c>
      <c r="C43" s="147"/>
      <c r="D43" s="147"/>
      <c r="E43" s="147"/>
      <c r="F43" s="147"/>
      <c r="G43" s="147"/>
      <c r="H43" s="147">
        <f>SUM(C43:G43)</f>
        <v>0</v>
      </c>
      <c r="I43" s="147"/>
      <c r="J43" s="147"/>
      <c r="K43" s="147"/>
      <c r="L43" s="147">
        <f t="shared" si="130"/>
        <v>0</v>
      </c>
      <c r="M43" s="147"/>
      <c r="N43" s="147"/>
      <c r="O43" s="318"/>
      <c r="P43" s="147"/>
      <c r="Q43" s="147">
        <f>SUM(M43:P43)</f>
        <v>0</v>
      </c>
      <c r="R43" s="147"/>
      <c r="S43" s="147"/>
      <c r="T43" s="147"/>
      <c r="U43" s="147">
        <f t="shared" si="36"/>
        <v>0</v>
      </c>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317">
        <f t="shared" si="16"/>
        <v>0</v>
      </c>
      <c r="BD43" s="573">
        <f t="shared" si="32"/>
        <v>0</v>
      </c>
    </row>
    <row r="44" spans="1:56" ht="17.399999999999999" x14ac:dyDescent="0.3">
      <c r="A44" s="18" t="s">
        <v>119</v>
      </c>
      <c r="B44" s="19" t="s">
        <v>120</v>
      </c>
      <c r="C44" s="147">
        <f t="shared" ref="C44:BB44" si="145">SUM(C45:C46)</f>
        <v>0</v>
      </c>
      <c r="D44" s="147">
        <f t="shared" ref="D44:F44" si="146">SUM(D45:D46)</f>
        <v>0</v>
      </c>
      <c r="E44" s="147">
        <f t="shared" si="146"/>
        <v>0</v>
      </c>
      <c r="F44" s="147">
        <f t="shared" si="146"/>
        <v>0</v>
      </c>
      <c r="G44" s="147">
        <f t="shared" si="145"/>
        <v>0</v>
      </c>
      <c r="H44" s="147">
        <f t="shared" si="145"/>
        <v>0</v>
      </c>
      <c r="I44" s="147">
        <f t="shared" si="145"/>
        <v>0</v>
      </c>
      <c r="J44" s="147">
        <f t="shared" si="145"/>
        <v>0</v>
      </c>
      <c r="K44" s="147">
        <f t="shared" si="145"/>
        <v>0</v>
      </c>
      <c r="L44" s="147">
        <f t="shared" si="130"/>
        <v>0</v>
      </c>
      <c r="M44" s="147">
        <f t="shared" si="145"/>
        <v>0</v>
      </c>
      <c r="N44" s="147">
        <f t="shared" ref="N44:O44" si="147">SUM(N45:N46)</f>
        <v>0</v>
      </c>
      <c r="O44" s="318">
        <f t="shared" si="147"/>
        <v>0</v>
      </c>
      <c r="P44" s="147">
        <f t="shared" si="145"/>
        <v>0</v>
      </c>
      <c r="Q44" s="147">
        <f t="shared" si="145"/>
        <v>0</v>
      </c>
      <c r="R44" s="147">
        <f t="shared" si="145"/>
        <v>0</v>
      </c>
      <c r="S44" s="147"/>
      <c r="T44" s="147">
        <f t="shared" ref="T44" si="148">SUM(T45:T46)</f>
        <v>0</v>
      </c>
      <c r="U44" s="147">
        <f t="shared" si="36"/>
        <v>0</v>
      </c>
      <c r="V44" s="147">
        <f t="shared" si="145"/>
        <v>0</v>
      </c>
      <c r="W44" s="147">
        <f t="shared" ref="W44:X44" si="149">SUM(W45:W46)</f>
        <v>0</v>
      </c>
      <c r="X44" s="147">
        <f t="shared" si="149"/>
        <v>0</v>
      </c>
      <c r="Y44" s="147">
        <f t="shared" si="145"/>
        <v>0</v>
      </c>
      <c r="Z44" s="147">
        <f t="shared" si="145"/>
        <v>0</v>
      </c>
      <c r="AA44" s="147">
        <f t="shared" si="145"/>
        <v>0</v>
      </c>
      <c r="AB44" s="147">
        <f t="shared" si="145"/>
        <v>0</v>
      </c>
      <c r="AC44" s="147">
        <f t="shared" ref="AC44" si="150">SUM(AC45:AC46)</f>
        <v>0</v>
      </c>
      <c r="AD44" s="147">
        <f t="shared" si="145"/>
        <v>0</v>
      </c>
      <c r="AE44" s="147">
        <f t="shared" ref="AE44" si="151">SUM(AE45:AE46)</f>
        <v>0</v>
      </c>
      <c r="AF44" s="147">
        <f t="shared" si="145"/>
        <v>0</v>
      </c>
      <c r="AG44" s="147">
        <f t="shared" ref="AG44" si="152">SUM(AG45:AG46)</f>
        <v>0</v>
      </c>
      <c r="AH44" s="147">
        <f t="shared" si="145"/>
        <v>0</v>
      </c>
      <c r="AI44" s="147">
        <f t="shared" si="145"/>
        <v>0</v>
      </c>
      <c r="AJ44" s="147">
        <f t="shared" ref="AJ44" si="153">SUM(AJ45:AJ46)</f>
        <v>0</v>
      </c>
      <c r="AK44" s="147">
        <f t="shared" si="145"/>
        <v>0</v>
      </c>
      <c r="AL44" s="147">
        <f t="shared" si="145"/>
        <v>0</v>
      </c>
      <c r="AM44" s="147">
        <f t="shared" si="145"/>
        <v>0</v>
      </c>
      <c r="AN44" s="147">
        <f t="shared" ref="AN44" si="154">SUM(AN45:AN46)</f>
        <v>0</v>
      </c>
      <c r="AO44" s="147">
        <f t="shared" si="145"/>
        <v>0</v>
      </c>
      <c r="AP44" s="147">
        <f t="shared" si="145"/>
        <v>0</v>
      </c>
      <c r="AQ44" s="147">
        <f t="shared" ref="AQ44" si="155">SUM(AQ45:AQ46)</f>
        <v>0</v>
      </c>
      <c r="AR44" s="147">
        <f t="shared" si="145"/>
        <v>0</v>
      </c>
      <c r="AS44" s="147">
        <f t="shared" si="145"/>
        <v>0</v>
      </c>
      <c r="AT44" s="147">
        <f t="shared" ref="AT44" si="156">SUM(AT45:AT46)</f>
        <v>0</v>
      </c>
      <c r="AU44" s="147">
        <f t="shared" si="145"/>
        <v>0</v>
      </c>
      <c r="AV44" s="147">
        <f t="shared" ref="AV44:AW44" si="157">SUM(AV45:AV46)</f>
        <v>0</v>
      </c>
      <c r="AW44" s="147">
        <f t="shared" si="157"/>
        <v>0</v>
      </c>
      <c r="AX44" s="147">
        <f t="shared" si="145"/>
        <v>0</v>
      </c>
      <c r="AY44" s="147">
        <f t="shared" ref="AY44" si="158">SUM(AY45:AY46)</f>
        <v>0</v>
      </c>
      <c r="AZ44" s="147">
        <f t="shared" si="145"/>
        <v>0</v>
      </c>
      <c r="BA44" s="147">
        <f t="shared" si="145"/>
        <v>0</v>
      </c>
      <c r="BB44" s="147">
        <f t="shared" si="145"/>
        <v>0</v>
      </c>
      <c r="BC44" s="317">
        <f t="shared" si="16"/>
        <v>0</v>
      </c>
      <c r="BD44" s="573">
        <f t="shared" si="32"/>
        <v>0</v>
      </c>
    </row>
    <row r="45" spans="1:56" ht="17.399999999999999" x14ac:dyDescent="0.3">
      <c r="A45" s="20"/>
      <c r="B45" s="21" t="s">
        <v>121</v>
      </c>
      <c r="C45" s="147"/>
      <c r="D45" s="147"/>
      <c r="E45" s="147"/>
      <c r="F45" s="147"/>
      <c r="G45" s="147"/>
      <c r="H45" s="147">
        <f>SUM(C45:G45)</f>
        <v>0</v>
      </c>
      <c r="I45" s="147"/>
      <c r="J45" s="147"/>
      <c r="K45" s="147"/>
      <c r="L45" s="147">
        <f t="shared" si="130"/>
        <v>0</v>
      </c>
      <c r="M45" s="147"/>
      <c r="N45" s="147"/>
      <c r="O45" s="318"/>
      <c r="P45" s="147"/>
      <c r="Q45" s="147">
        <f>SUM(M45:P45)</f>
        <v>0</v>
      </c>
      <c r="R45" s="147"/>
      <c r="S45" s="147"/>
      <c r="T45" s="147"/>
      <c r="U45" s="147">
        <f t="shared" si="36"/>
        <v>0</v>
      </c>
      <c r="V45" s="147"/>
      <c r="W45" s="147">
        <v>0</v>
      </c>
      <c r="X45" s="147"/>
      <c r="Y45" s="147">
        <v>0</v>
      </c>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317">
        <f t="shared" si="16"/>
        <v>0</v>
      </c>
      <c r="BD45" s="573">
        <f t="shared" si="32"/>
        <v>0</v>
      </c>
    </row>
    <row r="46" spans="1:56" ht="46.8" x14ac:dyDescent="0.3">
      <c r="A46" s="20"/>
      <c r="B46" s="21" t="s">
        <v>122</v>
      </c>
      <c r="C46" s="147"/>
      <c r="D46" s="147"/>
      <c r="E46" s="147"/>
      <c r="F46" s="147"/>
      <c r="G46" s="147"/>
      <c r="H46" s="147">
        <f>SUM(C46:G46)</f>
        <v>0</v>
      </c>
      <c r="I46" s="147"/>
      <c r="J46" s="147"/>
      <c r="K46" s="147"/>
      <c r="L46" s="147">
        <f t="shared" si="130"/>
        <v>0</v>
      </c>
      <c r="M46" s="147"/>
      <c r="N46" s="147"/>
      <c r="O46" s="318"/>
      <c r="P46" s="147"/>
      <c r="Q46" s="147">
        <f>SUM(M46:P46)</f>
        <v>0</v>
      </c>
      <c r="R46" s="147"/>
      <c r="S46" s="147"/>
      <c r="T46" s="147"/>
      <c r="U46" s="147">
        <f t="shared" si="36"/>
        <v>0</v>
      </c>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317">
        <f t="shared" si="16"/>
        <v>0</v>
      </c>
      <c r="BD46" s="573">
        <f t="shared" si="32"/>
        <v>0</v>
      </c>
    </row>
    <row r="47" spans="1:56" ht="17.399999999999999" x14ac:dyDescent="0.3">
      <c r="A47" s="16" t="s">
        <v>123</v>
      </c>
      <c r="B47" s="17" t="s">
        <v>124</v>
      </c>
      <c r="C47" s="146">
        <f t="shared" ref="C47:BB47" si="159">SUM(C48:C53)</f>
        <v>0</v>
      </c>
      <c r="D47" s="146">
        <f t="shared" ref="D47:F47" si="160">SUM(D48:D53)</f>
        <v>0</v>
      </c>
      <c r="E47" s="146">
        <f t="shared" si="160"/>
        <v>0</v>
      </c>
      <c r="F47" s="146">
        <f t="shared" si="160"/>
        <v>0</v>
      </c>
      <c r="G47" s="146">
        <f t="shared" si="159"/>
        <v>0</v>
      </c>
      <c r="H47" s="146">
        <f t="shared" si="159"/>
        <v>0</v>
      </c>
      <c r="I47" s="146">
        <f t="shared" si="159"/>
        <v>0</v>
      </c>
      <c r="J47" s="146">
        <f t="shared" si="159"/>
        <v>0</v>
      </c>
      <c r="K47" s="146">
        <f t="shared" si="159"/>
        <v>0</v>
      </c>
      <c r="L47" s="146">
        <f>SUM(I47:K47)</f>
        <v>0</v>
      </c>
      <c r="M47" s="146">
        <f t="shared" si="159"/>
        <v>0</v>
      </c>
      <c r="N47" s="146">
        <f t="shared" ref="N47:O47" si="161">SUM(N48:N53)</f>
        <v>0</v>
      </c>
      <c r="O47" s="317">
        <f t="shared" si="161"/>
        <v>0</v>
      </c>
      <c r="P47" s="146">
        <f t="shared" si="159"/>
        <v>0</v>
      </c>
      <c r="Q47" s="146">
        <f t="shared" si="159"/>
        <v>0</v>
      </c>
      <c r="R47" s="146">
        <f t="shared" si="159"/>
        <v>0</v>
      </c>
      <c r="S47" s="146"/>
      <c r="T47" s="146">
        <f t="shared" ref="T47" si="162">SUM(T48:T53)</f>
        <v>0</v>
      </c>
      <c r="U47" s="146">
        <f t="shared" si="36"/>
        <v>0</v>
      </c>
      <c r="V47" s="146">
        <f t="shared" si="159"/>
        <v>0</v>
      </c>
      <c r="W47" s="146">
        <f t="shared" ref="W47:X47" si="163">SUM(W48:W53)</f>
        <v>0</v>
      </c>
      <c r="X47" s="146">
        <f t="shared" si="163"/>
        <v>0</v>
      </c>
      <c r="Y47" s="146">
        <f>SUM(Y48:Y53)</f>
        <v>0</v>
      </c>
      <c r="Z47" s="146">
        <f t="shared" si="159"/>
        <v>0</v>
      </c>
      <c r="AA47" s="146">
        <f t="shared" si="159"/>
        <v>0</v>
      </c>
      <c r="AB47" s="146">
        <f t="shared" si="159"/>
        <v>0</v>
      </c>
      <c r="AC47" s="146">
        <f t="shared" ref="AC47" si="164">SUM(AC48:AC53)</f>
        <v>0</v>
      </c>
      <c r="AD47" s="146">
        <f t="shared" si="159"/>
        <v>0</v>
      </c>
      <c r="AE47" s="146">
        <f t="shared" ref="AE47" si="165">SUM(AE48:AE53)</f>
        <v>0</v>
      </c>
      <c r="AF47" s="146">
        <f t="shared" si="159"/>
        <v>0</v>
      </c>
      <c r="AG47" s="146">
        <f t="shared" ref="AG47" si="166">SUM(AG48:AG53)</f>
        <v>0</v>
      </c>
      <c r="AH47" s="146">
        <f t="shared" si="159"/>
        <v>0</v>
      </c>
      <c r="AI47" s="146">
        <f t="shared" si="159"/>
        <v>0</v>
      </c>
      <c r="AJ47" s="146">
        <f t="shared" ref="AJ47" si="167">SUM(AJ48:AJ53)</f>
        <v>0</v>
      </c>
      <c r="AK47" s="146">
        <f t="shared" si="159"/>
        <v>0</v>
      </c>
      <c r="AL47" s="146">
        <f t="shared" si="159"/>
        <v>0</v>
      </c>
      <c r="AM47" s="146">
        <f t="shared" si="159"/>
        <v>0</v>
      </c>
      <c r="AN47" s="146">
        <f t="shared" ref="AN47" si="168">SUM(AN48:AN53)</f>
        <v>0</v>
      </c>
      <c r="AO47" s="146">
        <f t="shared" si="159"/>
        <v>0</v>
      </c>
      <c r="AP47" s="146">
        <f t="shared" si="159"/>
        <v>0</v>
      </c>
      <c r="AQ47" s="146">
        <f t="shared" ref="AQ47" si="169">SUM(AQ48:AQ53)</f>
        <v>0</v>
      </c>
      <c r="AR47" s="146">
        <f t="shared" si="159"/>
        <v>0</v>
      </c>
      <c r="AS47" s="146">
        <f t="shared" si="159"/>
        <v>0</v>
      </c>
      <c r="AT47" s="146">
        <f t="shared" ref="AT47" si="170">SUM(AT48:AT53)</f>
        <v>0</v>
      </c>
      <c r="AU47" s="146">
        <f t="shared" si="159"/>
        <v>0</v>
      </c>
      <c r="AV47" s="146">
        <f t="shared" ref="AV47:AW47" si="171">SUM(AV48:AV53)</f>
        <v>0</v>
      </c>
      <c r="AW47" s="146">
        <f t="shared" si="171"/>
        <v>0</v>
      </c>
      <c r="AX47" s="146">
        <f t="shared" si="159"/>
        <v>0</v>
      </c>
      <c r="AY47" s="146">
        <f t="shared" ref="AY47" si="172">SUM(AY48:AY53)</f>
        <v>0</v>
      </c>
      <c r="AZ47" s="146">
        <f t="shared" si="159"/>
        <v>0</v>
      </c>
      <c r="BA47" s="146">
        <f t="shared" si="159"/>
        <v>8962011</v>
      </c>
      <c r="BB47" s="146">
        <f t="shared" si="159"/>
        <v>0</v>
      </c>
      <c r="BC47" s="317">
        <f t="shared" si="16"/>
        <v>8962011</v>
      </c>
      <c r="BD47" s="573">
        <f t="shared" si="32"/>
        <v>8962011</v>
      </c>
    </row>
    <row r="48" spans="1:56" ht="17.399999999999999" x14ac:dyDescent="0.3">
      <c r="A48" s="20"/>
      <c r="B48" s="21" t="s">
        <v>125</v>
      </c>
      <c r="C48" s="147"/>
      <c r="D48" s="147"/>
      <c r="E48" s="147"/>
      <c r="F48" s="147"/>
      <c r="G48" s="147"/>
      <c r="H48" s="147">
        <f>SUM(C48:G48)</f>
        <v>0</v>
      </c>
      <c r="I48" s="147"/>
      <c r="J48" s="147"/>
      <c r="K48" s="147"/>
      <c r="L48" s="147">
        <f>SUM(I48:K48)</f>
        <v>0</v>
      </c>
      <c r="M48" s="147"/>
      <c r="N48" s="147"/>
      <c r="O48" s="318"/>
      <c r="P48" s="147"/>
      <c r="Q48" s="147">
        <f>SUM(M48:P48)</f>
        <v>0</v>
      </c>
      <c r="R48" s="147"/>
      <c r="S48" s="147"/>
      <c r="T48" s="147"/>
      <c r="U48" s="147">
        <f t="shared" si="36"/>
        <v>0</v>
      </c>
      <c r="V48" s="147"/>
      <c r="W48" s="147"/>
      <c r="X48" s="147">
        <v>0</v>
      </c>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v>1058899</v>
      </c>
      <c r="BB48" s="147"/>
      <c r="BC48" s="317">
        <f t="shared" si="16"/>
        <v>1058899</v>
      </c>
      <c r="BD48" s="573">
        <f t="shared" si="32"/>
        <v>1058899</v>
      </c>
    </row>
    <row r="49" spans="1:56" ht="62.4" x14ac:dyDescent="0.3">
      <c r="A49" s="20"/>
      <c r="B49" s="21" t="s">
        <v>126</v>
      </c>
      <c r="C49" s="147"/>
      <c r="D49" s="147"/>
      <c r="E49" s="147"/>
      <c r="F49" s="147"/>
      <c r="G49" s="147"/>
      <c r="H49" s="147">
        <f>SUM(C49:G49)</f>
        <v>0</v>
      </c>
      <c r="I49" s="147"/>
      <c r="J49" s="147"/>
      <c r="K49" s="147"/>
      <c r="L49" s="147">
        <f t="shared" ref="L49:L53" si="173">SUM(I49:K49)</f>
        <v>0</v>
      </c>
      <c r="M49" s="147"/>
      <c r="N49" s="147"/>
      <c r="O49" s="318"/>
      <c r="P49" s="147"/>
      <c r="Q49" s="147">
        <f>SUM(M49:P49)</f>
        <v>0</v>
      </c>
      <c r="R49" s="147"/>
      <c r="S49" s="147"/>
      <c r="T49" s="147"/>
      <c r="U49" s="147">
        <f t="shared" si="36"/>
        <v>0</v>
      </c>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v>460000</v>
      </c>
      <c r="BB49" s="147"/>
      <c r="BC49" s="317">
        <f t="shared" si="16"/>
        <v>460000</v>
      </c>
      <c r="BD49" s="573">
        <f t="shared" si="32"/>
        <v>460000</v>
      </c>
    </row>
    <row r="50" spans="1:56" ht="17.399999999999999" x14ac:dyDescent="0.3">
      <c r="A50" s="20"/>
      <c r="B50" s="21" t="s">
        <v>127</v>
      </c>
      <c r="C50" s="147"/>
      <c r="D50" s="147"/>
      <c r="E50" s="147"/>
      <c r="F50" s="147"/>
      <c r="G50" s="147"/>
      <c r="H50" s="147">
        <f>SUM(C50:G50)</f>
        <v>0</v>
      </c>
      <c r="I50" s="147"/>
      <c r="J50" s="147"/>
      <c r="K50" s="147"/>
      <c r="L50" s="147">
        <f t="shared" si="173"/>
        <v>0</v>
      </c>
      <c r="M50" s="147"/>
      <c r="N50" s="147"/>
      <c r="O50" s="318"/>
      <c r="P50" s="147"/>
      <c r="Q50" s="147">
        <f>SUM(M50:P50)</f>
        <v>0</v>
      </c>
      <c r="R50" s="147"/>
      <c r="S50" s="147"/>
      <c r="T50" s="147"/>
      <c r="U50" s="147">
        <f t="shared" si="36"/>
        <v>0</v>
      </c>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v>1040069</v>
      </c>
      <c r="BB50" s="147"/>
      <c r="BC50" s="317">
        <f t="shared" si="16"/>
        <v>1040069</v>
      </c>
      <c r="BD50" s="573">
        <f t="shared" si="32"/>
        <v>1040069</v>
      </c>
    </row>
    <row r="51" spans="1:56" ht="17.399999999999999" x14ac:dyDescent="0.3">
      <c r="A51" s="20"/>
      <c r="B51" s="21" t="s">
        <v>121</v>
      </c>
      <c r="C51" s="147"/>
      <c r="D51" s="147"/>
      <c r="E51" s="147"/>
      <c r="F51" s="147"/>
      <c r="G51" s="147"/>
      <c r="H51" s="147"/>
      <c r="I51" s="147"/>
      <c r="J51" s="147"/>
      <c r="K51" s="147"/>
      <c r="L51" s="147">
        <f t="shared" si="173"/>
        <v>0</v>
      </c>
      <c r="M51" s="147"/>
      <c r="N51" s="147"/>
      <c r="O51" s="318"/>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v>6403043</v>
      </c>
      <c r="BB51" s="147"/>
      <c r="BC51" s="317">
        <f t="shared" si="16"/>
        <v>6403043</v>
      </c>
      <c r="BD51" s="573">
        <f t="shared" si="32"/>
        <v>6403043</v>
      </c>
    </row>
    <row r="52" spans="1:56" ht="17.399999999999999" x14ac:dyDescent="0.3">
      <c r="A52" s="20"/>
      <c r="B52" s="21" t="s">
        <v>124</v>
      </c>
      <c r="C52" s="147"/>
      <c r="D52" s="147"/>
      <c r="E52" s="147"/>
      <c r="F52" s="147"/>
      <c r="G52" s="147"/>
      <c r="H52" s="147"/>
      <c r="I52" s="147"/>
      <c r="J52" s="147"/>
      <c r="K52" s="147"/>
      <c r="L52" s="147"/>
      <c r="M52" s="147"/>
      <c r="N52" s="147"/>
      <c r="O52" s="318"/>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v>0</v>
      </c>
      <c r="BB52" s="147"/>
      <c r="BC52" s="317">
        <f t="shared" si="16"/>
        <v>0</v>
      </c>
      <c r="BD52" s="573"/>
    </row>
    <row r="53" spans="1:56" ht="17.399999999999999" x14ac:dyDescent="0.3">
      <c r="A53" s="20"/>
      <c r="B53" s="21" t="s">
        <v>128</v>
      </c>
      <c r="C53" s="147"/>
      <c r="D53" s="147"/>
      <c r="E53" s="147"/>
      <c r="F53" s="147"/>
      <c r="G53" s="147"/>
      <c r="H53" s="147">
        <f>SUM(C53:G53)</f>
        <v>0</v>
      </c>
      <c r="I53" s="147"/>
      <c r="J53" s="147"/>
      <c r="K53" s="147"/>
      <c r="L53" s="147">
        <f t="shared" si="173"/>
        <v>0</v>
      </c>
      <c r="M53" s="147"/>
      <c r="N53" s="147"/>
      <c r="O53" s="318"/>
      <c r="P53" s="147"/>
      <c r="Q53" s="147">
        <f>SUM(M53:P53)</f>
        <v>0</v>
      </c>
      <c r="R53" s="147"/>
      <c r="S53" s="147"/>
      <c r="T53" s="147"/>
      <c r="U53" s="147">
        <f t="shared" si="36"/>
        <v>0</v>
      </c>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317">
        <f t="shared" si="16"/>
        <v>0</v>
      </c>
      <c r="BD53" s="573">
        <f t="shared" si="32"/>
        <v>0</v>
      </c>
    </row>
    <row r="54" spans="1:56" ht="17.399999999999999" x14ac:dyDescent="0.3">
      <c r="A54" s="14" t="s">
        <v>129</v>
      </c>
      <c r="B54" s="15" t="s">
        <v>130</v>
      </c>
      <c r="C54" s="145">
        <f t="shared" ref="C54:BB54" si="174">SUM(C55:C65)</f>
        <v>22000</v>
      </c>
      <c r="D54" s="145">
        <f t="shared" ref="D54:F54" si="175">SUM(D55:D65)</f>
        <v>0</v>
      </c>
      <c r="E54" s="145">
        <f t="shared" si="175"/>
        <v>2814831</v>
      </c>
      <c r="F54" s="145">
        <f t="shared" si="175"/>
        <v>0</v>
      </c>
      <c r="G54" s="145">
        <f t="shared" si="174"/>
        <v>0</v>
      </c>
      <c r="H54" s="145">
        <f t="shared" si="174"/>
        <v>2836831</v>
      </c>
      <c r="I54" s="145">
        <f t="shared" si="174"/>
        <v>4205488</v>
      </c>
      <c r="J54" s="145">
        <f t="shared" si="174"/>
        <v>0</v>
      </c>
      <c r="K54" s="145">
        <f t="shared" si="174"/>
        <v>0</v>
      </c>
      <c r="L54" s="145">
        <f>SUM(I54:K54)</f>
        <v>4205488</v>
      </c>
      <c r="M54" s="145">
        <f t="shared" si="174"/>
        <v>1204219</v>
      </c>
      <c r="N54" s="145">
        <f t="shared" ref="N54:O54" si="176">SUM(N55:N65)</f>
        <v>0</v>
      </c>
      <c r="O54" s="316">
        <f t="shared" si="176"/>
        <v>0</v>
      </c>
      <c r="P54" s="145">
        <f t="shared" si="174"/>
        <v>3</v>
      </c>
      <c r="Q54" s="145">
        <f t="shared" si="174"/>
        <v>1204222</v>
      </c>
      <c r="R54" s="145">
        <f t="shared" si="174"/>
        <v>344314</v>
      </c>
      <c r="S54" s="145">
        <f t="shared" si="174"/>
        <v>0</v>
      </c>
      <c r="T54" s="145">
        <f t="shared" ref="T54" si="177">SUM(T55:T65)</f>
        <v>0</v>
      </c>
      <c r="U54" s="145">
        <f t="shared" si="36"/>
        <v>344314</v>
      </c>
      <c r="V54" s="145">
        <f t="shared" si="174"/>
        <v>0</v>
      </c>
      <c r="W54" s="145">
        <f t="shared" ref="W54:X54" si="178">SUM(W55:W65)</f>
        <v>0</v>
      </c>
      <c r="X54" s="145">
        <f t="shared" si="178"/>
        <v>0</v>
      </c>
      <c r="Y54" s="145">
        <f t="shared" si="174"/>
        <v>0</v>
      </c>
      <c r="Z54" s="145">
        <f t="shared" si="174"/>
        <v>1640263</v>
      </c>
      <c r="AA54" s="145">
        <f t="shared" si="174"/>
        <v>8982549</v>
      </c>
      <c r="AB54" s="145">
        <f t="shared" si="174"/>
        <v>0</v>
      </c>
      <c r="AC54" s="145">
        <f t="shared" ref="AC54" si="179">SUM(AC55:AC65)</f>
        <v>0</v>
      </c>
      <c r="AD54" s="145">
        <f t="shared" si="174"/>
        <v>0</v>
      </c>
      <c r="AE54" s="145">
        <f t="shared" ref="AE54" si="180">SUM(AE55:AE65)</f>
        <v>0</v>
      </c>
      <c r="AF54" s="145">
        <f t="shared" si="174"/>
        <v>0</v>
      </c>
      <c r="AG54" s="145">
        <f t="shared" ref="AG54" si="181">SUM(AG55:AG65)</f>
        <v>0</v>
      </c>
      <c r="AH54" s="145">
        <f t="shared" si="174"/>
        <v>0</v>
      </c>
      <c r="AI54" s="145">
        <f t="shared" si="174"/>
        <v>0</v>
      </c>
      <c r="AJ54" s="145">
        <f t="shared" ref="AJ54" si="182">SUM(AJ55:AJ65)</f>
        <v>0</v>
      </c>
      <c r="AK54" s="145">
        <f t="shared" si="174"/>
        <v>0</v>
      </c>
      <c r="AL54" s="145">
        <f t="shared" si="174"/>
        <v>1677810</v>
      </c>
      <c r="AM54" s="145">
        <f t="shared" si="174"/>
        <v>44</v>
      </c>
      <c r="AN54" s="145">
        <f t="shared" ref="AN54" si="183">SUM(AN55:AN65)</f>
        <v>4</v>
      </c>
      <c r="AO54" s="145">
        <f t="shared" si="174"/>
        <v>0</v>
      </c>
      <c r="AP54" s="145">
        <f t="shared" si="174"/>
        <v>240000</v>
      </c>
      <c r="AQ54" s="145">
        <f t="shared" ref="AQ54" si="184">SUM(AQ55:AQ65)</f>
        <v>0</v>
      </c>
      <c r="AR54" s="145">
        <f t="shared" si="174"/>
        <v>2094678</v>
      </c>
      <c r="AS54" s="145">
        <f t="shared" si="174"/>
        <v>0</v>
      </c>
      <c r="AT54" s="145">
        <f t="shared" ref="AT54" si="185">SUM(AT55:AT65)</f>
        <v>0</v>
      </c>
      <c r="AU54" s="145">
        <f t="shared" si="174"/>
        <v>9107777</v>
      </c>
      <c r="AV54" s="145">
        <f t="shared" ref="AV54:AW54" si="186">SUM(AV55:AV65)</f>
        <v>0</v>
      </c>
      <c r="AW54" s="145">
        <f t="shared" si="186"/>
        <v>1981720</v>
      </c>
      <c r="AX54" s="145">
        <f t="shared" si="174"/>
        <v>0</v>
      </c>
      <c r="AY54" s="145">
        <f t="shared" ref="AY54" si="187">SUM(AY55:AY65)</f>
        <v>0</v>
      </c>
      <c r="AZ54" s="145">
        <f t="shared" si="174"/>
        <v>49260</v>
      </c>
      <c r="BA54" s="145">
        <f t="shared" si="174"/>
        <v>0</v>
      </c>
      <c r="BB54" s="145">
        <f t="shared" si="174"/>
        <v>0</v>
      </c>
      <c r="BC54" s="317">
        <f t="shared" si="16"/>
        <v>25774105</v>
      </c>
      <c r="BD54" s="573">
        <f t="shared" si="32"/>
        <v>34364960</v>
      </c>
    </row>
    <row r="55" spans="1:56" ht="17.399999999999999" x14ac:dyDescent="0.3">
      <c r="A55" s="18" t="s">
        <v>131</v>
      </c>
      <c r="B55" s="19" t="s">
        <v>132</v>
      </c>
      <c r="C55" s="147"/>
      <c r="D55" s="147"/>
      <c r="E55" s="147"/>
      <c r="F55" s="147"/>
      <c r="G55" s="147"/>
      <c r="H55" s="147">
        <f t="shared" ref="H55:H65" si="188">SUM(C55:G55)</f>
        <v>0</v>
      </c>
      <c r="I55" s="147"/>
      <c r="J55" s="147"/>
      <c r="K55" s="147"/>
      <c r="L55" s="147">
        <f>SUM(I55:K55)</f>
        <v>0</v>
      </c>
      <c r="M55" s="147"/>
      <c r="N55" s="147"/>
      <c r="O55" s="318"/>
      <c r="P55" s="147"/>
      <c r="Q55" s="147">
        <f t="shared" ref="Q55:Q65" si="189">SUM(M55:P55)</f>
        <v>0</v>
      </c>
      <c r="R55" s="147"/>
      <c r="S55" s="147"/>
      <c r="T55" s="147"/>
      <c r="U55" s="147">
        <f t="shared" si="36"/>
        <v>0</v>
      </c>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317">
        <f t="shared" si="16"/>
        <v>0</v>
      </c>
      <c r="BD55" s="573">
        <f t="shared" si="32"/>
        <v>0</v>
      </c>
    </row>
    <row r="56" spans="1:56" ht="17.399999999999999" x14ac:dyDescent="0.3">
      <c r="A56" s="18" t="s">
        <v>133</v>
      </c>
      <c r="B56" s="19" t="s">
        <v>134</v>
      </c>
      <c r="C56" s="147">
        <v>17322</v>
      </c>
      <c r="D56" s="147"/>
      <c r="E56" s="147">
        <v>2226411</v>
      </c>
      <c r="F56" s="147"/>
      <c r="G56" s="147"/>
      <c r="H56" s="147">
        <f t="shared" si="188"/>
        <v>2243733</v>
      </c>
      <c r="I56" s="147"/>
      <c r="J56" s="147"/>
      <c r="K56" s="147"/>
      <c r="L56" s="147">
        <f t="shared" ref="L56:L65" si="190">SUM(I56:K56)</f>
        <v>0</v>
      </c>
      <c r="M56" s="147">
        <v>35500</v>
      </c>
      <c r="N56" s="147"/>
      <c r="O56" s="318"/>
      <c r="P56" s="147"/>
      <c r="Q56" s="147">
        <f t="shared" si="189"/>
        <v>35500</v>
      </c>
      <c r="R56" s="147">
        <v>94488</v>
      </c>
      <c r="S56" s="147"/>
      <c r="T56" s="147"/>
      <c r="U56" s="147">
        <f t="shared" si="36"/>
        <v>94488</v>
      </c>
      <c r="V56" s="147"/>
      <c r="W56" s="147"/>
      <c r="X56" s="147"/>
      <c r="Y56" s="147"/>
      <c r="Z56" s="147">
        <v>1291535</v>
      </c>
      <c r="AA56" s="147">
        <v>4045539</v>
      </c>
      <c r="AB56" s="147"/>
      <c r="AC56" s="147"/>
      <c r="AD56" s="147"/>
      <c r="AE56" s="147"/>
      <c r="AF56" s="147"/>
      <c r="AG56" s="147"/>
      <c r="AH56" s="147"/>
      <c r="AI56" s="147"/>
      <c r="AJ56" s="147"/>
      <c r="AK56" s="147"/>
      <c r="AL56" s="147">
        <v>63000</v>
      </c>
      <c r="AM56" s="147"/>
      <c r="AN56" s="147"/>
      <c r="AO56" s="147"/>
      <c r="AP56" s="147"/>
      <c r="AQ56" s="147"/>
      <c r="AR56" s="147">
        <v>1776000</v>
      </c>
      <c r="AS56" s="147"/>
      <c r="AT56" s="147"/>
      <c r="AU56" s="147"/>
      <c r="AV56" s="147"/>
      <c r="AW56" s="147"/>
      <c r="AX56" s="147"/>
      <c r="AY56" s="147"/>
      <c r="AZ56" s="147"/>
      <c r="BA56" s="147"/>
      <c r="BB56" s="147"/>
      <c r="BC56" s="317">
        <f t="shared" si="16"/>
        <v>7176074</v>
      </c>
      <c r="BD56" s="573">
        <f t="shared" si="32"/>
        <v>9549795</v>
      </c>
    </row>
    <row r="57" spans="1:56" ht="17.399999999999999" x14ac:dyDescent="0.3">
      <c r="A57" s="18" t="s">
        <v>135</v>
      </c>
      <c r="B57" s="19" t="s">
        <v>136</v>
      </c>
      <c r="C57" s="147"/>
      <c r="D57" s="147"/>
      <c r="E57" s="147"/>
      <c r="F57" s="147"/>
      <c r="G57" s="147"/>
      <c r="H57" s="147">
        <f t="shared" si="188"/>
        <v>0</v>
      </c>
      <c r="I57" s="147"/>
      <c r="J57" s="147"/>
      <c r="K57" s="147"/>
      <c r="L57" s="147">
        <f t="shared" si="190"/>
        <v>0</v>
      </c>
      <c r="M57" s="147"/>
      <c r="N57" s="147"/>
      <c r="O57" s="318"/>
      <c r="P57" s="147"/>
      <c r="Q57" s="147">
        <f t="shared" si="189"/>
        <v>0</v>
      </c>
      <c r="R57" s="147"/>
      <c r="S57" s="147"/>
      <c r="T57" s="147"/>
      <c r="U57" s="147">
        <f t="shared" si="36"/>
        <v>0</v>
      </c>
      <c r="V57" s="147"/>
      <c r="W57" s="147"/>
      <c r="X57" s="147"/>
      <c r="Y57" s="147"/>
      <c r="Z57" s="147"/>
      <c r="AA57" s="147">
        <v>1390488</v>
      </c>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v>49260</v>
      </c>
      <c r="BA57" s="147"/>
      <c r="BB57" s="147"/>
      <c r="BC57" s="317">
        <f t="shared" si="16"/>
        <v>1439748</v>
      </c>
      <c r="BD57" s="573">
        <f t="shared" si="32"/>
        <v>1439748</v>
      </c>
    </row>
    <row r="58" spans="1:56" ht="17.399999999999999" x14ac:dyDescent="0.3">
      <c r="A58" s="18" t="s">
        <v>137</v>
      </c>
      <c r="B58" s="19" t="s">
        <v>138</v>
      </c>
      <c r="C58" s="147"/>
      <c r="D58" s="147"/>
      <c r="E58" s="147"/>
      <c r="F58" s="147"/>
      <c r="G58" s="147"/>
      <c r="H58" s="147">
        <f t="shared" si="188"/>
        <v>0</v>
      </c>
      <c r="I58" s="147"/>
      <c r="J58" s="147"/>
      <c r="K58" s="147"/>
      <c r="L58" s="147">
        <f t="shared" si="190"/>
        <v>0</v>
      </c>
      <c r="M58" s="147"/>
      <c r="N58" s="147"/>
      <c r="O58" s="318"/>
      <c r="P58" s="147"/>
      <c r="Q58" s="147">
        <f t="shared" si="189"/>
        <v>0</v>
      </c>
      <c r="R58" s="147"/>
      <c r="S58" s="147"/>
      <c r="T58" s="147"/>
      <c r="U58" s="147">
        <f t="shared" si="36"/>
        <v>0</v>
      </c>
      <c r="V58" s="147"/>
      <c r="W58" s="147"/>
      <c r="X58" s="147"/>
      <c r="Y58" s="147"/>
      <c r="Z58" s="147"/>
      <c r="AA58" s="147">
        <v>0</v>
      </c>
      <c r="AB58" s="147"/>
      <c r="AC58" s="147"/>
      <c r="AD58" s="147"/>
      <c r="AE58" s="147"/>
      <c r="AF58" s="147"/>
      <c r="AG58" s="147"/>
      <c r="AH58" s="147"/>
      <c r="AI58" s="147"/>
      <c r="AJ58" s="147"/>
      <c r="AK58" s="147"/>
      <c r="AL58" s="147">
        <v>929740</v>
      </c>
      <c r="AM58" s="147"/>
      <c r="AN58" s="147"/>
      <c r="AO58" s="147"/>
      <c r="AP58" s="147"/>
      <c r="AQ58" s="147"/>
      <c r="AR58" s="147"/>
      <c r="AS58" s="147"/>
      <c r="AT58" s="147"/>
      <c r="AU58" s="147"/>
      <c r="AV58" s="147"/>
      <c r="AW58" s="147"/>
      <c r="AX58" s="147"/>
      <c r="AY58" s="147"/>
      <c r="AZ58" s="147"/>
      <c r="BA58" s="147"/>
      <c r="BB58" s="147"/>
      <c r="BC58" s="317">
        <f t="shared" si="16"/>
        <v>929740</v>
      </c>
      <c r="BD58" s="573">
        <f t="shared" si="32"/>
        <v>929740</v>
      </c>
    </row>
    <row r="59" spans="1:56" ht="17.399999999999999" x14ac:dyDescent="0.3">
      <c r="A59" s="18" t="s">
        <v>139</v>
      </c>
      <c r="B59" s="19" t="s">
        <v>140</v>
      </c>
      <c r="C59" s="147"/>
      <c r="D59" s="147"/>
      <c r="E59" s="147"/>
      <c r="F59" s="147"/>
      <c r="G59" s="147"/>
      <c r="H59" s="147">
        <f t="shared" si="188"/>
        <v>0</v>
      </c>
      <c r="I59" s="147">
        <v>4190850</v>
      </c>
      <c r="J59" s="147"/>
      <c r="K59" s="147"/>
      <c r="L59" s="147">
        <f t="shared" si="190"/>
        <v>4190850</v>
      </c>
      <c r="M59" s="147"/>
      <c r="N59" s="147"/>
      <c r="O59" s="318"/>
      <c r="P59" s="147"/>
      <c r="Q59" s="147">
        <f t="shared" si="189"/>
        <v>0</v>
      </c>
      <c r="R59" s="147"/>
      <c r="S59" s="147"/>
      <c r="T59" s="147"/>
      <c r="U59" s="147">
        <f t="shared" si="36"/>
        <v>0</v>
      </c>
      <c r="V59" s="147"/>
      <c r="W59" s="147"/>
      <c r="X59" s="147"/>
      <c r="Y59" s="147"/>
      <c r="Z59" s="147"/>
      <c r="AA59" s="147">
        <v>3134626</v>
      </c>
      <c r="AB59" s="147"/>
      <c r="AC59" s="147"/>
      <c r="AD59" s="147"/>
      <c r="AE59" s="147"/>
      <c r="AF59" s="147"/>
      <c r="AG59" s="147"/>
      <c r="AH59" s="147"/>
      <c r="AI59" s="147"/>
      <c r="AJ59" s="147"/>
      <c r="AK59" s="147"/>
      <c r="AL59" s="147"/>
      <c r="AM59" s="147"/>
      <c r="AN59" s="147"/>
      <c r="AO59" s="147"/>
      <c r="AP59" s="147"/>
      <c r="AQ59" s="147"/>
      <c r="AR59" s="147"/>
      <c r="AS59" s="147"/>
      <c r="AT59" s="147"/>
      <c r="AU59" s="147">
        <v>7171478</v>
      </c>
      <c r="AV59" s="147"/>
      <c r="AW59" s="147">
        <v>1560411</v>
      </c>
      <c r="AX59" s="147"/>
      <c r="AY59" s="147"/>
      <c r="AZ59" s="147"/>
      <c r="BA59" s="147"/>
      <c r="BB59" s="147"/>
      <c r="BC59" s="317">
        <f t="shared" si="16"/>
        <v>11866515</v>
      </c>
      <c r="BD59" s="573">
        <f t="shared" si="32"/>
        <v>16057365</v>
      </c>
    </row>
    <row r="60" spans="1:56" ht="17.399999999999999" x14ac:dyDescent="0.3">
      <c r="A60" s="18" t="s">
        <v>141</v>
      </c>
      <c r="B60" s="19" t="s">
        <v>142</v>
      </c>
      <c r="C60" s="147">
        <v>4678</v>
      </c>
      <c r="D60" s="147"/>
      <c r="E60" s="147">
        <v>293290</v>
      </c>
      <c r="F60" s="147"/>
      <c r="G60" s="147"/>
      <c r="H60" s="147">
        <f t="shared" si="188"/>
        <v>297968</v>
      </c>
      <c r="I60" s="147"/>
      <c r="J60" s="147"/>
      <c r="K60" s="147"/>
      <c r="L60" s="147">
        <f t="shared" si="190"/>
        <v>0</v>
      </c>
      <c r="M60" s="147"/>
      <c r="N60" s="147"/>
      <c r="O60" s="318"/>
      <c r="P60" s="147"/>
      <c r="Q60" s="147">
        <f t="shared" si="189"/>
        <v>0</v>
      </c>
      <c r="R60" s="147">
        <v>25512</v>
      </c>
      <c r="S60" s="147"/>
      <c r="T60" s="147"/>
      <c r="U60" s="147">
        <f t="shared" si="36"/>
        <v>25512</v>
      </c>
      <c r="V60" s="147"/>
      <c r="W60" s="147"/>
      <c r="X60" s="147"/>
      <c r="Y60" s="147"/>
      <c r="Z60" s="147">
        <v>348716</v>
      </c>
      <c r="AA60" s="147">
        <v>411896</v>
      </c>
      <c r="AB60" s="147"/>
      <c r="AC60" s="147"/>
      <c r="AD60" s="147"/>
      <c r="AE60" s="147"/>
      <c r="AF60" s="147"/>
      <c r="AG60" s="147"/>
      <c r="AH60" s="147"/>
      <c r="AI60" s="147"/>
      <c r="AJ60" s="147"/>
      <c r="AK60" s="147"/>
      <c r="AL60" s="147">
        <v>4320</v>
      </c>
      <c r="AM60" s="147"/>
      <c r="AN60" s="147"/>
      <c r="AO60" s="147"/>
      <c r="AP60" s="147"/>
      <c r="AQ60" s="147"/>
      <c r="AR60" s="147">
        <v>0</v>
      </c>
      <c r="AS60" s="147"/>
      <c r="AT60" s="147"/>
      <c r="AU60" s="147">
        <v>1936299</v>
      </c>
      <c r="AV60" s="147"/>
      <c r="AW60" s="147">
        <v>421309</v>
      </c>
      <c r="AX60" s="147"/>
      <c r="AY60" s="147"/>
      <c r="AZ60" s="147"/>
      <c r="BA60" s="147"/>
      <c r="BB60" s="147"/>
      <c r="BC60" s="317">
        <f t="shared" si="16"/>
        <v>3122540</v>
      </c>
      <c r="BD60" s="573">
        <f t="shared" si="32"/>
        <v>3446020</v>
      </c>
    </row>
    <row r="61" spans="1:56" ht="17.399999999999999" x14ac:dyDescent="0.3">
      <c r="A61" s="18" t="s">
        <v>143</v>
      </c>
      <c r="B61" s="19" t="s">
        <v>144</v>
      </c>
      <c r="C61" s="147"/>
      <c r="D61" s="147"/>
      <c r="E61" s="147"/>
      <c r="F61" s="147"/>
      <c r="G61" s="147"/>
      <c r="H61" s="147">
        <f t="shared" si="188"/>
        <v>0</v>
      </c>
      <c r="I61" s="147"/>
      <c r="J61" s="147"/>
      <c r="K61" s="147"/>
      <c r="L61" s="147">
        <f t="shared" si="190"/>
        <v>0</v>
      </c>
      <c r="M61" s="147"/>
      <c r="N61" s="147"/>
      <c r="O61" s="318"/>
      <c r="P61" s="147"/>
      <c r="Q61" s="147">
        <f t="shared" si="189"/>
        <v>0</v>
      </c>
      <c r="R61" s="147"/>
      <c r="S61" s="147"/>
      <c r="T61" s="147"/>
      <c r="U61" s="147">
        <f t="shared" si="36"/>
        <v>0</v>
      </c>
      <c r="V61" s="147"/>
      <c r="W61" s="147"/>
      <c r="X61" s="147"/>
      <c r="Y61" s="147"/>
      <c r="Z61" s="147">
        <v>0</v>
      </c>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317">
        <f t="shared" si="16"/>
        <v>0</v>
      </c>
      <c r="BD61" s="573">
        <f t="shared" si="32"/>
        <v>0</v>
      </c>
    </row>
    <row r="62" spans="1:56" ht="17.399999999999999" x14ac:dyDescent="0.3">
      <c r="A62" s="18" t="s">
        <v>145</v>
      </c>
      <c r="B62" s="19" t="s">
        <v>146</v>
      </c>
      <c r="C62" s="147"/>
      <c r="D62" s="147"/>
      <c r="E62" s="147">
        <v>133</v>
      </c>
      <c r="F62" s="147"/>
      <c r="G62" s="147"/>
      <c r="H62" s="147">
        <f t="shared" si="188"/>
        <v>133</v>
      </c>
      <c r="I62" s="147">
        <v>11562</v>
      </c>
      <c r="J62" s="147"/>
      <c r="K62" s="147"/>
      <c r="L62" s="147">
        <f t="shared" si="190"/>
        <v>11562</v>
      </c>
      <c r="M62" s="147">
        <v>83</v>
      </c>
      <c r="N62" s="147"/>
      <c r="O62" s="318"/>
      <c r="P62" s="147"/>
      <c r="Q62" s="147">
        <f t="shared" si="189"/>
        <v>83</v>
      </c>
      <c r="R62" s="147">
        <v>75</v>
      </c>
      <c r="S62" s="147"/>
      <c r="T62" s="147"/>
      <c r="U62" s="147">
        <f t="shared" si="36"/>
        <v>75</v>
      </c>
      <c r="V62" s="147"/>
      <c r="W62" s="147"/>
      <c r="X62" s="147"/>
      <c r="Y62" s="147"/>
      <c r="Z62" s="147">
        <v>0</v>
      </c>
      <c r="AA62" s="147">
        <v>0</v>
      </c>
      <c r="AB62" s="147"/>
      <c r="AC62" s="147"/>
      <c r="AD62" s="147"/>
      <c r="AE62" s="147"/>
      <c r="AF62" s="147"/>
      <c r="AG62" s="147"/>
      <c r="AH62" s="147"/>
      <c r="AI62" s="147"/>
      <c r="AJ62" s="147"/>
      <c r="AK62" s="147"/>
      <c r="AL62" s="147">
        <v>40530</v>
      </c>
      <c r="AM62" s="147"/>
      <c r="AN62" s="147"/>
      <c r="AO62" s="147"/>
      <c r="AP62" s="147"/>
      <c r="AQ62" s="147"/>
      <c r="AR62" s="147"/>
      <c r="AS62" s="147"/>
      <c r="AT62" s="147"/>
      <c r="AU62" s="147"/>
      <c r="AV62" s="147"/>
      <c r="AW62" s="147"/>
      <c r="AX62" s="147"/>
      <c r="AY62" s="147"/>
      <c r="AZ62" s="147"/>
      <c r="BA62" s="147"/>
      <c r="BB62" s="147"/>
      <c r="BC62" s="317">
        <f t="shared" si="16"/>
        <v>40530</v>
      </c>
      <c r="BD62" s="573">
        <f t="shared" si="32"/>
        <v>52383</v>
      </c>
    </row>
    <row r="63" spans="1:56" ht="17.399999999999999" x14ac:dyDescent="0.3">
      <c r="A63" s="18" t="s">
        <v>147</v>
      </c>
      <c r="B63" s="19" t="s">
        <v>148</v>
      </c>
      <c r="C63" s="147"/>
      <c r="D63" s="147"/>
      <c r="E63" s="147"/>
      <c r="F63" s="147"/>
      <c r="G63" s="147"/>
      <c r="H63" s="147">
        <f t="shared" si="188"/>
        <v>0</v>
      </c>
      <c r="I63" s="147"/>
      <c r="J63" s="147"/>
      <c r="K63" s="147"/>
      <c r="L63" s="147">
        <f t="shared" si="190"/>
        <v>0</v>
      </c>
      <c r="M63" s="147"/>
      <c r="N63" s="147"/>
      <c r="O63" s="318"/>
      <c r="P63" s="147"/>
      <c r="Q63" s="147">
        <f t="shared" si="189"/>
        <v>0</v>
      </c>
      <c r="R63" s="147"/>
      <c r="S63" s="147"/>
      <c r="T63" s="147"/>
      <c r="U63" s="147">
        <f t="shared" si="36"/>
        <v>0</v>
      </c>
      <c r="V63" s="147"/>
      <c r="W63" s="147"/>
      <c r="X63" s="147"/>
      <c r="Y63" s="147"/>
      <c r="Z63" s="147"/>
      <c r="AA63" s="147"/>
      <c r="AB63" s="147"/>
      <c r="AC63" s="147"/>
      <c r="AD63" s="147"/>
      <c r="AE63" s="147"/>
      <c r="AF63" s="147"/>
      <c r="AG63" s="147"/>
      <c r="AH63" s="147"/>
      <c r="AI63" s="147"/>
      <c r="AJ63" s="147"/>
      <c r="AK63" s="147"/>
      <c r="AL63" s="147">
        <v>640220</v>
      </c>
      <c r="AM63" s="147"/>
      <c r="AN63" s="147"/>
      <c r="AO63" s="147"/>
      <c r="AP63" s="147"/>
      <c r="AQ63" s="147"/>
      <c r="AR63" s="147"/>
      <c r="AS63" s="147"/>
      <c r="AT63" s="147"/>
      <c r="AU63" s="147"/>
      <c r="AV63" s="147"/>
      <c r="AW63" s="147"/>
      <c r="AX63" s="147"/>
      <c r="AY63" s="147"/>
      <c r="AZ63" s="147"/>
      <c r="BA63" s="147"/>
      <c r="BB63" s="147"/>
      <c r="BC63" s="317">
        <f t="shared" si="16"/>
        <v>640220</v>
      </c>
      <c r="BD63" s="573">
        <f t="shared" si="32"/>
        <v>640220</v>
      </c>
    </row>
    <row r="64" spans="1:56" ht="17.399999999999999" x14ac:dyDescent="0.3">
      <c r="A64" s="18" t="s">
        <v>149</v>
      </c>
      <c r="B64" s="19" t="s">
        <v>1319</v>
      </c>
      <c r="C64" s="147"/>
      <c r="D64" s="147"/>
      <c r="E64" s="147"/>
      <c r="F64" s="147"/>
      <c r="G64" s="147"/>
      <c r="H64" s="147"/>
      <c r="I64" s="147"/>
      <c r="J64" s="147"/>
      <c r="K64" s="147"/>
      <c r="L64" s="147">
        <f t="shared" si="190"/>
        <v>0</v>
      </c>
      <c r="M64" s="147"/>
      <c r="N64" s="147"/>
      <c r="O64" s="318"/>
      <c r="P64" s="147"/>
      <c r="Q64" s="147"/>
      <c r="R64" s="147"/>
      <c r="S64" s="147"/>
      <c r="T64" s="147"/>
      <c r="U64" s="147"/>
      <c r="V64" s="147"/>
      <c r="W64" s="147"/>
      <c r="X64" s="147"/>
      <c r="Y64" s="147"/>
      <c r="Z64" s="147"/>
      <c r="AA64" s="147"/>
      <c r="AB64" s="147"/>
      <c r="AC64" s="147"/>
      <c r="AD64" s="147"/>
      <c r="AE64" s="147"/>
      <c r="AF64" s="147"/>
      <c r="AG64" s="147"/>
      <c r="AH64" s="147">
        <v>0</v>
      </c>
      <c r="AI64" s="147"/>
      <c r="AJ64" s="147"/>
      <c r="AK64" s="147"/>
      <c r="AL64" s="147">
        <v>0</v>
      </c>
      <c r="AM64" s="147"/>
      <c r="AN64" s="147"/>
      <c r="AO64" s="147"/>
      <c r="AP64" s="147"/>
      <c r="AQ64" s="147"/>
      <c r="AR64" s="147"/>
      <c r="AS64" s="147"/>
      <c r="AT64" s="147"/>
      <c r="AU64" s="147"/>
      <c r="AV64" s="147"/>
      <c r="AW64" s="147"/>
      <c r="AX64" s="147"/>
      <c r="AY64" s="147"/>
      <c r="AZ64" s="147"/>
      <c r="BA64" s="147"/>
      <c r="BB64" s="147"/>
      <c r="BC64" s="317">
        <f t="shared" si="16"/>
        <v>0</v>
      </c>
      <c r="BD64" s="573">
        <f t="shared" si="32"/>
        <v>0</v>
      </c>
    </row>
    <row r="65" spans="1:56" ht="17.399999999999999" x14ac:dyDescent="0.3">
      <c r="A65" s="18" t="s">
        <v>1318</v>
      </c>
      <c r="B65" s="19" t="s">
        <v>150</v>
      </c>
      <c r="C65" s="147"/>
      <c r="D65" s="147"/>
      <c r="E65" s="147">
        <v>294997</v>
      </c>
      <c r="F65" s="147"/>
      <c r="G65" s="147"/>
      <c r="H65" s="147">
        <f t="shared" si="188"/>
        <v>294997</v>
      </c>
      <c r="I65" s="147">
        <v>3076</v>
      </c>
      <c r="J65" s="147"/>
      <c r="K65" s="147"/>
      <c r="L65" s="147">
        <f t="shared" si="190"/>
        <v>3076</v>
      </c>
      <c r="M65" s="147">
        <v>1168636</v>
      </c>
      <c r="N65" s="147"/>
      <c r="O65" s="318"/>
      <c r="P65" s="147">
        <v>3</v>
      </c>
      <c r="Q65" s="147">
        <f t="shared" si="189"/>
        <v>1168639</v>
      </c>
      <c r="R65" s="147">
        <v>224239</v>
      </c>
      <c r="S65" s="147">
        <v>0</v>
      </c>
      <c r="T65" s="147"/>
      <c r="U65" s="147">
        <f t="shared" si="36"/>
        <v>224239</v>
      </c>
      <c r="V65" s="147"/>
      <c r="W65" s="147"/>
      <c r="X65" s="147"/>
      <c r="Y65" s="147"/>
      <c r="Z65" s="147">
        <v>12</v>
      </c>
      <c r="AA65" s="147">
        <v>0</v>
      </c>
      <c r="AB65" s="147"/>
      <c r="AC65" s="147"/>
      <c r="AD65" s="147"/>
      <c r="AE65" s="147"/>
      <c r="AF65" s="147"/>
      <c r="AG65" s="147"/>
      <c r="AH65" s="147"/>
      <c r="AI65" s="147"/>
      <c r="AJ65" s="147"/>
      <c r="AK65" s="147"/>
      <c r="AL65" s="147">
        <v>0</v>
      </c>
      <c r="AM65" s="147">
        <v>44</v>
      </c>
      <c r="AN65" s="147">
        <v>4</v>
      </c>
      <c r="AO65" s="147"/>
      <c r="AP65" s="147">
        <v>240000</v>
      </c>
      <c r="AQ65" s="147"/>
      <c r="AR65" s="147">
        <v>318678</v>
      </c>
      <c r="AS65" s="147"/>
      <c r="AT65" s="147"/>
      <c r="AU65" s="147"/>
      <c r="AV65" s="147"/>
      <c r="AW65" s="147"/>
      <c r="AX65" s="147"/>
      <c r="AY65" s="147"/>
      <c r="AZ65" s="147"/>
      <c r="BA65" s="147"/>
      <c r="BB65" s="147"/>
      <c r="BC65" s="317">
        <f t="shared" si="16"/>
        <v>558738</v>
      </c>
      <c r="BD65" s="573">
        <f t="shared" si="32"/>
        <v>2249689</v>
      </c>
    </row>
    <row r="66" spans="1:56" ht="17.399999999999999" x14ac:dyDescent="0.3">
      <c r="A66" s="14" t="s">
        <v>151</v>
      </c>
      <c r="B66" s="15" t="s">
        <v>152</v>
      </c>
      <c r="C66" s="145">
        <f t="shared" ref="C66:BB66" si="191">SUM(C67:C71)</f>
        <v>0</v>
      </c>
      <c r="D66" s="145">
        <f t="shared" ref="D66:F66" si="192">SUM(D67:D71)</f>
        <v>0</v>
      </c>
      <c r="E66" s="145">
        <f t="shared" si="192"/>
        <v>0</v>
      </c>
      <c r="F66" s="145">
        <f t="shared" si="192"/>
        <v>0</v>
      </c>
      <c r="G66" s="145">
        <f t="shared" si="191"/>
        <v>0</v>
      </c>
      <c r="H66" s="145">
        <f t="shared" si="191"/>
        <v>0</v>
      </c>
      <c r="I66" s="145">
        <f t="shared" si="191"/>
        <v>0</v>
      </c>
      <c r="J66" s="145">
        <f t="shared" si="191"/>
        <v>0</v>
      </c>
      <c r="K66" s="145">
        <f t="shared" si="191"/>
        <v>0</v>
      </c>
      <c r="L66" s="145">
        <f>SUM(I66:K66)</f>
        <v>0</v>
      </c>
      <c r="M66" s="145">
        <f t="shared" si="191"/>
        <v>0</v>
      </c>
      <c r="N66" s="145">
        <f t="shared" ref="N66:O66" si="193">SUM(N67:N71)</f>
        <v>0</v>
      </c>
      <c r="O66" s="316">
        <f t="shared" si="193"/>
        <v>0</v>
      </c>
      <c r="P66" s="145">
        <f t="shared" si="191"/>
        <v>0</v>
      </c>
      <c r="Q66" s="145">
        <f t="shared" si="191"/>
        <v>0</v>
      </c>
      <c r="R66" s="145">
        <f t="shared" si="191"/>
        <v>0</v>
      </c>
      <c r="S66" s="145"/>
      <c r="T66" s="145">
        <f t="shared" ref="T66" si="194">SUM(T67:T71)</f>
        <v>0</v>
      </c>
      <c r="U66" s="145">
        <f t="shared" si="36"/>
        <v>0</v>
      </c>
      <c r="V66" s="145">
        <f t="shared" si="191"/>
        <v>0</v>
      </c>
      <c r="W66" s="145">
        <f t="shared" ref="W66:X66" si="195">SUM(W67:W71)</f>
        <v>0</v>
      </c>
      <c r="X66" s="145">
        <f t="shared" si="195"/>
        <v>0</v>
      </c>
      <c r="Y66" s="145">
        <f t="shared" si="191"/>
        <v>0</v>
      </c>
      <c r="Z66" s="145">
        <f t="shared" si="191"/>
        <v>0</v>
      </c>
      <c r="AA66" s="145">
        <f t="shared" si="191"/>
        <v>0</v>
      </c>
      <c r="AB66" s="145">
        <f t="shared" si="191"/>
        <v>0</v>
      </c>
      <c r="AC66" s="145">
        <f t="shared" ref="AC66" si="196">SUM(AC67:AC71)</f>
        <v>0</v>
      </c>
      <c r="AD66" s="145">
        <f t="shared" si="191"/>
        <v>0</v>
      </c>
      <c r="AE66" s="145">
        <f t="shared" ref="AE66" si="197">SUM(AE67:AE71)</f>
        <v>0</v>
      </c>
      <c r="AF66" s="145">
        <f t="shared" si="191"/>
        <v>0</v>
      </c>
      <c r="AG66" s="145">
        <f t="shared" ref="AG66" si="198">SUM(AG67:AG71)</f>
        <v>0</v>
      </c>
      <c r="AH66" s="145">
        <f t="shared" si="191"/>
        <v>0</v>
      </c>
      <c r="AI66" s="145">
        <f t="shared" si="191"/>
        <v>0</v>
      </c>
      <c r="AJ66" s="145">
        <f t="shared" ref="AJ66" si="199">SUM(AJ67:AJ71)</f>
        <v>0</v>
      </c>
      <c r="AK66" s="145">
        <f t="shared" si="191"/>
        <v>0</v>
      </c>
      <c r="AL66" s="145">
        <f t="shared" si="191"/>
        <v>1180000</v>
      </c>
      <c r="AM66" s="145">
        <f t="shared" si="191"/>
        <v>0</v>
      </c>
      <c r="AN66" s="145">
        <f t="shared" ref="AN66" si="200">SUM(AN67:AN71)</f>
        <v>0</v>
      </c>
      <c r="AO66" s="145">
        <f t="shared" si="191"/>
        <v>0</v>
      </c>
      <c r="AP66" s="145">
        <f t="shared" si="191"/>
        <v>0</v>
      </c>
      <c r="AQ66" s="145">
        <f t="shared" ref="AQ66" si="201">SUM(AQ67:AQ71)</f>
        <v>0</v>
      </c>
      <c r="AR66" s="145">
        <f t="shared" si="191"/>
        <v>0</v>
      </c>
      <c r="AS66" s="145">
        <f t="shared" si="191"/>
        <v>0</v>
      </c>
      <c r="AT66" s="145">
        <f t="shared" ref="AT66" si="202">SUM(AT67:AT71)</f>
        <v>0</v>
      </c>
      <c r="AU66" s="145">
        <f t="shared" si="191"/>
        <v>0</v>
      </c>
      <c r="AV66" s="145">
        <f t="shared" ref="AV66:AW66" si="203">SUM(AV67:AV71)</f>
        <v>0</v>
      </c>
      <c r="AW66" s="145">
        <f t="shared" si="203"/>
        <v>0</v>
      </c>
      <c r="AX66" s="145">
        <f t="shared" si="191"/>
        <v>0</v>
      </c>
      <c r="AY66" s="145">
        <f t="shared" ref="AY66" si="204">SUM(AY67:AY71)</f>
        <v>0</v>
      </c>
      <c r="AZ66" s="145">
        <f t="shared" si="191"/>
        <v>0</v>
      </c>
      <c r="BA66" s="145">
        <f t="shared" si="191"/>
        <v>0</v>
      </c>
      <c r="BB66" s="145">
        <f t="shared" si="191"/>
        <v>0</v>
      </c>
      <c r="BC66" s="317">
        <f t="shared" si="16"/>
        <v>1180000</v>
      </c>
      <c r="BD66" s="573">
        <f t="shared" si="32"/>
        <v>1180000</v>
      </c>
    </row>
    <row r="67" spans="1:56" ht="17.399999999999999" x14ac:dyDescent="0.3">
      <c r="A67" s="16" t="s">
        <v>153</v>
      </c>
      <c r="B67" s="17" t="s">
        <v>154</v>
      </c>
      <c r="C67" s="146"/>
      <c r="D67" s="146"/>
      <c r="E67" s="146"/>
      <c r="F67" s="146"/>
      <c r="G67" s="146"/>
      <c r="H67" s="146">
        <f>SUM(C67:G67)</f>
        <v>0</v>
      </c>
      <c r="I67" s="146"/>
      <c r="J67" s="146"/>
      <c r="K67" s="146"/>
      <c r="L67" s="146">
        <f>SUM(I67:K67)</f>
        <v>0</v>
      </c>
      <c r="M67" s="146"/>
      <c r="N67" s="146"/>
      <c r="O67" s="317"/>
      <c r="P67" s="146"/>
      <c r="Q67" s="146">
        <f>SUM(M67:P67)</f>
        <v>0</v>
      </c>
      <c r="R67" s="146"/>
      <c r="S67" s="146"/>
      <c r="T67" s="146"/>
      <c r="U67" s="146">
        <f t="shared" si="36"/>
        <v>0</v>
      </c>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317">
        <f t="shared" si="16"/>
        <v>0</v>
      </c>
      <c r="BD67" s="573">
        <f t="shared" si="32"/>
        <v>0</v>
      </c>
    </row>
    <row r="68" spans="1:56" ht="17.399999999999999" x14ac:dyDescent="0.3">
      <c r="A68" s="16" t="s">
        <v>155</v>
      </c>
      <c r="B68" s="17" t="s">
        <v>156</v>
      </c>
      <c r="C68" s="146"/>
      <c r="D68" s="146"/>
      <c r="E68" s="146"/>
      <c r="F68" s="146"/>
      <c r="G68" s="146"/>
      <c r="H68" s="146">
        <f>SUM(C68:G68)</f>
        <v>0</v>
      </c>
      <c r="I68" s="146"/>
      <c r="J68" s="146"/>
      <c r="K68" s="146"/>
      <c r="L68" s="146">
        <f t="shared" ref="L68:L71" si="205">SUM(I68:K68)</f>
        <v>0</v>
      </c>
      <c r="M68" s="146"/>
      <c r="N68" s="146"/>
      <c r="O68" s="317"/>
      <c r="P68" s="146"/>
      <c r="Q68" s="146">
        <f>SUM(M68:P68)</f>
        <v>0</v>
      </c>
      <c r="R68" s="146"/>
      <c r="S68" s="146"/>
      <c r="T68" s="146"/>
      <c r="U68" s="146">
        <f t="shared" si="36"/>
        <v>0</v>
      </c>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317">
        <f t="shared" si="16"/>
        <v>0</v>
      </c>
      <c r="BD68" s="573">
        <f t="shared" si="32"/>
        <v>0</v>
      </c>
    </row>
    <row r="69" spans="1:56" ht="17.399999999999999" x14ac:dyDescent="0.3">
      <c r="A69" s="16" t="s">
        <v>157</v>
      </c>
      <c r="B69" s="17" t="s">
        <v>158</v>
      </c>
      <c r="C69" s="146"/>
      <c r="D69" s="146"/>
      <c r="E69" s="146"/>
      <c r="F69" s="146"/>
      <c r="G69" s="146"/>
      <c r="H69" s="146">
        <f>SUM(C69:G69)</f>
        <v>0</v>
      </c>
      <c r="I69" s="146"/>
      <c r="J69" s="146"/>
      <c r="K69" s="146"/>
      <c r="L69" s="146">
        <f t="shared" si="205"/>
        <v>0</v>
      </c>
      <c r="M69" s="146"/>
      <c r="N69" s="146"/>
      <c r="O69" s="317"/>
      <c r="P69" s="146"/>
      <c r="Q69" s="146">
        <f>SUM(M69:P69)</f>
        <v>0</v>
      </c>
      <c r="R69" s="146"/>
      <c r="S69" s="146"/>
      <c r="T69" s="146"/>
      <c r="U69" s="146">
        <f t="shared" si="36"/>
        <v>0</v>
      </c>
      <c r="V69" s="146"/>
      <c r="W69" s="146"/>
      <c r="X69" s="146"/>
      <c r="Y69" s="146"/>
      <c r="Z69" s="146"/>
      <c r="AA69" s="146"/>
      <c r="AB69" s="146"/>
      <c r="AC69" s="146"/>
      <c r="AD69" s="146"/>
      <c r="AE69" s="146"/>
      <c r="AF69" s="146"/>
      <c r="AG69" s="146"/>
      <c r="AH69" s="146"/>
      <c r="AI69" s="146"/>
      <c r="AJ69" s="146"/>
      <c r="AK69" s="146"/>
      <c r="AL69" s="146">
        <v>1180000</v>
      </c>
      <c r="AM69" s="146"/>
      <c r="AN69" s="146"/>
      <c r="AO69" s="146"/>
      <c r="AP69" s="146"/>
      <c r="AQ69" s="146"/>
      <c r="AR69" s="146"/>
      <c r="AS69" s="146"/>
      <c r="AT69" s="146"/>
      <c r="AU69" s="146"/>
      <c r="AV69" s="146"/>
      <c r="AW69" s="146"/>
      <c r="AX69" s="146"/>
      <c r="AY69" s="146"/>
      <c r="AZ69" s="146"/>
      <c r="BA69" s="146"/>
      <c r="BB69" s="146"/>
      <c r="BC69" s="317">
        <f t="shared" ref="BC69:BC74" si="206">SUM(V69:BB69)</f>
        <v>1180000</v>
      </c>
      <c r="BD69" s="573">
        <f t="shared" si="32"/>
        <v>1180000</v>
      </c>
    </row>
    <row r="70" spans="1:56" ht="17.399999999999999" x14ac:dyDescent="0.3">
      <c r="A70" s="16" t="s">
        <v>159</v>
      </c>
      <c r="B70" s="17" t="s">
        <v>160</v>
      </c>
      <c r="C70" s="146"/>
      <c r="D70" s="146"/>
      <c r="E70" s="146"/>
      <c r="F70" s="146"/>
      <c r="G70" s="146"/>
      <c r="H70" s="146">
        <f>SUM(C70:G70)</f>
        <v>0</v>
      </c>
      <c r="I70" s="146"/>
      <c r="J70" s="146"/>
      <c r="K70" s="146"/>
      <c r="L70" s="146">
        <f t="shared" si="205"/>
        <v>0</v>
      </c>
      <c r="M70" s="146"/>
      <c r="N70" s="146"/>
      <c r="O70" s="317"/>
      <c r="P70" s="146"/>
      <c r="Q70" s="146">
        <f>SUM(M70:P70)</f>
        <v>0</v>
      </c>
      <c r="R70" s="146"/>
      <c r="S70" s="146"/>
      <c r="T70" s="146"/>
      <c r="U70" s="146">
        <f t="shared" si="36"/>
        <v>0</v>
      </c>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317">
        <f t="shared" si="206"/>
        <v>0</v>
      </c>
      <c r="BD70" s="573">
        <f t="shared" si="32"/>
        <v>0</v>
      </c>
    </row>
    <row r="71" spans="1:56" ht="17.399999999999999" x14ac:dyDescent="0.3">
      <c r="A71" s="16" t="s">
        <v>161</v>
      </c>
      <c r="B71" s="17" t="s">
        <v>162</v>
      </c>
      <c r="C71" s="146"/>
      <c r="D71" s="146"/>
      <c r="E71" s="146"/>
      <c r="F71" s="146"/>
      <c r="G71" s="146"/>
      <c r="H71" s="146">
        <f>SUM(C71:G71)</f>
        <v>0</v>
      </c>
      <c r="I71" s="146"/>
      <c r="J71" s="146"/>
      <c r="K71" s="146"/>
      <c r="L71" s="146">
        <f t="shared" si="205"/>
        <v>0</v>
      </c>
      <c r="M71" s="146"/>
      <c r="N71" s="146"/>
      <c r="O71" s="317"/>
      <c r="P71" s="146"/>
      <c r="Q71" s="146">
        <f>SUM(M71:P71)</f>
        <v>0</v>
      </c>
      <c r="R71" s="146"/>
      <c r="S71" s="146"/>
      <c r="T71" s="146"/>
      <c r="U71" s="146">
        <f t="shared" si="36"/>
        <v>0</v>
      </c>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317">
        <f t="shared" si="206"/>
        <v>0</v>
      </c>
      <c r="BD71" s="573">
        <f t="shared" ref="BD71:BD109" si="207">BC71+U71+Q71+H71+L71</f>
        <v>0</v>
      </c>
    </row>
    <row r="72" spans="1:56" ht="17.399999999999999" x14ac:dyDescent="0.3">
      <c r="A72" s="14" t="s">
        <v>163</v>
      </c>
      <c r="B72" s="15" t="s">
        <v>164</v>
      </c>
      <c r="C72" s="145">
        <f t="shared" ref="C72:BB72" si="208">SUM(C73:C76)</f>
        <v>0</v>
      </c>
      <c r="D72" s="145">
        <f t="shared" ref="D72:F72" si="209">SUM(D73:D76)</f>
        <v>0</v>
      </c>
      <c r="E72" s="145">
        <f t="shared" si="209"/>
        <v>0</v>
      </c>
      <c r="F72" s="145">
        <f t="shared" si="209"/>
        <v>0</v>
      </c>
      <c r="G72" s="145">
        <f t="shared" si="208"/>
        <v>0</v>
      </c>
      <c r="H72" s="145">
        <f t="shared" si="208"/>
        <v>0</v>
      </c>
      <c r="I72" s="145">
        <f t="shared" si="208"/>
        <v>0</v>
      </c>
      <c r="J72" s="145">
        <f t="shared" si="208"/>
        <v>0</v>
      </c>
      <c r="K72" s="145">
        <f t="shared" si="208"/>
        <v>0</v>
      </c>
      <c r="L72" s="145">
        <f>SUM(I72:K72)</f>
        <v>0</v>
      </c>
      <c r="M72" s="145">
        <f t="shared" si="208"/>
        <v>0</v>
      </c>
      <c r="N72" s="145">
        <f t="shared" ref="N72:O72" si="210">SUM(N73:N76)</f>
        <v>0</v>
      </c>
      <c r="O72" s="316">
        <f t="shared" si="210"/>
        <v>0</v>
      </c>
      <c r="P72" s="145">
        <f t="shared" si="208"/>
        <v>0</v>
      </c>
      <c r="Q72" s="145">
        <f t="shared" si="208"/>
        <v>0</v>
      </c>
      <c r="R72" s="145">
        <f t="shared" si="208"/>
        <v>0</v>
      </c>
      <c r="S72" s="145"/>
      <c r="T72" s="145">
        <f t="shared" ref="T72" si="211">SUM(T73:T76)</f>
        <v>0</v>
      </c>
      <c r="U72" s="145">
        <f t="shared" si="36"/>
        <v>0</v>
      </c>
      <c r="V72" s="145">
        <f t="shared" si="208"/>
        <v>0</v>
      </c>
      <c r="W72" s="145">
        <f t="shared" ref="W72:X72" si="212">SUM(W73:W76)</f>
        <v>0</v>
      </c>
      <c r="X72" s="145">
        <f t="shared" si="212"/>
        <v>0</v>
      </c>
      <c r="Y72" s="145">
        <f t="shared" si="208"/>
        <v>0</v>
      </c>
      <c r="Z72" s="145">
        <f t="shared" si="208"/>
        <v>0</v>
      </c>
      <c r="AA72" s="145">
        <f t="shared" si="208"/>
        <v>0</v>
      </c>
      <c r="AB72" s="145">
        <f t="shared" si="208"/>
        <v>0</v>
      </c>
      <c r="AC72" s="145">
        <f t="shared" ref="AC72" si="213">SUM(AC73:AC76)</f>
        <v>0</v>
      </c>
      <c r="AD72" s="145">
        <f t="shared" si="208"/>
        <v>0</v>
      </c>
      <c r="AE72" s="145">
        <f t="shared" ref="AE72" si="214">SUM(AE73:AE76)</f>
        <v>0</v>
      </c>
      <c r="AF72" s="145">
        <f t="shared" si="208"/>
        <v>0</v>
      </c>
      <c r="AG72" s="145">
        <f t="shared" ref="AG72" si="215">SUM(AG73:AG76)</f>
        <v>0</v>
      </c>
      <c r="AH72" s="145">
        <f t="shared" si="208"/>
        <v>0</v>
      </c>
      <c r="AI72" s="145">
        <f t="shared" si="208"/>
        <v>0</v>
      </c>
      <c r="AJ72" s="145">
        <f t="shared" ref="AJ72" si="216">SUM(AJ73:AJ76)</f>
        <v>0</v>
      </c>
      <c r="AK72" s="145">
        <f t="shared" si="208"/>
        <v>0</v>
      </c>
      <c r="AL72" s="145">
        <f t="shared" si="208"/>
        <v>0</v>
      </c>
      <c r="AM72" s="145">
        <f t="shared" si="208"/>
        <v>0</v>
      </c>
      <c r="AN72" s="145">
        <f t="shared" ref="AN72" si="217">SUM(AN73:AN76)</f>
        <v>0</v>
      </c>
      <c r="AO72" s="145">
        <f t="shared" si="208"/>
        <v>0</v>
      </c>
      <c r="AP72" s="145">
        <f t="shared" si="208"/>
        <v>0</v>
      </c>
      <c r="AQ72" s="145">
        <f t="shared" ref="AQ72" si="218">SUM(AQ73:AQ76)</f>
        <v>0</v>
      </c>
      <c r="AR72" s="145">
        <f t="shared" si="208"/>
        <v>0</v>
      </c>
      <c r="AS72" s="145">
        <f t="shared" si="208"/>
        <v>0</v>
      </c>
      <c r="AT72" s="145">
        <f t="shared" ref="AT72" si="219">SUM(AT73:AT76)</f>
        <v>0</v>
      </c>
      <c r="AU72" s="145">
        <f t="shared" si="208"/>
        <v>0</v>
      </c>
      <c r="AV72" s="145">
        <f t="shared" ref="AV72:AW72" si="220">SUM(AV73:AV76)</f>
        <v>0</v>
      </c>
      <c r="AW72" s="145">
        <f t="shared" si="220"/>
        <v>0</v>
      </c>
      <c r="AX72" s="145">
        <f t="shared" si="208"/>
        <v>0</v>
      </c>
      <c r="AY72" s="145">
        <f t="shared" ref="AY72" si="221">SUM(AY73:AY76)</f>
        <v>0</v>
      </c>
      <c r="AZ72" s="145">
        <f t="shared" si="208"/>
        <v>0</v>
      </c>
      <c r="BA72" s="145">
        <f t="shared" si="208"/>
        <v>0</v>
      </c>
      <c r="BB72" s="145">
        <f t="shared" si="208"/>
        <v>0</v>
      </c>
      <c r="BC72" s="317">
        <f t="shared" si="206"/>
        <v>0</v>
      </c>
      <c r="BD72" s="573">
        <f t="shared" si="207"/>
        <v>0</v>
      </c>
    </row>
    <row r="73" spans="1:56" ht="31.2" x14ac:dyDescent="0.3">
      <c r="A73" s="16" t="s">
        <v>165</v>
      </c>
      <c r="B73" s="17" t="s">
        <v>166</v>
      </c>
      <c r="C73" s="146"/>
      <c r="D73" s="146"/>
      <c r="E73" s="146"/>
      <c r="F73" s="146"/>
      <c r="G73" s="146"/>
      <c r="H73" s="146">
        <f>SUM(C73:G73)</f>
        <v>0</v>
      </c>
      <c r="I73" s="146"/>
      <c r="J73" s="146"/>
      <c r="K73" s="146"/>
      <c r="L73" s="146">
        <f>SUM(I73:K73)</f>
        <v>0</v>
      </c>
      <c r="M73" s="146"/>
      <c r="N73" s="146"/>
      <c r="O73" s="317"/>
      <c r="P73" s="146"/>
      <c r="Q73" s="146">
        <f>SUM(M73:P73)</f>
        <v>0</v>
      </c>
      <c r="R73" s="146"/>
      <c r="S73" s="146"/>
      <c r="T73" s="146"/>
      <c r="U73" s="146">
        <f t="shared" si="36"/>
        <v>0</v>
      </c>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317">
        <f t="shared" si="206"/>
        <v>0</v>
      </c>
      <c r="BD73" s="573">
        <f t="shared" si="207"/>
        <v>0</v>
      </c>
    </row>
    <row r="74" spans="1:56" ht="31.2" x14ac:dyDescent="0.3">
      <c r="A74" s="16" t="s">
        <v>167</v>
      </c>
      <c r="B74" s="17" t="s">
        <v>168</v>
      </c>
      <c r="C74" s="146"/>
      <c r="D74" s="146"/>
      <c r="E74" s="146"/>
      <c r="F74" s="146"/>
      <c r="G74" s="146"/>
      <c r="H74" s="146">
        <f>SUM(C74:G74)</f>
        <v>0</v>
      </c>
      <c r="I74" s="146"/>
      <c r="J74" s="146"/>
      <c r="K74" s="146"/>
      <c r="L74" s="146">
        <f t="shared" ref="L74:L76" si="222">SUM(I74:K74)</f>
        <v>0</v>
      </c>
      <c r="M74" s="146"/>
      <c r="N74" s="146"/>
      <c r="O74" s="317"/>
      <c r="P74" s="146"/>
      <c r="Q74" s="146">
        <f>SUM(M74:P74)</f>
        <v>0</v>
      </c>
      <c r="R74" s="146"/>
      <c r="S74" s="146"/>
      <c r="T74" s="146"/>
      <c r="U74" s="146">
        <f t="shared" si="36"/>
        <v>0</v>
      </c>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317">
        <f t="shared" si="206"/>
        <v>0</v>
      </c>
      <c r="BD74" s="573">
        <f t="shared" si="207"/>
        <v>0</v>
      </c>
    </row>
    <row r="75" spans="1:56" ht="17.399999999999999" x14ac:dyDescent="0.3">
      <c r="A75" s="16" t="s">
        <v>169</v>
      </c>
      <c r="B75" s="17" t="s">
        <v>170</v>
      </c>
      <c r="C75" s="146"/>
      <c r="D75" s="146"/>
      <c r="E75" s="146"/>
      <c r="F75" s="146"/>
      <c r="G75" s="146"/>
      <c r="H75" s="146"/>
      <c r="I75" s="146"/>
      <c r="J75" s="146"/>
      <c r="K75" s="146"/>
      <c r="L75" s="146"/>
      <c r="M75" s="146"/>
      <c r="N75" s="146"/>
      <c r="O75" s="317"/>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317">
        <f t="shared" ref="BC75:BC109" si="223">SUM(V75:BB75)</f>
        <v>0</v>
      </c>
      <c r="BD75" s="573"/>
    </row>
    <row r="76" spans="1:56" ht="31.2" x14ac:dyDescent="0.3">
      <c r="A76" s="16" t="s">
        <v>1537</v>
      </c>
      <c r="B76" s="17" t="s">
        <v>1538</v>
      </c>
      <c r="C76" s="146"/>
      <c r="D76" s="146"/>
      <c r="E76" s="146"/>
      <c r="F76" s="146"/>
      <c r="G76" s="146"/>
      <c r="H76" s="146">
        <f>SUM(C76:G76)</f>
        <v>0</v>
      </c>
      <c r="I76" s="146"/>
      <c r="J76" s="146"/>
      <c r="K76" s="146"/>
      <c r="L76" s="146">
        <f t="shared" si="222"/>
        <v>0</v>
      </c>
      <c r="M76" s="146"/>
      <c r="N76" s="146"/>
      <c r="O76" s="317"/>
      <c r="P76" s="146"/>
      <c r="Q76" s="146">
        <f>SUM(M76:P76)</f>
        <v>0</v>
      </c>
      <c r="R76" s="146"/>
      <c r="S76" s="146"/>
      <c r="T76" s="146"/>
      <c r="U76" s="146">
        <f t="shared" si="36"/>
        <v>0</v>
      </c>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v>0</v>
      </c>
      <c r="BC76" s="317">
        <f t="shared" si="223"/>
        <v>0</v>
      </c>
      <c r="BD76" s="573">
        <f t="shared" si="207"/>
        <v>0</v>
      </c>
    </row>
    <row r="77" spans="1:56" ht="17.399999999999999" x14ac:dyDescent="0.3">
      <c r="A77" s="14" t="s">
        <v>171</v>
      </c>
      <c r="B77" s="15" t="s">
        <v>172</v>
      </c>
      <c r="C77" s="145">
        <f t="shared" ref="C77:BB77" si="224">SUM(C78:C80)</f>
        <v>0</v>
      </c>
      <c r="D77" s="145">
        <f t="shared" ref="D77:F77" si="225">SUM(D78:D80)</f>
        <v>0</v>
      </c>
      <c r="E77" s="145">
        <f t="shared" si="225"/>
        <v>0</v>
      </c>
      <c r="F77" s="145">
        <f t="shared" si="225"/>
        <v>0</v>
      </c>
      <c r="G77" s="145">
        <f t="shared" si="224"/>
        <v>0</v>
      </c>
      <c r="H77" s="145">
        <f t="shared" si="224"/>
        <v>0</v>
      </c>
      <c r="I77" s="145">
        <f t="shared" si="224"/>
        <v>0</v>
      </c>
      <c r="J77" s="145">
        <f t="shared" si="224"/>
        <v>0</v>
      </c>
      <c r="K77" s="145">
        <f t="shared" si="224"/>
        <v>0</v>
      </c>
      <c r="L77" s="145">
        <f>SUM(I77:K77)</f>
        <v>0</v>
      </c>
      <c r="M77" s="145">
        <f t="shared" si="224"/>
        <v>0</v>
      </c>
      <c r="N77" s="145">
        <f t="shared" ref="N77:O77" si="226">SUM(N78:N80)</f>
        <v>0</v>
      </c>
      <c r="O77" s="316">
        <f t="shared" si="226"/>
        <v>0</v>
      </c>
      <c r="P77" s="145">
        <f t="shared" si="224"/>
        <v>0</v>
      </c>
      <c r="Q77" s="145">
        <f t="shared" si="224"/>
        <v>0</v>
      </c>
      <c r="R77" s="145">
        <f t="shared" si="224"/>
        <v>0</v>
      </c>
      <c r="S77" s="145"/>
      <c r="T77" s="145">
        <f t="shared" ref="T77" si="227">SUM(T78:T80)</f>
        <v>0</v>
      </c>
      <c r="U77" s="145">
        <f t="shared" ref="U77:U109" si="228">SUM(R77:T77)</f>
        <v>0</v>
      </c>
      <c r="V77" s="145">
        <f t="shared" si="224"/>
        <v>0</v>
      </c>
      <c r="W77" s="145">
        <f t="shared" ref="W77:X77" si="229">SUM(W78:W80)</f>
        <v>0</v>
      </c>
      <c r="X77" s="145">
        <f t="shared" si="229"/>
        <v>0</v>
      </c>
      <c r="Y77" s="145">
        <f t="shared" si="224"/>
        <v>0</v>
      </c>
      <c r="Z77" s="145">
        <f t="shared" si="224"/>
        <v>0</v>
      </c>
      <c r="AA77" s="145">
        <f t="shared" si="224"/>
        <v>0</v>
      </c>
      <c r="AB77" s="145">
        <f t="shared" si="224"/>
        <v>0</v>
      </c>
      <c r="AC77" s="145">
        <f t="shared" ref="AC77" si="230">SUM(AC78:AC80)</f>
        <v>0</v>
      </c>
      <c r="AD77" s="145">
        <f t="shared" si="224"/>
        <v>0</v>
      </c>
      <c r="AE77" s="145">
        <f t="shared" ref="AE77" si="231">SUM(AE78:AE80)</f>
        <v>0</v>
      </c>
      <c r="AF77" s="145">
        <f t="shared" si="224"/>
        <v>0</v>
      </c>
      <c r="AG77" s="145">
        <f t="shared" ref="AG77" si="232">SUM(AG78:AG80)</f>
        <v>0</v>
      </c>
      <c r="AH77" s="145">
        <f t="shared" si="224"/>
        <v>0</v>
      </c>
      <c r="AI77" s="145">
        <f t="shared" si="224"/>
        <v>0</v>
      </c>
      <c r="AJ77" s="145">
        <f t="shared" ref="AJ77" si="233">SUM(AJ78:AJ80)</f>
        <v>0</v>
      </c>
      <c r="AK77" s="145">
        <f t="shared" si="224"/>
        <v>0</v>
      </c>
      <c r="AL77" s="145">
        <f t="shared" si="224"/>
        <v>0</v>
      </c>
      <c r="AM77" s="145">
        <f t="shared" si="224"/>
        <v>0</v>
      </c>
      <c r="AN77" s="145">
        <f t="shared" ref="AN77" si="234">SUM(AN78:AN80)</f>
        <v>0</v>
      </c>
      <c r="AO77" s="145">
        <f t="shared" si="224"/>
        <v>0</v>
      </c>
      <c r="AP77" s="145">
        <f t="shared" si="224"/>
        <v>0</v>
      </c>
      <c r="AQ77" s="145">
        <f t="shared" ref="AQ77" si="235">SUM(AQ78:AQ80)</f>
        <v>0</v>
      </c>
      <c r="AR77" s="145">
        <f t="shared" si="224"/>
        <v>0</v>
      </c>
      <c r="AS77" s="145">
        <f t="shared" si="224"/>
        <v>0</v>
      </c>
      <c r="AT77" s="145">
        <f t="shared" ref="AT77" si="236">SUM(AT78:AT80)</f>
        <v>0</v>
      </c>
      <c r="AU77" s="145">
        <f t="shared" si="224"/>
        <v>0</v>
      </c>
      <c r="AV77" s="145">
        <f t="shared" ref="AV77:AW77" si="237">SUM(AV78:AV80)</f>
        <v>0</v>
      </c>
      <c r="AW77" s="145">
        <f t="shared" si="237"/>
        <v>0</v>
      </c>
      <c r="AX77" s="145">
        <f t="shared" si="224"/>
        <v>0</v>
      </c>
      <c r="AY77" s="145">
        <f t="shared" ref="AY77" si="238">SUM(AY78:AY80)</f>
        <v>0</v>
      </c>
      <c r="AZ77" s="145">
        <f t="shared" si="224"/>
        <v>0</v>
      </c>
      <c r="BA77" s="145">
        <f t="shared" si="224"/>
        <v>0</v>
      </c>
      <c r="BB77" s="145">
        <f t="shared" si="224"/>
        <v>0</v>
      </c>
      <c r="BC77" s="317">
        <f t="shared" si="223"/>
        <v>0</v>
      </c>
      <c r="BD77" s="573">
        <f t="shared" si="207"/>
        <v>0</v>
      </c>
    </row>
    <row r="78" spans="1:56" ht="31.2" x14ac:dyDescent="0.3">
      <c r="A78" s="16" t="s">
        <v>173</v>
      </c>
      <c r="B78" s="17" t="s">
        <v>174</v>
      </c>
      <c r="C78" s="146"/>
      <c r="D78" s="146"/>
      <c r="E78" s="146"/>
      <c r="F78" s="146"/>
      <c r="G78" s="146"/>
      <c r="H78" s="146">
        <f>SUM(C78:G78)</f>
        <v>0</v>
      </c>
      <c r="I78" s="146"/>
      <c r="J78" s="146"/>
      <c r="K78" s="146"/>
      <c r="L78" s="146">
        <f>SUM(I78:K78)</f>
        <v>0</v>
      </c>
      <c r="M78" s="146"/>
      <c r="N78" s="146"/>
      <c r="O78" s="317"/>
      <c r="P78" s="146"/>
      <c r="Q78" s="146">
        <f>SUM(M78:P78)</f>
        <v>0</v>
      </c>
      <c r="R78" s="146"/>
      <c r="S78" s="146"/>
      <c r="T78" s="146"/>
      <c r="U78" s="146">
        <f t="shared" si="228"/>
        <v>0</v>
      </c>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317">
        <f t="shared" si="223"/>
        <v>0</v>
      </c>
      <c r="BD78" s="573">
        <f t="shared" si="207"/>
        <v>0</v>
      </c>
    </row>
    <row r="79" spans="1:56" ht="31.2" x14ac:dyDescent="0.3">
      <c r="A79" s="16" t="s">
        <v>175</v>
      </c>
      <c r="B79" s="17" t="s">
        <v>176</v>
      </c>
      <c r="C79" s="146"/>
      <c r="D79" s="146"/>
      <c r="E79" s="146"/>
      <c r="F79" s="146"/>
      <c r="G79" s="146"/>
      <c r="H79" s="146">
        <f>SUM(C79:G79)</f>
        <v>0</v>
      </c>
      <c r="I79" s="146"/>
      <c r="J79" s="146"/>
      <c r="K79" s="146"/>
      <c r="L79" s="146">
        <f t="shared" ref="L79:L80" si="239">SUM(I79:K79)</f>
        <v>0</v>
      </c>
      <c r="M79" s="146"/>
      <c r="N79" s="146"/>
      <c r="O79" s="317"/>
      <c r="P79" s="146"/>
      <c r="Q79" s="146">
        <f>SUM(M79:P79)</f>
        <v>0</v>
      </c>
      <c r="R79" s="146"/>
      <c r="S79" s="146"/>
      <c r="T79" s="146"/>
      <c r="U79" s="146">
        <f t="shared" si="228"/>
        <v>0</v>
      </c>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317">
        <f t="shared" si="223"/>
        <v>0</v>
      </c>
      <c r="BD79" s="573">
        <f t="shared" si="207"/>
        <v>0</v>
      </c>
    </row>
    <row r="80" spans="1:56" ht="17.399999999999999" x14ac:dyDescent="0.3">
      <c r="A80" s="16" t="s">
        <v>177</v>
      </c>
      <c r="B80" s="17" t="s">
        <v>178</v>
      </c>
      <c r="C80" s="146"/>
      <c r="D80" s="146"/>
      <c r="E80" s="146"/>
      <c r="F80" s="146"/>
      <c r="G80" s="146"/>
      <c r="H80" s="146">
        <f>SUM(C80:G80)</f>
        <v>0</v>
      </c>
      <c r="I80" s="146"/>
      <c r="J80" s="146"/>
      <c r="K80" s="146"/>
      <c r="L80" s="146">
        <f t="shared" si="239"/>
        <v>0</v>
      </c>
      <c r="M80" s="146"/>
      <c r="N80" s="146"/>
      <c r="O80" s="317"/>
      <c r="P80" s="146"/>
      <c r="Q80" s="146">
        <f>SUM(M80:P80)</f>
        <v>0</v>
      </c>
      <c r="R80" s="146"/>
      <c r="S80" s="146"/>
      <c r="T80" s="146"/>
      <c r="U80" s="146">
        <f t="shared" si="228"/>
        <v>0</v>
      </c>
      <c r="V80" s="146"/>
      <c r="W80" s="146"/>
      <c r="X80" s="146"/>
      <c r="Y80" s="146">
        <v>0</v>
      </c>
      <c r="Z80" s="146"/>
      <c r="AA80" s="146"/>
      <c r="AB80" s="146"/>
      <c r="AC80" s="146"/>
      <c r="AD80" s="146"/>
      <c r="AE80" s="146"/>
      <c r="AF80" s="146"/>
      <c r="AG80" s="146"/>
      <c r="AH80" s="146"/>
      <c r="AI80" s="146"/>
      <c r="AJ80" s="146">
        <v>0</v>
      </c>
      <c r="AK80" s="146">
        <v>0</v>
      </c>
      <c r="AL80" s="146">
        <v>0</v>
      </c>
      <c r="AM80" s="146"/>
      <c r="AN80" s="146"/>
      <c r="AO80" s="146"/>
      <c r="AP80" s="146"/>
      <c r="AQ80" s="146"/>
      <c r="AR80" s="146"/>
      <c r="AS80" s="146"/>
      <c r="AT80" s="146"/>
      <c r="AU80" s="146"/>
      <c r="AV80" s="146"/>
      <c r="AW80" s="146"/>
      <c r="AX80" s="146"/>
      <c r="AY80" s="146"/>
      <c r="AZ80" s="146"/>
      <c r="BA80" s="146"/>
      <c r="BB80" s="146"/>
      <c r="BC80" s="317">
        <f t="shared" si="223"/>
        <v>0</v>
      </c>
      <c r="BD80" s="573">
        <f t="shared" si="207"/>
        <v>0</v>
      </c>
    </row>
    <row r="81" spans="1:56" ht="17.399999999999999" x14ac:dyDescent="0.3">
      <c r="A81" s="14" t="s">
        <v>179</v>
      </c>
      <c r="B81" s="15" t="s">
        <v>180</v>
      </c>
      <c r="C81" s="145">
        <f t="shared" ref="C81:BB81" si="240">C82+C104+C109</f>
        <v>0</v>
      </c>
      <c r="D81" s="145">
        <f t="shared" ref="D81:F81" si="241">D82+D104+D109</f>
        <v>0</v>
      </c>
      <c r="E81" s="145">
        <f t="shared" si="241"/>
        <v>0</v>
      </c>
      <c r="F81" s="145">
        <f t="shared" si="241"/>
        <v>24288979</v>
      </c>
      <c r="G81" s="145">
        <f t="shared" si="240"/>
        <v>0</v>
      </c>
      <c r="H81" s="145">
        <f t="shared" si="240"/>
        <v>24288979</v>
      </c>
      <c r="I81" s="145">
        <f t="shared" si="240"/>
        <v>0</v>
      </c>
      <c r="J81" s="145">
        <f t="shared" si="240"/>
        <v>0</v>
      </c>
      <c r="K81" s="145">
        <f t="shared" si="240"/>
        <v>76694272</v>
      </c>
      <c r="L81" s="145">
        <f>SUM(I81:K81)</f>
        <v>76694272</v>
      </c>
      <c r="M81" s="145">
        <f t="shared" si="240"/>
        <v>0</v>
      </c>
      <c r="N81" s="145">
        <f t="shared" ref="N81:O81" si="242">N82+N104+N109</f>
        <v>140169093</v>
      </c>
      <c r="O81" s="316">
        <f t="shared" si="242"/>
        <v>0</v>
      </c>
      <c r="P81" s="145">
        <f t="shared" si="240"/>
        <v>0</v>
      </c>
      <c r="Q81" s="145">
        <f t="shared" si="240"/>
        <v>140169093</v>
      </c>
      <c r="R81" s="145">
        <f t="shared" si="240"/>
        <v>0</v>
      </c>
      <c r="S81" s="145"/>
      <c r="T81" s="145">
        <f t="shared" ref="T81" si="243">T82+T104+T109</f>
        <v>81217525</v>
      </c>
      <c r="U81" s="145">
        <f t="shared" si="228"/>
        <v>81217525</v>
      </c>
      <c r="V81" s="145">
        <f t="shared" si="240"/>
        <v>0</v>
      </c>
      <c r="W81" s="145">
        <f t="shared" ref="W81:X81" si="244">W82+W104+W109</f>
        <v>0</v>
      </c>
      <c r="X81" s="145">
        <f t="shared" si="244"/>
        <v>0</v>
      </c>
      <c r="Y81" s="145">
        <f t="shared" si="240"/>
        <v>0</v>
      </c>
      <c r="Z81" s="145">
        <f t="shared" si="240"/>
        <v>0</v>
      </c>
      <c r="AA81" s="145">
        <f t="shared" si="240"/>
        <v>0</v>
      </c>
      <c r="AB81" s="145">
        <f t="shared" si="240"/>
        <v>15522908</v>
      </c>
      <c r="AC81" s="145">
        <f t="shared" ref="AC81" si="245">AC82+AC104+AC109</f>
        <v>0</v>
      </c>
      <c r="AD81" s="145">
        <f t="shared" si="240"/>
        <v>63296685</v>
      </c>
      <c r="AE81" s="145">
        <f t="shared" ref="AE81" si="246">AE82+AE104+AE109</f>
        <v>0</v>
      </c>
      <c r="AF81" s="145">
        <f t="shared" si="240"/>
        <v>0</v>
      </c>
      <c r="AG81" s="145">
        <f t="shared" ref="AG81" si="247">AG82+AG104+AG109</f>
        <v>0</v>
      </c>
      <c r="AH81" s="145">
        <f t="shared" si="240"/>
        <v>0</v>
      </c>
      <c r="AI81" s="145">
        <f t="shared" si="240"/>
        <v>0</v>
      </c>
      <c r="AJ81" s="145">
        <f t="shared" ref="AJ81" si="248">AJ82+AJ104+AJ109</f>
        <v>0</v>
      </c>
      <c r="AK81" s="145">
        <f t="shared" si="240"/>
        <v>0</v>
      </c>
      <c r="AL81" s="145">
        <f t="shared" si="240"/>
        <v>0</v>
      </c>
      <c r="AM81" s="145">
        <f t="shared" si="240"/>
        <v>0</v>
      </c>
      <c r="AN81" s="145">
        <f t="shared" ref="AN81" si="249">AN82+AN104+AN109</f>
        <v>0</v>
      </c>
      <c r="AO81" s="145">
        <f t="shared" si="240"/>
        <v>0</v>
      </c>
      <c r="AP81" s="145">
        <f t="shared" si="240"/>
        <v>0</v>
      </c>
      <c r="AQ81" s="145">
        <f t="shared" ref="AQ81" si="250">AQ82+AQ104+AQ109</f>
        <v>0</v>
      </c>
      <c r="AR81" s="145">
        <f t="shared" si="240"/>
        <v>0</v>
      </c>
      <c r="AS81" s="145">
        <f t="shared" si="240"/>
        <v>0</v>
      </c>
      <c r="AT81" s="145">
        <f t="shared" ref="AT81" si="251">AT82+AT104+AT109</f>
        <v>0</v>
      </c>
      <c r="AU81" s="145">
        <f t="shared" si="240"/>
        <v>0</v>
      </c>
      <c r="AV81" s="145">
        <f t="shared" ref="AV81:AW81" si="252">AV82+AV104+AV109</f>
        <v>0</v>
      </c>
      <c r="AW81" s="145">
        <f t="shared" si="252"/>
        <v>0</v>
      </c>
      <c r="AX81" s="145">
        <f t="shared" si="240"/>
        <v>0</v>
      </c>
      <c r="AY81" s="145">
        <f t="shared" ref="AY81" si="253">AY82+AY104+AY109</f>
        <v>0</v>
      </c>
      <c r="AZ81" s="145">
        <f t="shared" si="240"/>
        <v>0</v>
      </c>
      <c r="BA81" s="145">
        <f t="shared" si="240"/>
        <v>0</v>
      </c>
      <c r="BB81" s="145">
        <f t="shared" si="240"/>
        <v>0</v>
      </c>
      <c r="BC81" s="317">
        <f t="shared" si="223"/>
        <v>78819593</v>
      </c>
      <c r="BD81" s="573">
        <f t="shared" si="207"/>
        <v>401189462</v>
      </c>
    </row>
    <row r="82" spans="1:56" ht="17.399999999999999" x14ac:dyDescent="0.3">
      <c r="A82" s="16" t="s">
        <v>181</v>
      </c>
      <c r="B82" s="17" t="s">
        <v>182</v>
      </c>
      <c r="C82" s="146">
        <f t="shared" ref="C82:BB82" si="254">C83+C87+C92+C99+C100+C101+C102+C103</f>
        <v>0</v>
      </c>
      <c r="D82" s="146">
        <f t="shared" ref="D82:F82" si="255">D83+D87+D92+D99+D100+D101+D102+D103</f>
        <v>0</v>
      </c>
      <c r="E82" s="146">
        <f t="shared" si="255"/>
        <v>0</v>
      </c>
      <c r="F82" s="146">
        <f t="shared" si="255"/>
        <v>24288979</v>
      </c>
      <c r="G82" s="146">
        <f t="shared" si="254"/>
        <v>0</v>
      </c>
      <c r="H82" s="146">
        <f t="shared" si="254"/>
        <v>24288979</v>
      </c>
      <c r="I82" s="146">
        <f t="shared" si="254"/>
        <v>0</v>
      </c>
      <c r="J82" s="146">
        <f t="shared" si="254"/>
        <v>0</v>
      </c>
      <c r="K82" s="146">
        <f t="shared" si="254"/>
        <v>76694272</v>
      </c>
      <c r="L82" s="146">
        <f>SUM(I82:K82)</f>
        <v>76694272</v>
      </c>
      <c r="M82" s="146">
        <f t="shared" si="254"/>
        <v>0</v>
      </c>
      <c r="N82" s="146">
        <f t="shared" ref="N82:O82" si="256">N83+N87+N92+N99+N100+N101+N102+N103</f>
        <v>140169093</v>
      </c>
      <c r="O82" s="317">
        <f t="shared" si="256"/>
        <v>0</v>
      </c>
      <c r="P82" s="146">
        <f t="shared" si="254"/>
        <v>0</v>
      </c>
      <c r="Q82" s="146">
        <f t="shared" si="254"/>
        <v>140169093</v>
      </c>
      <c r="R82" s="146">
        <f t="shared" si="254"/>
        <v>0</v>
      </c>
      <c r="S82" s="146"/>
      <c r="T82" s="146">
        <f t="shared" ref="T82" si="257">T83+T87+T92+T99+T100+T101+T102+T103</f>
        <v>81217525</v>
      </c>
      <c r="U82" s="146">
        <f t="shared" si="228"/>
        <v>81217525</v>
      </c>
      <c r="V82" s="146">
        <f t="shared" si="254"/>
        <v>0</v>
      </c>
      <c r="W82" s="146">
        <f t="shared" ref="W82:X82" si="258">W83+W87+W92+W99+W100+W101+W102+W103</f>
        <v>0</v>
      </c>
      <c r="X82" s="146">
        <f t="shared" si="258"/>
        <v>0</v>
      </c>
      <c r="Y82" s="146">
        <f t="shared" si="254"/>
        <v>0</v>
      </c>
      <c r="Z82" s="146">
        <f t="shared" si="254"/>
        <v>0</v>
      </c>
      <c r="AA82" s="146">
        <f t="shared" si="254"/>
        <v>0</v>
      </c>
      <c r="AB82" s="146">
        <f t="shared" si="254"/>
        <v>15522908</v>
      </c>
      <c r="AC82" s="146">
        <f t="shared" ref="AC82" si="259">AC83+AC87+AC92+AC99+AC100+AC101+AC102+AC103</f>
        <v>0</v>
      </c>
      <c r="AD82" s="146">
        <f t="shared" si="254"/>
        <v>63296685</v>
      </c>
      <c r="AE82" s="146">
        <f t="shared" ref="AE82" si="260">AE83+AE87+AE92+AE99+AE100+AE101+AE102+AE103</f>
        <v>0</v>
      </c>
      <c r="AF82" s="146">
        <f t="shared" si="254"/>
        <v>0</v>
      </c>
      <c r="AG82" s="146">
        <f t="shared" ref="AG82" si="261">AG83+AG87+AG92+AG99+AG100+AG101+AG102+AG103</f>
        <v>0</v>
      </c>
      <c r="AH82" s="146">
        <f t="shared" si="254"/>
        <v>0</v>
      </c>
      <c r="AI82" s="146">
        <f t="shared" si="254"/>
        <v>0</v>
      </c>
      <c r="AJ82" s="146">
        <f t="shared" ref="AJ82" si="262">AJ83+AJ87+AJ92+AJ99+AJ100+AJ101+AJ102+AJ103</f>
        <v>0</v>
      </c>
      <c r="AK82" s="146">
        <f t="shared" si="254"/>
        <v>0</v>
      </c>
      <c r="AL82" s="146">
        <f t="shared" si="254"/>
        <v>0</v>
      </c>
      <c r="AM82" s="146">
        <f t="shared" si="254"/>
        <v>0</v>
      </c>
      <c r="AN82" s="146">
        <f t="shared" ref="AN82" si="263">AN83+AN87+AN92+AN99+AN100+AN101+AN102+AN103</f>
        <v>0</v>
      </c>
      <c r="AO82" s="146">
        <f t="shared" si="254"/>
        <v>0</v>
      </c>
      <c r="AP82" s="146">
        <f t="shared" si="254"/>
        <v>0</v>
      </c>
      <c r="AQ82" s="146">
        <f t="shared" ref="AQ82" si="264">AQ83+AQ87+AQ92+AQ99+AQ100+AQ101+AQ102+AQ103</f>
        <v>0</v>
      </c>
      <c r="AR82" s="146">
        <f t="shared" si="254"/>
        <v>0</v>
      </c>
      <c r="AS82" s="146">
        <f t="shared" si="254"/>
        <v>0</v>
      </c>
      <c r="AT82" s="146">
        <f t="shared" ref="AT82" si="265">AT83+AT87+AT92+AT99+AT100+AT101+AT102+AT103</f>
        <v>0</v>
      </c>
      <c r="AU82" s="146">
        <f t="shared" si="254"/>
        <v>0</v>
      </c>
      <c r="AV82" s="146">
        <f t="shared" ref="AV82:AW82" si="266">AV83+AV87+AV92+AV99+AV100+AV101+AV102+AV103</f>
        <v>0</v>
      </c>
      <c r="AW82" s="146">
        <f t="shared" si="266"/>
        <v>0</v>
      </c>
      <c r="AX82" s="146">
        <f t="shared" si="254"/>
        <v>0</v>
      </c>
      <c r="AY82" s="146">
        <f t="shared" ref="AY82" si="267">AY83+AY87+AY92+AY99+AY100+AY101+AY102+AY103</f>
        <v>0</v>
      </c>
      <c r="AZ82" s="146">
        <f t="shared" si="254"/>
        <v>0</v>
      </c>
      <c r="BA82" s="146">
        <f t="shared" si="254"/>
        <v>0</v>
      </c>
      <c r="BB82" s="146">
        <f t="shared" si="254"/>
        <v>0</v>
      </c>
      <c r="BC82" s="317">
        <f t="shared" si="223"/>
        <v>78819593</v>
      </c>
      <c r="BD82" s="573">
        <f t="shared" si="207"/>
        <v>401189462</v>
      </c>
    </row>
    <row r="83" spans="1:56" ht="17.399999999999999" x14ac:dyDescent="0.3">
      <c r="A83" s="18" t="s">
        <v>183</v>
      </c>
      <c r="B83" s="19" t="s">
        <v>184</v>
      </c>
      <c r="C83" s="147">
        <f t="shared" ref="C83:BB83" si="268">SUM(C84:C86)</f>
        <v>0</v>
      </c>
      <c r="D83" s="147">
        <f t="shared" ref="D83:F83" si="269">SUM(D84:D86)</f>
        <v>0</v>
      </c>
      <c r="E83" s="147">
        <f t="shared" si="269"/>
        <v>0</v>
      </c>
      <c r="F83" s="147">
        <f t="shared" si="269"/>
        <v>0</v>
      </c>
      <c r="G83" s="147">
        <f t="shared" si="268"/>
        <v>0</v>
      </c>
      <c r="H83" s="147">
        <f t="shared" si="268"/>
        <v>0</v>
      </c>
      <c r="I83" s="147">
        <f t="shared" ref="I83:K83" si="270">SUM(I84:I86)</f>
        <v>0</v>
      </c>
      <c r="J83" s="147">
        <f t="shared" si="270"/>
        <v>0</v>
      </c>
      <c r="K83" s="147">
        <f t="shared" si="270"/>
        <v>0</v>
      </c>
      <c r="L83" s="147">
        <f>SUM(I83:K83)</f>
        <v>0</v>
      </c>
      <c r="M83" s="147">
        <f t="shared" si="268"/>
        <v>0</v>
      </c>
      <c r="N83" s="147">
        <f t="shared" ref="N83" si="271">SUM(N84:N86)</f>
        <v>0</v>
      </c>
      <c r="O83" s="318">
        <f t="shared" ref="O83" si="272">SUM(O84:O86)</f>
        <v>0</v>
      </c>
      <c r="P83" s="147">
        <f t="shared" si="268"/>
        <v>0</v>
      </c>
      <c r="Q83" s="147">
        <f t="shared" si="268"/>
        <v>0</v>
      </c>
      <c r="R83" s="147">
        <f t="shared" si="268"/>
        <v>0</v>
      </c>
      <c r="S83" s="147"/>
      <c r="T83" s="147">
        <f t="shared" ref="T83" si="273">SUM(T84:T86)</f>
        <v>0</v>
      </c>
      <c r="U83" s="147">
        <f t="shared" si="228"/>
        <v>0</v>
      </c>
      <c r="V83" s="147">
        <f t="shared" si="268"/>
        <v>0</v>
      </c>
      <c r="W83" s="147">
        <f t="shared" ref="W83:X83" si="274">SUM(W84:W86)</f>
        <v>0</v>
      </c>
      <c r="X83" s="147">
        <f t="shared" si="274"/>
        <v>0</v>
      </c>
      <c r="Y83" s="147">
        <f t="shared" si="268"/>
        <v>0</v>
      </c>
      <c r="Z83" s="147">
        <f t="shared" si="268"/>
        <v>0</v>
      </c>
      <c r="AA83" s="147">
        <f t="shared" si="268"/>
        <v>0</v>
      </c>
      <c r="AB83" s="147">
        <f t="shared" si="268"/>
        <v>0</v>
      </c>
      <c r="AC83" s="147">
        <f t="shared" ref="AC83" si="275">SUM(AC84:AC86)</f>
        <v>0</v>
      </c>
      <c r="AD83" s="147"/>
      <c r="AE83" s="147">
        <f t="shared" ref="AE83" si="276">SUM(AE84:AE86)</f>
        <v>0</v>
      </c>
      <c r="AF83" s="147">
        <f t="shared" si="268"/>
        <v>0</v>
      </c>
      <c r="AG83" s="147">
        <f t="shared" ref="AG83" si="277">SUM(AG84:AG86)</f>
        <v>0</v>
      </c>
      <c r="AH83" s="147">
        <f t="shared" si="268"/>
        <v>0</v>
      </c>
      <c r="AI83" s="147">
        <f t="shared" si="268"/>
        <v>0</v>
      </c>
      <c r="AJ83" s="147">
        <f t="shared" ref="AJ83" si="278">SUM(AJ84:AJ86)</f>
        <v>0</v>
      </c>
      <c r="AK83" s="147">
        <f t="shared" si="268"/>
        <v>0</v>
      </c>
      <c r="AL83" s="147">
        <f t="shared" si="268"/>
        <v>0</v>
      </c>
      <c r="AM83" s="147">
        <f t="shared" si="268"/>
        <v>0</v>
      </c>
      <c r="AN83" s="147">
        <f t="shared" ref="AN83" si="279">SUM(AN84:AN86)</f>
        <v>0</v>
      </c>
      <c r="AO83" s="147">
        <f t="shared" si="268"/>
        <v>0</v>
      </c>
      <c r="AP83" s="147">
        <f t="shared" si="268"/>
        <v>0</v>
      </c>
      <c r="AQ83" s="147">
        <f t="shared" ref="AQ83" si="280">SUM(AQ84:AQ86)</f>
        <v>0</v>
      </c>
      <c r="AR83" s="147">
        <f t="shared" si="268"/>
        <v>0</v>
      </c>
      <c r="AS83" s="147">
        <f t="shared" si="268"/>
        <v>0</v>
      </c>
      <c r="AT83" s="147">
        <f t="shared" ref="AT83" si="281">SUM(AT84:AT86)</f>
        <v>0</v>
      </c>
      <c r="AU83" s="147">
        <f t="shared" si="268"/>
        <v>0</v>
      </c>
      <c r="AV83" s="147">
        <f t="shared" ref="AV83:AX83" si="282">SUM(AV84:AV86)</f>
        <v>0</v>
      </c>
      <c r="AW83" s="147">
        <f t="shared" ref="AW83" si="283">SUM(AW84:AW86)</f>
        <v>0</v>
      </c>
      <c r="AX83" s="147">
        <f t="shared" si="282"/>
        <v>0</v>
      </c>
      <c r="AY83" s="147">
        <f t="shared" ref="AY83" si="284">SUM(AY84:AY86)</f>
        <v>0</v>
      </c>
      <c r="AZ83" s="147">
        <f t="shared" si="268"/>
        <v>0</v>
      </c>
      <c r="BA83" s="147">
        <f t="shared" si="268"/>
        <v>0</v>
      </c>
      <c r="BB83" s="147">
        <f t="shared" si="268"/>
        <v>0</v>
      </c>
      <c r="BC83" s="317">
        <f t="shared" si="223"/>
        <v>0</v>
      </c>
      <c r="BD83" s="573">
        <f t="shared" si="207"/>
        <v>0</v>
      </c>
    </row>
    <row r="84" spans="1:56" ht="17.399999999999999" x14ac:dyDescent="0.3">
      <c r="A84" s="22" t="s">
        <v>185</v>
      </c>
      <c r="B84" s="23" t="s">
        <v>186</v>
      </c>
      <c r="C84" s="147"/>
      <c r="D84" s="147"/>
      <c r="E84" s="147"/>
      <c r="F84" s="147"/>
      <c r="G84" s="147"/>
      <c r="H84" s="147">
        <f>SUM(C84:G84)</f>
        <v>0</v>
      </c>
      <c r="I84" s="147"/>
      <c r="J84" s="147"/>
      <c r="K84" s="147"/>
      <c r="L84" s="147">
        <f t="shared" ref="L84:L103" si="285">SUM(I84:K84)</f>
        <v>0</v>
      </c>
      <c r="M84" s="147"/>
      <c r="N84" s="147"/>
      <c r="O84" s="318"/>
      <c r="P84" s="147"/>
      <c r="Q84" s="147">
        <f>SUM(M84:P84)</f>
        <v>0</v>
      </c>
      <c r="R84" s="147"/>
      <c r="S84" s="147"/>
      <c r="T84" s="147"/>
      <c r="U84" s="147">
        <f t="shared" si="228"/>
        <v>0</v>
      </c>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317">
        <f t="shared" si="223"/>
        <v>0</v>
      </c>
      <c r="BD84" s="573">
        <f t="shared" si="207"/>
        <v>0</v>
      </c>
    </row>
    <row r="85" spans="1:56" ht="31.2" x14ac:dyDescent="0.3">
      <c r="A85" s="22" t="s">
        <v>187</v>
      </c>
      <c r="B85" s="23" t="s">
        <v>188</v>
      </c>
      <c r="C85" s="147"/>
      <c r="D85" s="147"/>
      <c r="E85" s="147"/>
      <c r="F85" s="147"/>
      <c r="G85" s="147"/>
      <c r="H85" s="147">
        <f>SUM(C85:G85)</f>
        <v>0</v>
      </c>
      <c r="I85" s="147"/>
      <c r="J85" s="147"/>
      <c r="K85" s="147"/>
      <c r="L85" s="147">
        <f t="shared" si="285"/>
        <v>0</v>
      </c>
      <c r="M85" s="147"/>
      <c r="N85" s="147"/>
      <c r="O85" s="318"/>
      <c r="P85" s="147"/>
      <c r="Q85" s="147">
        <f>SUM(M85:P85)</f>
        <v>0</v>
      </c>
      <c r="R85" s="147"/>
      <c r="S85" s="147"/>
      <c r="T85" s="147"/>
      <c r="U85" s="147">
        <f t="shared" si="228"/>
        <v>0</v>
      </c>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317">
        <f t="shared" si="223"/>
        <v>0</v>
      </c>
      <c r="BD85" s="573">
        <f t="shared" si="207"/>
        <v>0</v>
      </c>
    </row>
    <row r="86" spans="1:56" ht="17.399999999999999" x14ac:dyDescent="0.3">
      <c r="A86" s="22" t="s">
        <v>189</v>
      </c>
      <c r="B86" s="23" t="s">
        <v>190</v>
      </c>
      <c r="C86" s="147"/>
      <c r="D86" s="147"/>
      <c r="E86" s="147"/>
      <c r="F86" s="147"/>
      <c r="G86" s="147"/>
      <c r="H86" s="147">
        <f>SUM(C86:G86)</f>
        <v>0</v>
      </c>
      <c r="I86" s="147"/>
      <c r="J86" s="147"/>
      <c r="K86" s="147"/>
      <c r="L86" s="147">
        <f t="shared" si="285"/>
        <v>0</v>
      </c>
      <c r="M86" s="147"/>
      <c r="N86" s="147"/>
      <c r="O86" s="318"/>
      <c r="P86" s="147"/>
      <c r="Q86" s="147">
        <f>SUM(M86:P86)</f>
        <v>0</v>
      </c>
      <c r="R86" s="147"/>
      <c r="S86" s="147"/>
      <c r="T86" s="147"/>
      <c r="U86" s="147">
        <f t="shared" si="228"/>
        <v>0</v>
      </c>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317">
        <f t="shared" si="223"/>
        <v>0</v>
      </c>
      <c r="BD86" s="573">
        <f t="shared" si="207"/>
        <v>0</v>
      </c>
    </row>
    <row r="87" spans="1:56" ht="17.399999999999999" x14ac:dyDescent="0.3">
      <c r="A87" s="18" t="s">
        <v>191</v>
      </c>
      <c r="B87" s="19" t="s">
        <v>192</v>
      </c>
      <c r="C87" s="147">
        <f t="shared" ref="C87:BB87" si="286">SUM(C88:C91)</f>
        <v>0</v>
      </c>
      <c r="D87" s="147">
        <f t="shared" ref="D87:F87" si="287">SUM(D88:D91)</f>
        <v>0</v>
      </c>
      <c r="E87" s="147">
        <f t="shared" si="287"/>
        <v>0</v>
      </c>
      <c r="F87" s="147">
        <f t="shared" si="287"/>
        <v>0</v>
      </c>
      <c r="G87" s="147">
        <f t="shared" si="286"/>
        <v>0</v>
      </c>
      <c r="H87" s="147">
        <f t="shared" si="286"/>
        <v>0</v>
      </c>
      <c r="I87" s="147">
        <f t="shared" si="286"/>
        <v>0</v>
      </c>
      <c r="J87" s="147">
        <f t="shared" si="286"/>
        <v>0</v>
      </c>
      <c r="K87" s="147">
        <f t="shared" si="286"/>
        <v>0</v>
      </c>
      <c r="L87" s="147">
        <f t="shared" si="285"/>
        <v>0</v>
      </c>
      <c r="M87" s="147">
        <f t="shared" si="286"/>
        <v>0</v>
      </c>
      <c r="N87" s="147">
        <f t="shared" ref="N87:O87" si="288">SUM(N88:N91)</f>
        <v>0</v>
      </c>
      <c r="O87" s="318">
        <f t="shared" si="288"/>
        <v>0</v>
      </c>
      <c r="P87" s="147">
        <f t="shared" si="286"/>
        <v>0</v>
      </c>
      <c r="Q87" s="147">
        <f t="shared" si="286"/>
        <v>0</v>
      </c>
      <c r="R87" s="147">
        <f t="shared" si="286"/>
        <v>0</v>
      </c>
      <c r="S87" s="147"/>
      <c r="T87" s="147">
        <f t="shared" ref="T87" si="289">SUM(T88:T91)</f>
        <v>0</v>
      </c>
      <c r="U87" s="147">
        <f t="shared" si="228"/>
        <v>0</v>
      </c>
      <c r="V87" s="147">
        <f t="shared" si="286"/>
        <v>0</v>
      </c>
      <c r="W87" s="147">
        <f t="shared" ref="W87:X87" si="290">SUM(W88:W91)</f>
        <v>0</v>
      </c>
      <c r="X87" s="147">
        <f t="shared" si="290"/>
        <v>0</v>
      </c>
      <c r="Y87" s="147">
        <f t="shared" si="286"/>
        <v>0</v>
      </c>
      <c r="Z87" s="147">
        <f t="shared" si="286"/>
        <v>0</v>
      </c>
      <c r="AA87" s="147">
        <f t="shared" si="286"/>
        <v>0</v>
      </c>
      <c r="AB87" s="147">
        <f t="shared" si="286"/>
        <v>0</v>
      </c>
      <c r="AC87" s="147">
        <f t="shared" ref="AC87" si="291">SUM(AC88:AC91)</f>
        <v>0</v>
      </c>
      <c r="AD87" s="147">
        <f t="shared" si="286"/>
        <v>0</v>
      </c>
      <c r="AE87" s="147">
        <f t="shared" ref="AE87" si="292">SUM(AE88:AE91)</f>
        <v>0</v>
      </c>
      <c r="AF87" s="147">
        <f t="shared" si="286"/>
        <v>0</v>
      </c>
      <c r="AG87" s="147">
        <f t="shared" ref="AG87" si="293">SUM(AG88:AG91)</f>
        <v>0</v>
      </c>
      <c r="AH87" s="147">
        <f t="shared" si="286"/>
        <v>0</v>
      </c>
      <c r="AI87" s="147">
        <f t="shared" si="286"/>
        <v>0</v>
      </c>
      <c r="AJ87" s="147">
        <f t="shared" ref="AJ87" si="294">SUM(AJ88:AJ91)</f>
        <v>0</v>
      </c>
      <c r="AK87" s="147">
        <f t="shared" si="286"/>
        <v>0</v>
      </c>
      <c r="AL87" s="147">
        <f t="shared" si="286"/>
        <v>0</v>
      </c>
      <c r="AM87" s="147">
        <f t="shared" si="286"/>
        <v>0</v>
      </c>
      <c r="AN87" s="147">
        <f t="shared" ref="AN87" si="295">SUM(AN88:AN91)</f>
        <v>0</v>
      </c>
      <c r="AO87" s="147">
        <f t="shared" si="286"/>
        <v>0</v>
      </c>
      <c r="AP87" s="147">
        <f t="shared" si="286"/>
        <v>0</v>
      </c>
      <c r="AQ87" s="147">
        <f t="shared" ref="AQ87" si="296">SUM(AQ88:AQ91)</f>
        <v>0</v>
      </c>
      <c r="AR87" s="147">
        <f t="shared" si="286"/>
        <v>0</v>
      </c>
      <c r="AS87" s="147">
        <f t="shared" si="286"/>
        <v>0</v>
      </c>
      <c r="AT87" s="147">
        <f t="shared" ref="AT87" si="297">SUM(AT88:AT91)</f>
        <v>0</v>
      </c>
      <c r="AU87" s="147">
        <f t="shared" si="286"/>
        <v>0</v>
      </c>
      <c r="AV87" s="147">
        <f t="shared" ref="AV87:AW87" si="298">SUM(AV88:AV91)</f>
        <v>0</v>
      </c>
      <c r="AW87" s="147">
        <f t="shared" si="298"/>
        <v>0</v>
      </c>
      <c r="AX87" s="147">
        <f t="shared" si="286"/>
        <v>0</v>
      </c>
      <c r="AY87" s="147">
        <f t="shared" ref="AY87" si="299">SUM(AY88:AY91)</f>
        <v>0</v>
      </c>
      <c r="AZ87" s="147">
        <f t="shared" si="286"/>
        <v>0</v>
      </c>
      <c r="BA87" s="147">
        <f t="shared" si="286"/>
        <v>0</v>
      </c>
      <c r="BB87" s="147">
        <f t="shared" si="286"/>
        <v>0</v>
      </c>
      <c r="BC87" s="317">
        <f t="shared" si="223"/>
        <v>0</v>
      </c>
      <c r="BD87" s="573">
        <f t="shared" si="207"/>
        <v>0</v>
      </c>
    </row>
    <row r="88" spans="1:56" ht="31.2" x14ac:dyDescent="0.3">
      <c r="A88" s="22" t="s">
        <v>193</v>
      </c>
      <c r="B88" s="23" t="s">
        <v>194</v>
      </c>
      <c r="C88" s="147"/>
      <c r="D88" s="147"/>
      <c r="E88" s="147"/>
      <c r="F88" s="147"/>
      <c r="G88" s="147"/>
      <c r="H88" s="147">
        <f>SUM(C88:G88)</f>
        <v>0</v>
      </c>
      <c r="I88" s="147"/>
      <c r="J88" s="147"/>
      <c r="K88" s="147"/>
      <c r="L88" s="147">
        <f t="shared" si="285"/>
        <v>0</v>
      </c>
      <c r="M88" s="147"/>
      <c r="N88" s="147"/>
      <c r="O88" s="318"/>
      <c r="P88" s="147"/>
      <c r="Q88" s="147">
        <f>SUM(M88:P88)</f>
        <v>0</v>
      </c>
      <c r="R88" s="147"/>
      <c r="S88" s="147"/>
      <c r="T88" s="147"/>
      <c r="U88" s="147">
        <f t="shared" si="228"/>
        <v>0</v>
      </c>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317">
        <f t="shared" si="223"/>
        <v>0</v>
      </c>
      <c r="BD88" s="573">
        <f t="shared" si="207"/>
        <v>0</v>
      </c>
    </row>
    <row r="89" spans="1:56" ht="17.399999999999999" x14ac:dyDescent="0.3">
      <c r="A89" s="22" t="s">
        <v>195</v>
      </c>
      <c r="B89" s="23" t="s">
        <v>196</v>
      </c>
      <c r="C89" s="147"/>
      <c r="D89" s="147"/>
      <c r="E89" s="147"/>
      <c r="F89" s="147"/>
      <c r="G89" s="147"/>
      <c r="H89" s="147">
        <f>SUM(C89:G89)</f>
        <v>0</v>
      </c>
      <c r="I89" s="147"/>
      <c r="J89" s="147"/>
      <c r="K89" s="147"/>
      <c r="L89" s="147">
        <f t="shared" si="285"/>
        <v>0</v>
      </c>
      <c r="M89" s="147"/>
      <c r="N89" s="147"/>
      <c r="O89" s="318"/>
      <c r="P89" s="147"/>
      <c r="Q89" s="147">
        <f>SUM(M89:P89)</f>
        <v>0</v>
      </c>
      <c r="R89" s="147"/>
      <c r="S89" s="147"/>
      <c r="T89" s="147"/>
      <c r="U89" s="147">
        <f t="shared" si="228"/>
        <v>0</v>
      </c>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317">
        <f t="shared" si="223"/>
        <v>0</v>
      </c>
      <c r="BD89" s="573">
        <f t="shared" si="207"/>
        <v>0</v>
      </c>
    </row>
    <row r="90" spans="1:56" ht="31.2" x14ac:dyDescent="0.3">
      <c r="A90" s="22" t="s">
        <v>197</v>
      </c>
      <c r="B90" s="23" t="s">
        <v>198</v>
      </c>
      <c r="C90" s="147"/>
      <c r="D90" s="147"/>
      <c r="E90" s="147"/>
      <c r="F90" s="147"/>
      <c r="G90" s="147"/>
      <c r="H90" s="147">
        <f>SUM(C90:G90)</f>
        <v>0</v>
      </c>
      <c r="I90" s="147"/>
      <c r="J90" s="147"/>
      <c r="K90" s="147"/>
      <c r="L90" s="147">
        <f t="shared" si="285"/>
        <v>0</v>
      </c>
      <c r="M90" s="147"/>
      <c r="N90" s="147"/>
      <c r="O90" s="318"/>
      <c r="P90" s="147"/>
      <c r="Q90" s="147">
        <f>SUM(M90:P90)</f>
        <v>0</v>
      </c>
      <c r="R90" s="147"/>
      <c r="S90" s="147"/>
      <c r="T90" s="147"/>
      <c r="U90" s="147">
        <f t="shared" si="228"/>
        <v>0</v>
      </c>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317">
        <f t="shared" si="223"/>
        <v>0</v>
      </c>
      <c r="BD90" s="573">
        <f t="shared" si="207"/>
        <v>0</v>
      </c>
    </row>
    <row r="91" spans="1:56" ht="17.399999999999999" x14ac:dyDescent="0.3">
      <c r="A91" s="22" t="s">
        <v>199</v>
      </c>
      <c r="B91" s="23" t="s">
        <v>200</v>
      </c>
      <c r="C91" s="147"/>
      <c r="D91" s="147"/>
      <c r="E91" s="147"/>
      <c r="F91" s="147"/>
      <c r="G91" s="147"/>
      <c r="H91" s="147">
        <f>SUM(C91:G91)</f>
        <v>0</v>
      </c>
      <c r="I91" s="147"/>
      <c r="J91" s="147"/>
      <c r="K91" s="147"/>
      <c r="L91" s="147">
        <f t="shared" si="285"/>
        <v>0</v>
      </c>
      <c r="M91" s="147"/>
      <c r="N91" s="147"/>
      <c r="O91" s="318"/>
      <c r="P91" s="147"/>
      <c r="Q91" s="147">
        <f>SUM(M91:P91)</f>
        <v>0</v>
      </c>
      <c r="R91" s="147"/>
      <c r="S91" s="147"/>
      <c r="T91" s="147"/>
      <c r="U91" s="147">
        <f t="shared" si="228"/>
        <v>0</v>
      </c>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317">
        <f t="shared" si="223"/>
        <v>0</v>
      </c>
      <c r="BD91" s="573">
        <f t="shared" si="207"/>
        <v>0</v>
      </c>
    </row>
    <row r="92" spans="1:56" ht="17.399999999999999" x14ac:dyDescent="0.3">
      <c r="A92" s="18" t="s">
        <v>201</v>
      </c>
      <c r="B92" s="19" t="s">
        <v>202</v>
      </c>
      <c r="C92" s="147">
        <f t="shared" ref="C92:BB92" si="300">C93+C98</f>
        <v>0</v>
      </c>
      <c r="D92" s="147">
        <f t="shared" ref="D92:F92" si="301">D93+D98</f>
        <v>0</v>
      </c>
      <c r="E92" s="147">
        <f t="shared" si="301"/>
        <v>0</v>
      </c>
      <c r="F92" s="147">
        <f t="shared" si="301"/>
        <v>1481488</v>
      </c>
      <c r="G92" s="147">
        <f t="shared" si="300"/>
        <v>0</v>
      </c>
      <c r="H92" s="147">
        <f t="shared" si="300"/>
        <v>1481488</v>
      </c>
      <c r="I92" s="147">
        <f t="shared" si="300"/>
        <v>0</v>
      </c>
      <c r="J92" s="147">
        <f t="shared" si="300"/>
        <v>0</v>
      </c>
      <c r="K92" s="147">
        <f t="shared" si="300"/>
        <v>1466957</v>
      </c>
      <c r="L92" s="147">
        <f t="shared" si="285"/>
        <v>1466957</v>
      </c>
      <c r="M92" s="147">
        <f t="shared" si="300"/>
        <v>0</v>
      </c>
      <c r="N92" s="147">
        <f t="shared" ref="N92:O92" si="302">N93+N98</f>
        <v>1187782</v>
      </c>
      <c r="O92" s="318">
        <f t="shared" si="302"/>
        <v>0</v>
      </c>
      <c r="P92" s="147">
        <f t="shared" si="300"/>
        <v>0</v>
      </c>
      <c r="Q92" s="147">
        <f>Q93+Q98</f>
        <v>1187782</v>
      </c>
      <c r="R92" s="147">
        <f t="shared" si="300"/>
        <v>0</v>
      </c>
      <c r="S92" s="147"/>
      <c r="T92" s="147">
        <v>1523561</v>
      </c>
      <c r="U92" s="147">
        <f t="shared" si="228"/>
        <v>1523561</v>
      </c>
      <c r="V92" s="147">
        <f t="shared" si="300"/>
        <v>0</v>
      </c>
      <c r="W92" s="147">
        <f t="shared" ref="W92:X92" si="303">W93+W98</f>
        <v>0</v>
      </c>
      <c r="X92" s="147">
        <f t="shared" si="303"/>
        <v>0</v>
      </c>
      <c r="Y92" s="147">
        <f t="shared" si="300"/>
        <v>0</v>
      </c>
      <c r="Z92" s="147">
        <f t="shared" si="300"/>
        <v>0</v>
      </c>
      <c r="AA92" s="147">
        <f t="shared" si="300"/>
        <v>0</v>
      </c>
      <c r="AB92" s="147">
        <f t="shared" si="300"/>
        <v>0</v>
      </c>
      <c r="AC92" s="147">
        <f t="shared" ref="AC92:AD92" si="304">AC93+AC98</f>
        <v>0</v>
      </c>
      <c r="AD92" s="147">
        <f t="shared" si="304"/>
        <v>63296685</v>
      </c>
      <c r="AE92" s="147">
        <f t="shared" ref="AE92" si="305">AE93+AE98</f>
        <v>0</v>
      </c>
      <c r="AF92" s="147">
        <f t="shared" si="300"/>
        <v>0</v>
      </c>
      <c r="AG92" s="147">
        <f t="shared" ref="AG92" si="306">AG93+AG98</f>
        <v>0</v>
      </c>
      <c r="AH92" s="147">
        <f t="shared" si="300"/>
        <v>0</v>
      </c>
      <c r="AI92" s="147">
        <f t="shared" si="300"/>
        <v>0</v>
      </c>
      <c r="AJ92" s="147">
        <f t="shared" ref="AJ92" si="307">AJ93+AJ98</f>
        <v>0</v>
      </c>
      <c r="AK92" s="147">
        <f t="shared" si="300"/>
        <v>0</v>
      </c>
      <c r="AL92" s="147">
        <f t="shared" si="300"/>
        <v>0</v>
      </c>
      <c r="AM92" s="147">
        <f t="shared" si="300"/>
        <v>0</v>
      </c>
      <c r="AN92" s="147">
        <f t="shared" ref="AN92" si="308">AN93+AN98</f>
        <v>0</v>
      </c>
      <c r="AO92" s="147">
        <f t="shared" si="300"/>
        <v>0</v>
      </c>
      <c r="AP92" s="147">
        <f t="shared" si="300"/>
        <v>0</v>
      </c>
      <c r="AQ92" s="147">
        <f t="shared" ref="AQ92" si="309">AQ93+AQ98</f>
        <v>0</v>
      </c>
      <c r="AR92" s="147">
        <f t="shared" si="300"/>
        <v>0</v>
      </c>
      <c r="AS92" s="147">
        <f t="shared" si="300"/>
        <v>0</v>
      </c>
      <c r="AT92" s="147">
        <f t="shared" ref="AT92" si="310">AT93+AT98</f>
        <v>0</v>
      </c>
      <c r="AU92" s="147">
        <f t="shared" si="300"/>
        <v>0</v>
      </c>
      <c r="AV92" s="147">
        <f t="shared" ref="AV92:AW92" si="311">AV93+AV98</f>
        <v>0</v>
      </c>
      <c r="AW92" s="147">
        <f t="shared" si="311"/>
        <v>0</v>
      </c>
      <c r="AX92" s="147">
        <f t="shared" si="300"/>
        <v>0</v>
      </c>
      <c r="AY92" s="147">
        <f t="shared" ref="AY92" si="312">AY93+AY98</f>
        <v>0</v>
      </c>
      <c r="AZ92" s="147">
        <f t="shared" si="300"/>
        <v>0</v>
      </c>
      <c r="BA92" s="147">
        <f t="shared" si="300"/>
        <v>0</v>
      </c>
      <c r="BB92" s="147">
        <f t="shared" si="300"/>
        <v>0</v>
      </c>
      <c r="BC92" s="317">
        <f t="shared" si="223"/>
        <v>63296685</v>
      </c>
      <c r="BD92" s="573">
        <f t="shared" si="207"/>
        <v>68956473</v>
      </c>
    </row>
    <row r="93" spans="1:56" ht="17.399999999999999" x14ac:dyDescent="0.3">
      <c r="A93" s="22" t="s">
        <v>203</v>
      </c>
      <c r="B93" s="23" t="s">
        <v>204</v>
      </c>
      <c r="C93" s="147">
        <f t="shared" ref="C93:BB93" si="313">SUM(C94:C97)</f>
        <v>0</v>
      </c>
      <c r="D93" s="147">
        <f t="shared" ref="D93:E93" si="314">SUM(D94:D97)</f>
        <v>0</v>
      </c>
      <c r="E93" s="147">
        <f t="shared" si="314"/>
        <v>0</v>
      </c>
      <c r="F93" s="147">
        <v>1481488</v>
      </c>
      <c r="G93" s="147">
        <f t="shared" si="313"/>
        <v>0</v>
      </c>
      <c r="H93" s="147">
        <f t="shared" si="313"/>
        <v>1481488</v>
      </c>
      <c r="I93" s="147">
        <f t="shared" si="313"/>
        <v>0</v>
      </c>
      <c r="J93" s="147">
        <f t="shared" si="313"/>
        <v>0</v>
      </c>
      <c r="K93" s="147">
        <v>1466957</v>
      </c>
      <c r="L93" s="147">
        <f t="shared" si="285"/>
        <v>1466957</v>
      </c>
      <c r="M93" s="147">
        <f t="shared" si="313"/>
        <v>0</v>
      </c>
      <c r="N93" s="147">
        <v>1187782</v>
      </c>
      <c r="O93" s="318">
        <f t="shared" ref="O93" si="315">SUM(O94:O97)</f>
        <v>0</v>
      </c>
      <c r="P93" s="147">
        <f t="shared" si="313"/>
        <v>0</v>
      </c>
      <c r="Q93" s="147">
        <f>SUM(Q94:Q97)</f>
        <v>1187782</v>
      </c>
      <c r="R93" s="147">
        <f t="shared" si="313"/>
        <v>0</v>
      </c>
      <c r="S93" s="147"/>
      <c r="T93" s="147">
        <v>1523561</v>
      </c>
      <c r="U93" s="147">
        <f t="shared" si="228"/>
        <v>1523561</v>
      </c>
      <c r="V93" s="147">
        <f t="shared" si="313"/>
        <v>0</v>
      </c>
      <c r="W93" s="147">
        <f t="shared" ref="W93:X93" si="316">SUM(W94:W97)</f>
        <v>0</v>
      </c>
      <c r="X93" s="147">
        <f t="shared" si="316"/>
        <v>0</v>
      </c>
      <c r="Y93" s="147">
        <f t="shared" si="313"/>
        <v>0</v>
      </c>
      <c r="Z93" s="147">
        <f t="shared" si="313"/>
        <v>0</v>
      </c>
      <c r="AA93" s="147">
        <f t="shared" si="313"/>
        <v>0</v>
      </c>
      <c r="AB93" s="147">
        <f t="shared" si="313"/>
        <v>0</v>
      </c>
      <c r="AC93" s="147">
        <f t="shared" ref="AC93" si="317">SUM(AC94:AC97)</f>
        <v>0</v>
      </c>
      <c r="AD93" s="147">
        <v>63296685</v>
      </c>
      <c r="AE93" s="147">
        <f t="shared" ref="AE93" si="318">SUM(AE94:AE97)</f>
        <v>0</v>
      </c>
      <c r="AF93" s="147">
        <f t="shared" si="313"/>
        <v>0</v>
      </c>
      <c r="AG93" s="147">
        <f t="shared" ref="AG93" si="319">SUM(AG94:AG97)</f>
        <v>0</v>
      </c>
      <c r="AH93" s="147">
        <f t="shared" si="313"/>
        <v>0</v>
      </c>
      <c r="AI93" s="147">
        <f t="shared" si="313"/>
        <v>0</v>
      </c>
      <c r="AJ93" s="147">
        <f t="shared" ref="AJ93" si="320">SUM(AJ94:AJ97)</f>
        <v>0</v>
      </c>
      <c r="AK93" s="147">
        <f t="shared" si="313"/>
        <v>0</v>
      </c>
      <c r="AL93" s="147">
        <f t="shared" si="313"/>
        <v>0</v>
      </c>
      <c r="AM93" s="147">
        <f t="shared" si="313"/>
        <v>0</v>
      </c>
      <c r="AN93" s="147">
        <f t="shared" ref="AN93" si="321">SUM(AN94:AN97)</f>
        <v>0</v>
      </c>
      <c r="AO93" s="147">
        <f t="shared" si="313"/>
        <v>0</v>
      </c>
      <c r="AP93" s="147">
        <f t="shared" si="313"/>
        <v>0</v>
      </c>
      <c r="AQ93" s="147">
        <f t="shared" ref="AQ93" si="322">SUM(AQ94:AQ97)</f>
        <v>0</v>
      </c>
      <c r="AR93" s="147">
        <f t="shared" si="313"/>
        <v>0</v>
      </c>
      <c r="AS93" s="147">
        <f t="shared" si="313"/>
        <v>0</v>
      </c>
      <c r="AT93" s="147">
        <f t="shared" ref="AT93" si="323">SUM(AT94:AT97)</f>
        <v>0</v>
      </c>
      <c r="AU93" s="147">
        <f t="shared" si="313"/>
        <v>0</v>
      </c>
      <c r="AV93" s="147">
        <f t="shared" ref="AV93:AW93" si="324">SUM(AV94:AV97)</f>
        <v>0</v>
      </c>
      <c r="AW93" s="147">
        <f t="shared" si="324"/>
        <v>0</v>
      </c>
      <c r="AX93" s="147">
        <f t="shared" si="313"/>
        <v>0</v>
      </c>
      <c r="AY93" s="147">
        <f t="shared" ref="AY93" si="325">SUM(AY94:AY97)</f>
        <v>0</v>
      </c>
      <c r="AZ93" s="147">
        <f t="shared" si="313"/>
        <v>0</v>
      </c>
      <c r="BA93" s="147">
        <f t="shared" si="313"/>
        <v>0</v>
      </c>
      <c r="BB93" s="147">
        <f t="shared" si="313"/>
        <v>0</v>
      </c>
      <c r="BC93" s="317">
        <f t="shared" si="223"/>
        <v>63296685</v>
      </c>
      <c r="BD93" s="573">
        <f t="shared" si="207"/>
        <v>68956473</v>
      </c>
    </row>
    <row r="94" spans="1:56" ht="17.399999999999999" x14ac:dyDescent="0.3">
      <c r="A94" s="22"/>
      <c r="B94" s="24" t="s">
        <v>205</v>
      </c>
      <c r="C94" s="147"/>
      <c r="D94" s="147"/>
      <c r="E94" s="147"/>
      <c r="F94" s="147">
        <v>1481488</v>
      </c>
      <c r="G94" s="147"/>
      <c r="H94" s="147">
        <f t="shared" ref="H94:H103" si="326">SUM(C94:G94)</f>
        <v>1481488</v>
      </c>
      <c r="I94" s="147"/>
      <c r="J94" s="147"/>
      <c r="K94" s="147">
        <v>1466957</v>
      </c>
      <c r="L94" s="147">
        <f t="shared" si="285"/>
        <v>1466957</v>
      </c>
      <c r="M94" s="147"/>
      <c r="N94" s="147">
        <v>1187782</v>
      </c>
      <c r="O94" s="318"/>
      <c r="P94" s="147"/>
      <c r="Q94" s="147">
        <f t="shared" ref="Q94:Q103" si="327">SUM(M94:P94)</f>
        <v>1187782</v>
      </c>
      <c r="R94" s="147"/>
      <c r="S94" s="147"/>
      <c r="T94" s="147">
        <v>1523561</v>
      </c>
      <c r="U94" s="147">
        <f t="shared" si="228"/>
        <v>1523561</v>
      </c>
      <c r="V94" s="147"/>
      <c r="W94" s="147"/>
      <c r="X94" s="147"/>
      <c r="Y94" s="147"/>
      <c r="Z94" s="147"/>
      <c r="AA94" s="147"/>
      <c r="AB94" s="147"/>
      <c r="AC94" s="147"/>
      <c r="AD94" s="147">
        <v>0</v>
      </c>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317">
        <f t="shared" si="223"/>
        <v>0</v>
      </c>
      <c r="BD94" s="573">
        <f t="shared" si="207"/>
        <v>5659788</v>
      </c>
    </row>
    <row r="95" spans="1:56" ht="28.8" x14ac:dyDescent="0.3">
      <c r="A95" s="22"/>
      <c r="B95" s="24" t="s">
        <v>206</v>
      </c>
      <c r="C95" s="147"/>
      <c r="D95" s="147"/>
      <c r="E95" s="147"/>
      <c r="F95" s="147"/>
      <c r="G95" s="147"/>
      <c r="H95" s="147">
        <f t="shared" si="326"/>
        <v>0</v>
      </c>
      <c r="I95" s="147"/>
      <c r="J95" s="147"/>
      <c r="K95" s="147"/>
      <c r="L95" s="147">
        <f t="shared" si="285"/>
        <v>0</v>
      </c>
      <c r="M95" s="147"/>
      <c r="N95" s="147"/>
      <c r="O95" s="318"/>
      <c r="P95" s="147"/>
      <c r="Q95" s="147">
        <f t="shared" si="327"/>
        <v>0</v>
      </c>
      <c r="R95" s="147"/>
      <c r="S95" s="147"/>
      <c r="T95" s="147">
        <v>0</v>
      </c>
      <c r="U95" s="147">
        <f t="shared" si="228"/>
        <v>0</v>
      </c>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317">
        <f t="shared" si="223"/>
        <v>0</v>
      </c>
      <c r="BD95" s="573">
        <f t="shared" si="207"/>
        <v>0</v>
      </c>
    </row>
    <row r="96" spans="1:56" ht="17.399999999999999" x14ac:dyDescent="0.3">
      <c r="A96" s="22"/>
      <c r="B96" s="24" t="s">
        <v>207</v>
      </c>
      <c r="C96" s="147"/>
      <c r="D96" s="147"/>
      <c r="E96" s="147"/>
      <c r="F96" s="147"/>
      <c r="G96" s="147"/>
      <c r="H96" s="147">
        <f t="shared" si="326"/>
        <v>0</v>
      </c>
      <c r="I96" s="147"/>
      <c r="J96" s="147"/>
      <c r="K96" s="147"/>
      <c r="L96" s="147">
        <f t="shared" si="285"/>
        <v>0</v>
      </c>
      <c r="M96" s="147"/>
      <c r="N96" s="147"/>
      <c r="O96" s="318"/>
      <c r="P96" s="147"/>
      <c r="Q96" s="147">
        <f t="shared" si="327"/>
        <v>0</v>
      </c>
      <c r="R96" s="147"/>
      <c r="S96" s="147"/>
      <c r="T96" s="147"/>
      <c r="U96" s="147">
        <f t="shared" si="228"/>
        <v>0</v>
      </c>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317">
        <f t="shared" si="223"/>
        <v>0</v>
      </c>
      <c r="BD96" s="573">
        <f t="shared" si="207"/>
        <v>0</v>
      </c>
    </row>
    <row r="97" spans="1:56" ht="28.8" x14ac:dyDescent="0.3">
      <c r="A97" s="22"/>
      <c r="B97" s="24" t="s">
        <v>208</v>
      </c>
      <c r="C97" s="147"/>
      <c r="D97" s="147"/>
      <c r="E97" s="147"/>
      <c r="F97" s="147"/>
      <c r="G97" s="147"/>
      <c r="H97" s="147">
        <f t="shared" si="326"/>
        <v>0</v>
      </c>
      <c r="I97" s="147"/>
      <c r="J97" s="147"/>
      <c r="K97" s="147"/>
      <c r="L97" s="147">
        <f t="shared" si="285"/>
        <v>0</v>
      </c>
      <c r="M97" s="147"/>
      <c r="N97" s="147"/>
      <c r="O97" s="318"/>
      <c r="P97" s="147"/>
      <c r="Q97" s="147">
        <f t="shared" si="327"/>
        <v>0</v>
      </c>
      <c r="R97" s="147"/>
      <c r="S97" s="147"/>
      <c r="T97" s="147"/>
      <c r="U97" s="147">
        <f t="shared" si="228"/>
        <v>0</v>
      </c>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317">
        <f t="shared" si="223"/>
        <v>0</v>
      </c>
      <c r="BD97" s="573">
        <f t="shared" si="207"/>
        <v>0</v>
      </c>
    </row>
    <row r="98" spans="1:56" ht="17.399999999999999" x14ac:dyDescent="0.3">
      <c r="A98" s="22" t="s">
        <v>209</v>
      </c>
      <c r="B98" s="23" t="s">
        <v>210</v>
      </c>
      <c r="C98" s="147"/>
      <c r="D98" s="147"/>
      <c r="E98" s="147"/>
      <c r="F98" s="147"/>
      <c r="G98" s="147"/>
      <c r="H98" s="147">
        <f t="shared" si="326"/>
        <v>0</v>
      </c>
      <c r="I98" s="147"/>
      <c r="J98" s="147"/>
      <c r="K98" s="147"/>
      <c r="L98" s="147">
        <f t="shared" si="285"/>
        <v>0</v>
      </c>
      <c r="M98" s="147"/>
      <c r="N98" s="147"/>
      <c r="O98" s="318"/>
      <c r="P98" s="147"/>
      <c r="Q98" s="147">
        <f t="shared" si="327"/>
        <v>0</v>
      </c>
      <c r="R98" s="147"/>
      <c r="S98" s="147"/>
      <c r="T98" s="147"/>
      <c r="U98" s="147">
        <f t="shared" si="228"/>
        <v>0</v>
      </c>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317">
        <f t="shared" si="223"/>
        <v>0</v>
      </c>
      <c r="BD98" s="573">
        <f t="shared" si="207"/>
        <v>0</v>
      </c>
    </row>
    <row r="99" spans="1:56" ht="17.399999999999999" x14ac:dyDescent="0.3">
      <c r="A99" s="18" t="s">
        <v>211</v>
      </c>
      <c r="B99" s="19" t="s">
        <v>212</v>
      </c>
      <c r="C99" s="147"/>
      <c r="D99" s="147"/>
      <c r="E99" s="147"/>
      <c r="F99" s="147"/>
      <c r="G99" s="147"/>
      <c r="H99" s="147">
        <f t="shared" si="326"/>
        <v>0</v>
      </c>
      <c r="I99" s="147"/>
      <c r="J99" s="147"/>
      <c r="K99" s="147"/>
      <c r="L99" s="147">
        <f t="shared" si="285"/>
        <v>0</v>
      </c>
      <c r="M99" s="147"/>
      <c r="N99" s="147"/>
      <c r="O99" s="318"/>
      <c r="P99" s="147"/>
      <c r="Q99" s="147">
        <f t="shared" si="327"/>
        <v>0</v>
      </c>
      <c r="R99" s="147"/>
      <c r="S99" s="147"/>
      <c r="T99" s="147"/>
      <c r="U99" s="147">
        <f t="shared" si="228"/>
        <v>0</v>
      </c>
      <c r="V99" s="147"/>
      <c r="W99" s="147"/>
      <c r="X99" s="147"/>
      <c r="Y99" s="147"/>
      <c r="Z99" s="147"/>
      <c r="AA99" s="147"/>
      <c r="AB99" s="147">
        <v>15522908</v>
      </c>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317">
        <f t="shared" si="223"/>
        <v>15522908</v>
      </c>
      <c r="BD99" s="573">
        <f t="shared" si="207"/>
        <v>15522908</v>
      </c>
    </row>
    <row r="100" spans="1:56" ht="17.399999999999999" x14ac:dyDescent="0.3">
      <c r="A100" s="18" t="s">
        <v>213</v>
      </c>
      <c r="B100" s="19" t="s">
        <v>214</v>
      </c>
      <c r="C100" s="147"/>
      <c r="D100" s="147"/>
      <c r="E100" s="147"/>
      <c r="F100" s="147"/>
      <c r="G100" s="147"/>
      <c r="H100" s="147">
        <f t="shared" si="326"/>
        <v>0</v>
      </c>
      <c r="I100" s="147"/>
      <c r="J100" s="147"/>
      <c r="K100" s="147"/>
      <c r="L100" s="147">
        <f t="shared" si="285"/>
        <v>0</v>
      </c>
      <c r="M100" s="147"/>
      <c r="N100" s="147"/>
      <c r="O100" s="318"/>
      <c r="P100" s="147"/>
      <c r="Q100" s="147">
        <f t="shared" si="327"/>
        <v>0</v>
      </c>
      <c r="R100" s="147"/>
      <c r="S100" s="147"/>
      <c r="T100" s="147"/>
      <c r="U100" s="147">
        <f t="shared" si="228"/>
        <v>0</v>
      </c>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317">
        <f t="shared" si="223"/>
        <v>0</v>
      </c>
      <c r="BD100" s="573">
        <f t="shared" si="207"/>
        <v>0</v>
      </c>
    </row>
    <row r="101" spans="1:56" ht="17.399999999999999" x14ac:dyDescent="0.3">
      <c r="A101" s="18" t="s">
        <v>215</v>
      </c>
      <c r="B101" s="19" t="s">
        <v>216</v>
      </c>
      <c r="C101" s="147"/>
      <c r="D101" s="147"/>
      <c r="E101" s="147"/>
      <c r="F101" s="147">
        <v>22807491</v>
      </c>
      <c r="G101" s="147"/>
      <c r="H101" s="147">
        <f t="shared" si="326"/>
        <v>22807491</v>
      </c>
      <c r="I101" s="147"/>
      <c r="J101" s="147"/>
      <c r="K101" s="147">
        <v>75227315</v>
      </c>
      <c r="L101" s="147">
        <f t="shared" si="285"/>
        <v>75227315</v>
      </c>
      <c r="M101" s="147"/>
      <c r="N101" s="147">
        <v>138981311</v>
      </c>
      <c r="O101" s="318"/>
      <c r="P101" s="147"/>
      <c r="Q101" s="147">
        <f>SUM(M101:P101)</f>
        <v>138981311</v>
      </c>
      <c r="R101" s="147"/>
      <c r="S101" s="147"/>
      <c r="T101" s="147">
        <v>79693964</v>
      </c>
      <c r="U101" s="147">
        <f t="shared" si="228"/>
        <v>79693964</v>
      </c>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317">
        <f t="shared" si="223"/>
        <v>0</v>
      </c>
      <c r="BD101" s="573">
        <f t="shared" si="207"/>
        <v>316710081</v>
      </c>
    </row>
    <row r="102" spans="1:56" ht="17.399999999999999" x14ac:dyDescent="0.3">
      <c r="A102" s="18" t="s">
        <v>217</v>
      </c>
      <c r="B102" s="19" t="s">
        <v>218</v>
      </c>
      <c r="C102" s="147"/>
      <c r="D102" s="147"/>
      <c r="E102" s="147"/>
      <c r="F102" s="147"/>
      <c r="G102" s="147"/>
      <c r="H102" s="147">
        <f t="shared" si="326"/>
        <v>0</v>
      </c>
      <c r="I102" s="147"/>
      <c r="J102" s="147"/>
      <c r="K102" s="147"/>
      <c r="L102" s="147">
        <f t="shared" si="285"/>
        <v>0</v>
      </c>
      <c r="M102" s="147"/>
      <c r="N102" s="147"/>
      <c r="O102" s="318"/>
      <c r="P102" s="147"/>
      <c r="Q102" s="147">
        <f t="shared" si="327"/>
        <v>0</v>
      </c>
      <c r="R102" s="147"/>
      <c r="S102" s="147"/>
      <c r="T102" s="147"/>
      <c r="U102" s="147">
        <f t="shared" si="228"/>
        <v>0</v>
      </c>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317">
        <f t="shared" si="223"/>
        <v>0</v>
      </c>
      <c r="BD102" s="573">
        <f t="shared" si="207"/>
        <v>0</v>
      </c>
    </row>
    <row r="103" spans="1:56" ht="17.399999999999999" x14ac:dyDescent="0.3">
      <c r="A103" s="18" t="s">
        <v>219</v>
      </c>
      <c r="B103" s="19" t="s">
        <v>220</v>
      </c>
      <c r="C103" s="147"/>
      <c r="D103" s="147"/>
      <c r="E103" s="147"/>
      <c r="F103" s="147"/>
      <c r="G103" s="147"/>
      <c r="H103" s="147">
        <f t="shared" si="326"/>
        <v>0</v>
      </c>
      <c r="I103" s="147"/>
      <c r="J103" s="147"/>
      <c r="K103" s="147"/>
      <c r="L103" s="147">
        <f t="shared" si="285"/>
        <v>0</v>
      </c>
      <c r="M103" s="147"/>
      <c r="N103" s="147"/>
      <c r="O103" s="318"/>
      <c r="P103" s="147"/>
      <c r="Q103" s="147">
        <f t="shared" si="327"/>
        <v>0</v>
      </c>
      <c r="R103" s="147"/>
      <c r="S103" s="147"/>
      <c r="T103" s="147"/>
      <c r="U103" s="147">
        <f t="shared" si="228"/>
        <v>0</v>
      </c>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317">
        <f t="shared" si="223"/>
        <v>0</v>
      </c>
      <c r="BD103" s="573">
        <f t="shared" si="207"/>
        <v>0</v>
      </c>
    </row>
    <row r="104" spans="1:56" ht="17.399999999999999" x14ac:dyDescent="0.3">
      <c r="A104" s="16" t="s">
        <v>221</v>
      </c>
      <c r="B104" s="17" t="s">
        <v>222</v>
      </c>
      <c r="C104" s="146">
        <f t="shared" ref="C104:BB104" si="328">SUM(C105:C108)</f>
        <v>0</v>
      </c>
      <c r="D104" s="146">
        <f t="shared" ref="D104:F104" si="329">SUM(D105:D108)</f>
        <v>0</v>
      </c>
      <c r="E104" s="146">
        <f t="shared" si="329"/>
        <v>0</v>
      </c>
      <c r="F104" s="146">
        <f t="shared" si="329"/>
        <v>0</v>
      </c>
      <c r="G104" s="146">
        <f t="shared" si="328"/>
        <v>0</v>
      </c>
      <c r="H104" s="146">
        <f t="shared" si="328"/>
        <v>0</v>
      </c>
      <c r="I104" s="146">
        <f t="shared" si="328"/>
        <v>0</v>
      </c>
      <c r="J104" s="146">
        <f t="shared" si="328"/>
        <v>0</v>
      </c>
      <c r="K104" s="146">
        <f t="shared" si="328"/>
        <v>0</v>
      </c>
      <c r="L104" s="146">
        <f>SUM(I104:K104)</f>
        <v>0</v>
      </c>
      <c r="M104" s="146">
        <f t="shared" si="328"/>
        <v>0</v>
      </c>
      <c r="N104" s="146">
        <f t="shared" ref="N104:O104" si="330">SUM(N105:N108)</f>
        <v>0</v>
      </c>
      <c r="O104" s="317">
        <f t="shared" si="330"/>
        <v>0</v>
      </c>
      <c r="P104" s="146">
        <f t="shared" si="328"/>
        <v>0</v>
      </c>
      <c r="Q104" s="146">
        <f t="shared" si="328"/>
        <v>0</v>
      </c>
      <c r="R104" s="146">
        <f t="shared" si="328"/>
        <v>0</v>
      </c>
      <c r="S104" s="146"/>
      <c r="T104" s="146">
        <f t="shared" ref="T104" si="331">SUM(T105:T108)</f>
        <v>0</v>
      </c>
      <c r="U104" s="146">
        <f t="shared" si="228"/>
        <v>0</v>
      </c>
      <c r="V104" s="146">
        <f t="shared" si="328"/>
        <v>0</v>
      </c>
      <c r="W104" s="146">
        <f t="shared" ref="W104:X104" si="332">SUM(W105:W108)</f>
        <v>0</v>
      </c>
      <c r="X104" s="146">
        <f t="shared" si="332"/>
        <v>0</v>
      </c>
      <c r="Y104" s="146">
        <f t="shared" si="328"/>
        <v>0</v>
      </c>
      <c r="Z104" s="146">
        <f t="shared" si="328"/>
        <v>0</v>
      </c>
      <c r="AA104" s="146">
        <f t="shared" si="328"/>
        <v>0</v>
      </c>
      <c r="AB104" s="146">
        <f t="shared" si="328"/>
        <v>0</v>
      </c>
      <c r="AC104" s="146">
        <f t="shared" ref="AC104" si="333">SUM(AC105:AC108)</f>
        <v>0</v>
      </c>
      <c r="AD104" s="146">
        <f t="shared" si="328"/>
        <v>0</v>
      </c>
      <c r="AE104" s="146">
        <f t="shared" ref="AE104" si="334">SUM(AE105:AE108)</f>
        <v>0</v>
      </c>
      <c r="AF104" s="146">
        <f t="shared" si="328"/>
        <v>0</v>
      </c>
      <c r="AG104" s="146">
        <f t="shared" ref="AG104" si="335">SUM(AG105:AG108)</f>
        <v>0</v>
      </c>
      <c r="AH104" s="146">
        <f t="shared" si="328"/>
        <v>0</v>
      </c>
      <c r="AI104" s="146">
        <f t="shared" si="328"/>
        <v>0</v>
      </c>
      <c r="AJ104" s="146">
        <f t="shared" ref="AJ104" si="336">SUM(AJ105:AJ108)</f>
        <v>0</v>
      </c>
      <c r="AK104" s="146">
        <f t="shared" si="328"/>
        <v>0</v>
      </c>
      <c r="AL104" s="146">
        <f t="shared" si="328"/>
        <v>0</v>
      </c>
      <c r="AM104" s="146">
        <f t="shared" si="328"/>
        <v>0</v>
      </c>
      <c r="AN104" s="146">
        <f t="shared" ref="AN104" si="337">SUM(AN105:AN108)</f>
        <v>0</v>
      </c>
      <c r="AO104" s="146">
        <f t="shared" si="328"/>
        <v>0</v>
      </c>
      <c r="AP104" s="146">
        <f t="shared" si="328"/>
        <v>0</v>
      </c>
      <c r="AQ104" s="146">
        <f t="shared" ref="AQ104" si="338">SUM(AQ105:AQ108)</f>
        <v>0</v>
      </c>
      <c r="AR104" s="146">
        <f t="shared" si="328"/>
        <v>0</v>
      </c>
      <c r="AS104" s="146">
        <f t="shared" si="328"/>
        <v>0</v>
      </c>
      <c r="AT104" s="146">
        <f t="shared" ref="AT104" si="339">SUM(AT105:AT108)</f>
        <v>0</v>
      </c>
      <c r="AU104" s="146">
        <f t="shared" si="328"/>
        <v>0</v>
      </c>
      <c r="AV104" s="146">
        <f t="shared" ref="AV104:AW104" si="340">SUM(AV105:AV108)</f>
        <v>0</v>
      </c>
      <c r="AW104" s="146">
        <f t="shared" si="340"/>
        <v>0</v>
      </c>
      <c r="AX104" s="146">
        <f t="shared" si="328"/>
        <v>0</v>
      </c>
      <c r="AY104" s="146">
        <f t="shared" ref="AY104" si="341">SUM(AY105:AY108)</f>
        <v>0</v>
      </c>
      <c r="AZ104" s="146">
        <f t="shared" si="328"/>
        <v>0</v>
      </c>
      <c r="BA104" s="146">
        <f t="shared" si="328"/>
        <v>0</v>
      </c>
      <c r="BB104" s="146">
        <f t="shared" si="328"/>
        <v>0</v>
      </c>
      <c r="BC104" s="317">
        <f t="shared" si="223"/>
        <v>0</v>
      </c>
      <c r="BD104" s="573">
        <f t="shared" si="207"/>
        <v>0</v>
      </c>
    </row>
    <row r="105" spans="1:56" ht="30" x14ac:dyDescent="0.3">
      <c r="A105" s="18" t="s">
        <v>223</v>
      </c>
      <c r="B105" s="19" t="s">
        <v>224</v>
      </c>
      <c r="C105" s="147"/>
      <c r="D105" s="147"/>
      <c r="E105" s="147"/>
      <c r="F105" s="147"/>
      <c r="G105" s="147"/>
      <c r="H105" s="147">
        <f>SUM(C105:G105)</f>
        <v>0</v>
      </c>
      <c r="I105" s="147"/>
      <c r="J105" s="147"/>
      <c r="K105" s="147"/>
      <c r="L105" s="147">
        <f>SUM(I105:K105)</f>
        <v>0</v>
      </c>
      <c r="M105" s="147"/>
      <c r="N105" s="147"/>
      <c r="O105" s="318"/>
      <c r="P105" s="147"/>
      <c r="Q105" s="147">
        <f>SUM(M105:P105)</f>
        <v>0</v>
      </c>
      <c r="R105" s="147"/>
      <c r="S105" s="147"/>
      <c r="T105" s="147"/>
      <c r="U105" s="147">
        <f t="shared" si="228"/>
        <v>0</v>
      </c>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317">
        <f t="shared" si="223"/>
        <v>0</v>
      </c>
      <c r="BD105" s="573">
        <f t="shared" si="207"/>
        <v>0</v>
      </c>
    </row>
    <row r="106" spans="1:56" ht="30" x14ac:dyDescent="0.3">
      <c r="A106" s="18" t="s">
        <v>225</v>
      </c>
      <c r="B106" s="19" t="s">
        <v>226</v>
      </c>
      <c r="C106" s="147"/>
      <c r="D106" s="147"/>
      <c r="E106" s="147"/>
      <c r="F106" s="147"/>
      <c r="G106" s="147"/>
      <c r="H106" s="147">
        <f>SUM(C106:G106)</f>
        <v>0</v>
      </c>
      <c r="I106" s="147"/>
      <c r="J106" s="147"/>
      <c r="K106" s="147"/>
      <c r="L106" s="147">
        <f t="shared" ref="L106:L108" si="342">SUM(I106:K106)</f>
        <v>0</v>
      </c>
      <c r="M106" s="147"/>
      <c r="N106" s="147"/>
      <c r="O106" s="318"/>
      <c r="P106" s="147"/>
      <c r="Q106" s="147">
        <f>SUM(M106:P106)</f>
        <v>0</v>
      </c>
      <c r="R106" s="147"/>
      <c r="S106" s="147"/>
      <c r="T106" s="147"/>
      <c r="U106" s="147">
        <f t="shared" si="228"/>
        <v>0</v>
      </c>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317">
        <f t="shared" si="223"/>
        <v>0</v>
      </c>
      <c r="BD106" s="573">
        <f t="shared" si="207"/>
        <v>0</v>
      </c>
    </row>
    <row r="107" spans="1:56" ht="17.399999999999999" x14ac:dyDescent="0.3">
      <c r="A107" s="18" t="s">
        <v>227</v>
      </c>
      <c r="B107" s="19" t="s">
        <v>228</v>
      </c>
      <c r="C107" s="147"/>
      <c r="D107" s="147"/>
      <c r="E107" s="147"/>
      <c r="F107" s="147"/>
      <c r="G107" s="147"/>
      <c r="H107" s="147">
        <f>SUM(C107:G107)</f>
        <v>0</v>
      </c>
      <c r="I107" s="147"/>
      <c r="J107" s="147"/>
      <c r="K107" s="147"/>
      <c r="L107" s="147">
        <f t="shared" si="342"/>
        <v>0</v>
      </c>
      <c r="M107" s="147"/>
      <c r="N107" s="147"/>
      <c r="O107" s="318"/>
      <c r="P107" s="147"/>
      <c r="Q107" s="147">
        <f>SUM(M107:P107)</f>
        <v>0</v>
      </c>
      <c r="R107" s="147"/>
      <c r="S107" s="147"/>
      <c r="T107" s="147"/>
      <c r="U107" s="147">
        <f t="shared" si="228"/>
        <v>0</v>
      </c>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317">
        <f t="shared" si="223"/>
        <v>0</v>
      </c>
      <c r="BD107" s="573">
        <f t="shared" si="207"/>
        <v>0</v>
      </c>
    </row>
    <row r="108" spans="1:56" ht="17.399999999999999" x14ac:dyDescent="0.3">
      <c r="A108" s="18" t="s">
        <v>229</v>
      </c>
      <c r="B108" s="19" t="s">
        <v>230</v>
      </c>
      <c r="C108" s="147"/>
      <c r="D108" s="147"/>
      <c r="E108" s="147"/>
      <c r="F108" s="147"/>
      <c r="G108" s="147"/>
      <c r="H108" s="147">
        <f>SUM(C108:G108)</f>
        <v>0</v>
      </c>
      <c r="I108" s="147"/>
      <c r="J108" s="147"/>
      <c r="K108" s="147"/>
      <c r="L108" s="147">
        <f t="shared" si="342"/>
        <v>0</v>
      </c>
      <c r="M108" s="147"/>
      <c r="N108" s="147"/>
      <c r="O108" s="318"/>
      <c r="P108" s="147"/>
      <c r="Q108" s="147">
        <f>SUM(M108:P108)</f>
        <v>0</v>
      </c>
      <c r="R108" s="147"/>
      <c r="S108" s="147"/>
      <c r="T108" s="147"/>
      <c r="U108" s="147">
        <f t="shared" si="228"/>
        <v>0</v>
      </c>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317">
        <f t="shared" si="223"/>
        <v>0</v>
      </c>
      <c r="BD108" s="573">
        <f t="shared" si="207"/>
        <v>0</v>
      </c>
    </row>
    <row r="109" spans="1:56" ht="31.2" x14ac:dyDescent="0.3">
      <c r="A109" s="16" t="s">
        <v>231</v>
      </c>
      <c r="B109" s="17" t="s">
        <v>232</v>
      </c>
      <c r="C109" s="146"/>
      <c r="D109" s="146"/>
      <c r="E109" s="146"/>
      <c r="F109" s="146"/>
      <c r="G109" s="146"/>
      <c r="H109" s="146">
        <f>SUM(C109:G109)</f>
        <v>0</v>
      </c>
      <c r="I109" s="146"/>
      <c r="J109" s="146"/>
      <c r="K109" s="146"/>
      <c r="L109" s="146">
        <f>SUM(I109:K109)</f>
        <v>0</v>
      </c>
      <c r="M109" s="146"/>
      <c r="N109" s="146"/>
      <c r="O109" s="317"/>
      <c r="P109" s="146"/>
      <c r="Q109" s="146">
        <f>SUM(M109:P109)</f>
        <v>0</v>
      </c>
      <c r="R109" s="146"/>
      <c r="S109" s="146"/>
      <c r="T109" s="146"/>
      <c r="U109" s="146">
        <f t="shared" si="228"/>
        <v>0</v>
      </c>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317">
        <f t="shared" si="223"/>
        <v>0</v>
      </c>
      <c r="BD109" s="573">
        <f t="shared" si="207"/>
        <v>0</v>
      </c>
    </row>
    <row r="110" spans="1:56" x14ac:dyDescent="0.3">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574"/>
    </row>
    <row r="111" spans="1:56" ht="17.399999999999999" x14ac:dyDescent="0.3">
      <c r="B111" s="25" t="s">
        <v>233</v>
      </c>
      <c r="C111" s="149">
        <f t="shared" ref="C111:BC111" si="343">C5+C25+C54+C72</f>
        <v>22000</v>
      </c>
      <c r="D111" s="149">
        <f t="shared" ref="D111:F111" si="344">D5+D25+D54+D72</f>
        <v>0</v>
      </c>
      <c r="E111" s="149">
        <f t="shared" si="344"/>
        <v>2814831</v>
      </c>
      <c r="F111" s="149">
        <f t="shared" si="344"/>
        <v>0</v>
      </c>
      <c r="G111" s="149">
        <f t="shared" si="343"/>
        <v>0</v>
      </c>
      <c r="H111" s="149">
        <f t="shared" si="343"/>
        <v>2836831</v>
      </c>
      <c r="I111" s="149">
        <f t="shared" si="343"/>
        <v>4205488</v>
      </c>
      <c r="J111" s="149">
        <f t="shared" si="343"/>
        <v>0</v>
      </c>
      <c r="K111" s="149">
        <f t="shared" si="343"/>
        <v>0</v>
      </c>
      <c r="L111" s="149">
        <f>SUM(I111:K111)</f>
        <v>4205488</v>
      </c>
      <c r="M111" s="149">
        <f t="shared" si="343"/>
        <v>1204219</v>
      </c>
      <c r="N111" s="149">
        <f t="shared" ref="N111:O111" si="345">N5+N25+N54+N72</f>
        <v>0</v>
      </c>
      <c r="O111" s="149">
        <f t="shared" si="345"/>
        <v>0</v>
      </c>
      <c r="P111" s="149">
        <f t="shared" si="343"/>
        <v>3</v>
      </c>
      <c r="Q111" s="149">
        <f t="shared" si="343"/>
        <v>1204222</v>
      </c>
      <c r="R111" s="149">
        <f t="shared" si="343"/>
        <v>344314</v>
      </c>
      <c r="S111" s="149">
        <f t="shared" ref="S111:T111" si="346">S5+S25+S54+S72</f>
        <v>0</v>
      </c>
      <c r="T111" s="149">
        <f t="shared" si="346"/>
        <v>0</v>
      </c>
      <c r="U111" s="149">
        <f>U5+U25+U54+U72</f>
        <v>344314</v>
      </c>
      <c r="V111" s="149">
        <f t="shared" si="343"/>
        <v>0</v>
      </c>
      <c r="W111" s="149">
        <f t="shared" ref="W111:X111" si="347">W5+W25+W54+W72</f>
        <v>0</v>
      </c>
      <c r="X111" s="149">
        <f t="shared" si="347"/>
        <v>0</v>
      </c>
      <c r="Y111" s="149">
        <f t="shared" si="343"/>
        <v>0</v>
      </c>
      <c r="Z111" s="149">
        <f t="shared" si="343"/>
        <v>1640263</v>
      </c>
      <c r="AA111" s="149">
        <f t="shared" si="343"/>
        <v>8982549</v>
      </c>
      <c r="AB111" s="149">
        <f t="shared" si="343"/>
        <v>422232805</v>
      </c>
      <c r="AC111" s="149">
        <f t="shared" ref="AC111" si="348">AC5+AC25+AC54+AC72</f>
        <v>0</v>
      </c>
      <c r="AD111" s="149">
        <f t="shared" si="343"/>
        <v>0</v>
      </c>
      <c r="AE111" s="149">
        <f t="shared" ref="AE111" si="349">AE5+AE25+AE54+AE72</f>
        <v>0</v>
      </c>
      <c r="AF111" s="149">
        <f t="shared" si="343"/>
        <v>13175204</v>
      </c>
      <c r="AG111" s="149">
        <f t="shared" ref="AG111" si="350">AG5+AG25+AG54+AG72</f>
        <v>0</v>
      </c>
      <c r="AH111" s="149">
        <f t="shared" si="343"/>
        <v>0</v>
      </c>
      <c r="AI111" s="149">
        <f t="shared" si="343"/>
        <v>0</v>
      </c>
      <c r="AJ111" s="149">
        <f t="shared" ref="AJ111" si="351">AJ5+AJ25+AJ54+AJ72</f>
        <v>0</v>
      </c>
      <c r="AK111" s="149">
        <f t="shared" si="343"/>
        <v>0</v>
      </c>
      <c r="AL111" s="149">
        <f t="shared" si="343"/>
        <v>1938989</v>
      </c>
      <c r="AM111" s="149">
        <f t="shared" si="343"/>
        <v>44</v>
      </c>
      <c r="AN111" s="149">
        <f t="shared" ref="AN111" si="352">AN5+AN25+AN54+AN72</f>
        <v>17150504</v>
      </c>
      <c r="AO111" s="149">
        <f t="shared" si="343"/>
        <v>0</v>
      </c>
      <c r="AP111" s="149">
        <f t="shared" si="343"/>
        <v>14245400</v>
      </c>
      <c r="AQ111" s="149">
        <f t="shared" ref="AQ111" si="353">AQ5+AQ25+AQ54+AQ72</f>
        <v>0</v>
      </c>
      <c r="AR111" s="149">
        <f t="shared" si="343"/>
        <v>2094678</v>
      </c>
      <c r="AS111" s="149">
        <f t="shared" si="343"/>
        <v>0</v>
      </c>
      <c r="AT111" s="149">
        <f t="shared" ref="AT111" si="354">AT5+AT25+AT54+AT72</f>
        <v>0</v>
      </c>
      <c r="AU111" s="149">
        <f t="shared" si="343"/>
        <v>9107777</v>
      </c>
      <c r="AV111" s="149">
        <f t="shared" ref="AV111:AW111" si="355">AV5+AV25+AV54+AV72</f>
        <v>0</v>
      </c>
      <c r="AW111" s="149">
        <f t="shared" si="355"/>
        <v>1981720</v>
      </c>
      <c r="AX111" s="149">
        <f t="shared" si="343"/>
        <v>0</v>
      </c>
      <c r="AY111" s="149">
        <f t="shared" ref="AY111" si="356">AY5+AY25+AY54+AY72</f>
        <v>0</v>
      </c>
      <c r="AZ111" s="149">
        <f t="shared" si="343"/>
        <v>49260</v>
      </c>
      <c r="BA111" s="149">
        <f t="shared" si="343"/>
        <v>92663742</v>
      </c>
      <c r="BB111" s="149">
        <f t="shared" si="343"/>
        <v>0</v>
      </c>
      <c r="BC111" s="149">
        <f t="shared" si="343"/>
        <v>585262935</v>
      </c>
      <c r="BD111" s="573">
        <f>BC111+U111+Q111+H111+L111</f>
        <v>593853790</v>
      </c>
    </row>
    <row r="112" spans="1:56" x14ac:dyDescent="0.3">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574"/>
    </row>
    <row r="113" spans="1:104" ht="17.399999999999999" x14ac:dyDescent="0.3">
      <c r="B113" s="25" t="s">
        <v>234</v>
      </c>
      <c r="C113" s="149">
        <f t="shared" ref="C113:BC113" si="357">C19+C66+C77</f>
        <v>0</v>
      </c>
      <c r="D113" s="149">
        <f t="shared" ref="D113:F113" si="358">D19+D66+D77</f>
        <v>0</v>
      </c>
      <c r="E113" s="149">
        <f t="shared" si="358"/>
        <v>0</v>
      </c>
      <c r="F113" s="149">
        <f t="shared" si="358"/>
        <v>0</v>
      </c>
      <c r="G113" s="149">
        <f t="shared" si="357"/>
        <v>0</v>
      </c>
      <c r="H113" s="149">
        <f t="shared" si="357"/>
        <v>0</v>
      </c>
      <c r="I113" s="149">
        <f t="shared" si="357"/>
        <v>0</v>
      </c>
      <c r="J113" s="149">
        <f t="shared" si="357"/>
        <v>0</v>
      </c>
      <c r="K113" s="149">
        <f t="shared" si="357"/>
        <v>0</v>
      </c>
      <c r="L113" s="149">
        <f>SUM(I113:K113)</f>
        <v>0</v>
      </c>
      <c r="M113" s="149">
        <f t="shared" si="357"/>
        <v>0</v>
      </c>
      <c r="N113" s="149">
        <f t="shared" ref="N113:O113" si="359">N19+N66+N77</f>
        <v>0</v>
      </c>
      <c r="O113" s="149">
        <f t="shared" si="359"/>
        <v>0</v>
      </c>
      <c r="P113" s="149">
        <f t="shared" si="357"/>
        <v>0</v>
      </c>
      <c r="Q113" s="149">
        <f t="shared" si="357"/>
        <v>0</v>
      </c>
      <c r="R113" s="149">
        <f t="shared" si="357"/>
        <v>0</v>
      </c>
      <c r="S113" s="149">
        <f t="shared" ref="S113:T113" si="360">S19+S66+S77</f>
        <v>0</v>
      </c>
      <c r="T113" s="149">
        <f t="shared" si="360"/>
        <v>0</v>
      </c>
      <c r="U113" s="149">
        <f>U19+U66+U77</f>
        <v>0</v>
      </c>
      <c r="V113" s="149">
        <f t="shared" si="357"/>
        <v>0</v>
      </c>
      <c r="W113" s="149">
        <f t="shared" ref="W113:X113" si="361">W19+W66+W77</f>
        <v>0</v>
      </c>
      <c r="X113" s="149">
        <f t="shared" si="361"/>
        <v>0</v>
      </c>
      <c r="Y113" s="149">
        <f t="shared" si="357"/>
        <v>0</v>
      </c>
      <c r="Z113" s="149">
        <f t="shared" si="357"/>
        <v>0</v>
      </c>
      <c r="AA113" s="149">
        <f t="shared" si="357"/>
        <v>0</v>
      </c>
      <c r="AB113" s="149">
        <f t="shared" si="357"/>
        <v>0</v>
      </c>
      <c r="AC113" s="149">
        <f t="shared" ref="AC113" si="362">AC19+AC66+AC77</f>
        <v>0</v>
      </c>
      <c r="AD113" s="149">
        <f t="shared" si="357"/>
        <v>0</v>
      </c>
      <c r="AE113" s="149">
        <f t="shared" ref="AE113" si="363">AE19+AE66+AE77</f>
        <v>0</v>
      </c>
      <c r="AF113" s="149">
        <f t="shared" si="357"/>
        <v>0</v>
      </c>
      <c r="AG113" s="149">
        <f t="shared" ref="AG113" si="364">AG19+AG66+AG77</f>
        <v>1990725</v>
      </c>
      <c r="AH113" s="149">
        <f t="shared" si="357"/>
        <v>0</v>
      </c>
      <c r="AI113" s="149">
        <f t="shared" si="357"/>
        <v>0</v>
      </c>
      <c r="AJ113" s="149">
        <f t="shared" ref="AJ113" si="365">AJ19+AJ66+AJ77</f>
        <v>453229795</v>
      </c>
      <c r="AK113" s="149">
        <f t="shared" si="357"/>
        <v>0</v>
      </c>
      <c r="AL113" s="149">
        <f t="shared" si="357"/>
        <v>1180000</v>
      </c>
      <c r="AM113" s="149">
        <f t="shared" si="357"/>
        <v>0</v>
      </c>
      <c r="AN113" s="149">
        <f t="shared" ref="AN113" si="366">AN19+AN66+AN77</f>
        <v>0</v>
      </c>
      <c r="AO113" s="149">
        <f t="shared" si="357"/>
        <v>0</v>
      </c>
      <c r="AP113" s="149">
        <f t="shared" si="357"/>
        <v>0</v>
      </c>
      <c r="AQ113" s="149">
        <f t="shared" ref="AQ113" si="367">AQ19+AQ66+AQ77</f>
        <v>0</v>
      </c>
      <c r="AR113" s="149">
        <f t="shared" si="357"/>
        <v>0</v>
      </c>
      <c r="AS113" s="149">
        <f t="shared" si="357"/>
        <v>0</v>
      </c>
      <c r="AT113" s="149">
        <f t="shared" ref="AT113" si="368">AT19+AT66+AT77</f>
        <v>0</v>
      </c>
      <c r="AU113" s="149">
        <f t="shared" si="357"/>
        <v>0</v>
      </c>
      <c r="AV113" s="149">
        <f t="shared" ref="AV113:AW113" si="369">AV19+AV66+AV77</f>
        <v>0</v>
      </c>
      <c r="AW113" s="149">
        <f t="shared" si="369"/>
        <v>0</v>
      </c>
      <c r="AX113" s="149">
        <f t="shared" si="357"/>
        <v>0</v>
      </c>
      <c r="AY113" s="149">
        <f t="shared" ref="AY113" si="370">AY19+AY66+AY77</f>
        <v>0</v>
      </c>
      <c r="AZ113" s="149">
        <f t="shared" si="357"/>
        <v>0</v>
      </c>
      <c r="BA113" s="149">
        <f t="shared" si="357"/>
        <v>0</v>
      </c>
      <c r="BB113" s="149">
        <f t="shared" si="357"/>
        <v>0</v>
      </c>
      <c r="BC113" s="149">
        <f t="shared" si="357"/>
        <v>456400520</v>
      </c>
      <c r="BD113" s="573">
        <f>BC113+U113+Q113+H113+L113</f>
        <v>456400520</v>
      </c>
    </row>
    <row r="114" spans="1:104" x14ac:dyDescent="0.3">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574"/>
    </row>
    <row r="115" spans="1:104" ht="17.399999999999999" x14ac:dyDescent="0.3">
      <c r="B115" s="25" t="s">
        <v>235</v>
      </c>
      <c r="C115" s="149">
        <f t="shared" ref="C115:BC115" si="371">C81</f>
        <v>0</v>
      </c>
      <c r="D115" s="149">
        <f t="shared" ref="D115:F115" si="372">D81</f>
        <v>0</v>
      </c>
      <c r="E115" s="149">
        <f t="shared" si="372"/>
        <v>0</v>
      </c>
      <c r="F115" s="149">
        <f t="shared" si="372"/>
        <v>24288979</v>
      </c>
      <c r="G115" s="149">
        <f t="shared" si="371"/>
        <v>0</v>
      </c>
      <c r="H115" s="149">
        <f t="shared" si="371"/>
        <v>24288979</v>
      </c>
      <c r="I115" s="149">
        <f t="shared" si="371"/>
        <v>0</v>
      </c>
      <c r="J115" s="149">
        <f t="shared" si="371"/>
        <v>0</v>
      </c>
      <c r="K115" s="149">
        <f t="shared" si="371"/>
        <v>76694272</v>
      </c>
      <c r="L115" s="149">
        <f>SUM(I115:K115)</f>
        <v>76694272</v>
      </c>
      <c r="M115" s="149">
        <f t="shared" si="371"/>
        <v>0</v>
      </c>
      <c r="N115" s="149">
        <f t="shared" ref="N115:O115" si="373">N81</f>
        <v>140169093</v>
      </c>
      <c r="O115" s="149">
        <f t="shared" si="373"/>
        <v>0</v>
      </c>
      <c r="P115" s="149">
        <f t="shared" si="371"/>
        <v>0</v>
      </c>
      <c r="Q115" s="149">
        <f t="shared" si="371"/>
        <v>140169093</v>
      </c>
      <c r="R115" s="149">
        <f t="shared" si="371"/>
        <v>0</v>
      </c>
      <c r="S115" s="149">
        <f t="shared" ref="S115:T115" si="374">S81</f>
        <v>0</v>
      </c>
      <c r="T115" s="149">
        <f t="shared" si="374"/>
        <v>81217525</v>
      </c>
      <c r="U115" s="149">
        <f>U81</f>
        <v>81217525</v>
      </c>
      <c r="V115" s="149">
        <f t="shared" si="371"/>
        <v>0</v>
      </c>
      <c r="W115" s="149">
        <f t="shared" ref="W115:X115" si="375">W81</f>
        <v>0</v>
      </c>
      <c r="X115" s="149">
        <f t="shared" si="375"/>
        <v>0</v>
      </c>
      <c r="Y115" s="149">
        <f t="shared" si="371"/>
        <v>0</v>
      </c>
      <c r="Z115" s="149">
        <f t="shared" si="371"/>
        <v>0</v>
      </c>
      <c r="AA115" s="149">
        <f t="shared" si="371"/>
        <v>0</v>
      </c>
      <c r="AB115" s="149">
        <f t="shared" si="371"/>
        <v>15522908</v>
      </c>
      <c r="AC115" s="149">
        <f t="shared" ref="AC115" si="376">AC81</f>
        <v>0</v>
      </c>
      <c r="AD115" s="149">
        <f t="shared" si="371"/>
        <v>63296685</v>
      </c>
      <c r="AE115" s="149">
        <f t="shared" ref="AE115" si="377">AE81</f>
        <v>0</v>
      </c>
      <c r="AF115" s="149">
        <f t="shared" si="371"/>
        <v>0</v>
      </c>
      <c r="AG115" s="149">
        <f t="shared" ref="AG115" si="378">AG81</f>
        <v>0</v>
      </c>
      <c r="AH115" s="149">
        <f t="shared" si="371"/>
        <v>0</v>
      </c>
      <c r="AI115" s="149">
        <f t="shared" si="371"/>
        <v>0</v>
      </c>
      <c r="AJ115" s="149">
        <f t="shared" ref="AJ115" si="379">AJ81</f>
        <v>0</v>
      </c>
      <c r="AK115" s="149">
        <f t="shared" si="371"/>
        <v>0</v>
      </c>
      <c r="AL115" s="149">
        <f t="shared" si="371"/>
        <v>0</v>
      </c>
      <c r="AM115" s="149">
        <f t="shared" si="371"/>
        <v>0</v>
      </c>
      <c r="AN115" s="149">
        <f t="shared" ref="AN115" si="380">AN81</f>
        <v>0</v>
      </c>
      <c r="AO115" s="149">
        <f t="shared" si="371"/>
        <v>0</v>
      </c>
      <c r="AP115" s="149">
        <f t="shared" si="371"/>
        <v>0</v>
      </c>
      <c r="AQ115" s="149">
        <f t="shared" ref="AQ115" si="381">AQ81</f>
        <v>0</v>
      </c>
      <c r="AR115" s="149">
        <f t="shared" si="371"/>
        <v>0</v>
      </c>
      <c r="AS115" s="149">
        <f t="shared" si="371"/>
        <v>0</v>
      </c>
      <c r="AT115" s="149">
        <f t="shared" ref="AT115" si="382">AT81</f>
        <v>0</v>
      </c>
      <c r="AU115" s="149">
        <f t="shared" si="371"/>
        <v>0</v>
      </c>
      <c r="AV115" s="149">
        <f t="shared" ref="AV115:AW115" si="383">AV81</f>
        <v>0</v>
      </c>
      <c r="AW115" s="149">
        <f t="shared" si="383"/>
        <v>0</v>
      </c>
      <c r="AX115" s="149">
        <f t="shared" si="371"/>
        <v>0</v>
      </c>
      <c r="AY115" s="149">
        <f t="shared" ref="AY115" si="384">AY81</f>
        <v>0</v>
      </c>
      <c r="AZ115" s="149">
        <f t="shared" si="371"/>
        <v>0</v>
      </c>
      <c r="BA115" s="149">
        <f t="shared" si="371"/>
        <v>0</v>
      </c>
      <c r="BB115" s="149">
        <f t="shared" si="371"/>
        <v>0</v>
      </c>
      <c r="BC115" s="149">
        <f t="shared" si="371"/>
        <v>78819593</v>
      </c>
      <c r="BD115" s="573">
        <f>BC115+U115+Q115+H115+L115</f>
        <v>401189462</v>
      </c>
    </row>
    <row r="116" spans="1:104" x14ac:dyDescent="0.3">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574"/>
    </row>
    <row r="117" spans="1:104" ht="17.399999999999999" x14ac:dyDescent="0.3">
      <c r="A117" s="26" t="s">
        <v>236</v>
      </c>
      <c r="B117" s="27" t="s">
        <v>237</v>
      </c>
      <c r="C117" s="150">
        <f t="shared" ref="C117:BB117" si="385">C5+C19+C25+C54+C66+C72+C77+C81</f>
        <v>22000</v>
      </c>
      <c r="D117" s="150">
        <f t="shared" ref="D117:F117" si="386">D5+D19+D25+D54+D66+D72+D77+D81</f>
        <v>0</v>
      </c>
      <c r="E117" s="150">
        <f t="shared" si="386"/>
        <v>2814831</v>
      </c>
      <c r="F117" s="150">
        <f t="shared" si="386"/>
        <v>24288979</v>
      </c>
      <c r="G117" s="150">
        <f t="shared" si="385"/>
        <v>0</v>
      </c>
      <c r="H117" s="150">
        <f t="shared" si="385"/>
        <v>27125810</v>
      </c>
      <c r="I117" s="150">
        <f t="shared" si="385"/>
        <v>4205488</v>
      </c>
      <c r="J117" s="150">
        <f t="shared" si="385"/>
        <v>0</v>
      </c>
      <c r="K117" s="150">
        <f t="shared" si="385"/>
        <v>76694272</v>
      </c>
      <c r="L117" s="150">
        <f>SUM(I117:K117)</f>
        <v>80899760</v>
      </c>
      <c r="M117" s="150">
        <f t="shared" si="385"/>
        <v>1204219</v>
      </c>
      <c r="N117" s="150">
        <f t="shared" ref="N117:O117" si="387">N5+N19+N25+N54+N66+N72+N77+N81</f>
        <v>140169093</v>
      </c>
      <c r="O117" s="319">
        <f t="shared" si="387"/>
        <v>0</v>
      </c>
      <c r="P117" s="150">
        <f t="shared" si="385"/>
        <v>3</v>
      </c>
      <c r="Q117" s="150">
        <f t="shared" si="385"/>
        <v>141373315</v>
      </c>
      <c r="R117" s="150">
        <f t="shared" si="385"/>
        <v>344314</v>
      </c>
      <c r="S117" s="150">
        <f t="shared" ref="S117:T117" si="388">S5+S19+S25+S54+S66+S72+S77+S81</f>
        <v>0</v>
      </c>
      <c r="T117" s="150">
        <f t="shared" si="388"/>
        <v>81217525</v>
      </c>
      <c r="U117" s="150">
        <f>U5+U19+U25+U54+U66+U72+U77+U81</f>
        <v>81561839</v>
      </c>
      <c r="V117" s="150">
        <f t="shared" si="385"/>
        <v>0</v>
      </c>
      <c r="W117" s="150">
        <f t="shared" ref="W117:X117" si="389">W5+W19+W25+W54+W66+W72+W77+W81</f>
        <v>0</v>
      </c>
      <c r="X117" s="150">
        <f t="shared" si="389"/>
        <v>0</v>
      </c>
      <c r="Y117" s="150">
        <f t="shared" si="385"/>
        <v>0</v>
      </c>
      <c r="Z117" s="150">
        <f t="shared" si="385"/>
        <v>1640263</v>
      </c>
      <c r="AA117" s="150">
        <f t="shared" si="385"/>
        <v>8982549</v>
      </c>
      <c r="AB117" s="150">
        <f t="shared" si="385"/>
        <v>437755713</v>
      </c>
      <c r="AC117" s="150">
        <f t="shared" ref="AC117" si="390">AC5+AC19+AC25+AC54+AC66+AC72+AC77+AC81</f>
        <v>0</v>
      </c>
      <c r="AD117" s="150">
        <f t="shared" si="385"/>
        <v>63296685</v>
      </c>
      <c r="AE117" s="150">
        <f t="shared" ref="AE117" si="391">AE5+AE19+AE25+AE54+AE66+AE72+AE77+AE81</f>
        <v>0</v>
      </c>
      <c r="AF117" s="150">
        <f t="shared" si="385"/>
        <v>13175204</v>
      </c>
      <c r="AG117" s="150">
        <f t="shared" ref="AG117" si="392">AG5+AG19+AG25+AG54+AG66+AG72+AG77+AG81</f>
        <v>1990725</v>
      </c>
      <c r="AH117" s="150">
        <f t="shared" si="385"/>
        <v>0</v>
      </c>
      <c r="AI117" s="150">
        <f t="shared" si="385"/>
        <v>0</v>
      </c>
      <c r="AJ117" s="150">
        <f t="shared" ref="AJ117" si="393">AJ5+AJ19+AJ25+AJ54+AJ66+AJ72+AJ77+AJ81</f>
        <v>453229795</v>
      </c>
      <c r="AK117" s="150">
        <f t="shared" si="385"/>
        <v>0</v>
      </c>
      <c r="AL117" s="150">
        <f t="shared" si="385"/>
        <v>3118989</v>
      </c>
      <c r="AM117" s="150">
        <f t="shared" si="385"/>
        <v>44</v>
      </c>
      <c r="AN117" s="150">
        <f t="shared" ref="AN117" si="394">AN5+AN19+AN25+AN54+AN66+AN72+AN77+AN81</f>
        <v>17150504</v>
      </c>
      <c r="AO117" s="150">
        <f t="shared" si="385"/>
        <v>0</v>
      </c>
      <c r="AP117" s="150">
        <f t="shared" si="385"/>
        <v>14245400</v>
      </c>
      <c r="AQ117" s="150">
        <f t="shared" ref="AQ117" si="395">AQ5+AQ19+AQ25+AQ54+AQ66+AQ72+AQ77+AQ81</f>
        <v>0</v>
      </c>
      <c r="AR117" s="150">
        <f t="shared" si="385"/>
        <v>2094678</v>
      </c>
      <c r="AS117" s="150">
        <f t="shared" si="385"/>
        <v>0</v>
      </c>
      <c r="AT117" s="150">
        <f t="shared" ref="AT117" si="396">AT5+AT19+AT25+AT54+AT66+AT72+AT77+AT81</f>
        <v>0</v>
      </c>
      <c r="AU117" s="150">
        <f t="shared" si="385"/>
        <v>9107777</v>
      </c>
      <c r="AV117" s="150">
        <f t="shared" ref="AV117:AW117" si="397">AV5+AV19+AV25+AV54+AV66+AV72+AV77+AV81</f>
        <v>0</v>
      </c>
      <c r="AW117" s="150">
        <f t="shared" si="397"/>
        <v>1981720</v>
      </c>
      <c r="AX117" s="150">
        <f t="shared" si="385"/>
        <v>0</v>
      </c>
      <c r="AY117" s="150">
        <f t="shared" ref="AY117" si="398">AY5+AY19+AY25+AY54+AY66+AY72+AY77+AY81</f>
        <v>0</v>
      </c>
      <c r="AZ117" s="150">
        <f t="shared" si="385"/>
        <v>49260</v>
      </c>
      <c r="BA117" s="150">
        <f t="shared" si="385"/>
        <v>92663742</v>
      </c>
      <c r="BB117" s="150">
        <f t="shared" si="385"/>
        <v>0</v>
      </c>
      <c r="BC117" s="319">
        <f>BC5+BC19+BC25+BC54+BC66+BC72+BC77+BC81</f>
        <v>1120483048</v>
      </c>
      <c r="BD117" s="573">
        <f>BC117+U117+Q117+H117+L117</f>
        <v>1451443772</v>
      </c>
    </row>
    <row r="118" spans="1:104" ht="17.399999999999999" x14ac:dyDescent="0.3">
      <c r="A118" s="28"/>
      <c r="B118" s="2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574"/>
    </row>
    <row r="119" spans="1:104" ht="34.799999999999997" x14ac:dyDescent="0.3">
      <c r="A119" s="30"/>
      <c r="B119" s="31" t="s">
        <v>238</v>
      </c>
      <c r="C119" s="151">
        <f t="shared" ref="C119:BC119" si="399">C117-C101</f>
        <v>22000</v>
      </c>
      <c r="D119" s="151">
        <f t="shared" ref="D119:F119" si="400">D117-D101</f>
        <v>0</v>
      </c>
      <c r="E119" s="151">
        <f t="shared" si="400"/>
        <v>2814831</v>
      </c>
      <c r="F119" s="151">
        <f t="shared" si="400"/>
        <v>1481488</v>
      </c>
      <c r="G119" s="151">
        <f t="shared" si="399"/>
        <v>0</v>
      </c>
      <c r="H119" s="151">
        <f t="shared" si="399"/>
        <v>4318319</v>
      </c>
      <c r="I119" s="151">
        <f t="shared" si="399"/>
        <v>4205488</v>
      </c>
      <c r="J119" s="151">
        <f t="shared" si="399"/>
        <v>0</v>
      </c>
      <c r="K119" s="151">
        <f t="shared" si="399"/>
        <v>1466957</v>
      </c>
      <c r="L119" s="151">
        <f>SUM(I119:K119)</f>
        <v>5672445</v>
      </c>
      <c r="M119" s="151">
        <f t="shared" si="399"/>
        <v>1204219</v>
      </c>
      <c r="N119" s="151">
        <f t="shared" ref="N119:O119" si="401">N117-N101</f>
        <v>1187782</v>
      </c>
      <c r="O119" s="320">
        <f t="shared" si="401"/>
        <v>0</v>
      </c>
      <c r="P119" s="151">
        <f t="shared" si="399"/>
        <v>3</v>
      </c>
      <c r="Q119" s="151">
        <f t="shared" si="399"/>
        <v>2392004</v>
      </c>
      <c r="R119" s="151">
        <f t="shared" si="399"/>
        <v>344314</v>
      </c>
      <c r="S119" s="151">
        <f t="shared" ref="S119:T119" si="402">S117-S101</f>
        <v>0</v>
      </c>
      <c r="T119" s="151">
        <f t="shared" si="402"/>
        <v>1523561</v>
      </c>
      <c r="U119" s="151">
        <f>U117-U101</f>
        <v>1867875</v>
      </c>
      <c r="V119" s="151">
        <f t="shared" si="399"/>
        <v>0</v>
      </c>
      <c r="W119" s="151">
        <f t="shared" ref="W119:X119" si="403">W117-W101</f>
        <v>0</v>
      </c>
      <c r="X119" s="151">
        <f t="shared" si="403"/>
        <v>0</v>
      </c>
      <c r="Y119" s="151">
        <f t="shared" si="399"/>
        <v>0</v>
      </c>
      <c r="Z119" s="151">
        <f t="shared" si="399"/>
        <v>1640263</v>
      </c>
      <c r="AA119" s="151">
        <f t="shared" si="399"/>
        <v>8982549</v>
      </c>
      <c r="AB119" s="151">
        <f t="shared" si="399"/>
        <v>437755713</v>
      </c>
      <c r="AC119" s="151">
        <f t="shared" ref="AC119" si="404">AC117-AC101</f>
        <v>0</v>
      </c>
      <c r="AD119" s="151">
        <f t="shared" si="399"/>
        <v>63296685</v>
      </c>
      <c r="AE119" s="151">
        <f t="shared" ref="AE119" si="405">AE117-AE101</f>
        <v>0</v>
      </c>
      <c r="AF119" s="151">
        <f t="shared" si="399"/>
        <v>13175204</v>
      </c>
      <c r="AG119" s="151">
        <f t="shared" ref="AG119" si="406">AG117-AG101</f>
        <v>1990725</v>
      </c>
      <c r="AH119" s="151">
        <f t="shared" si="399"/>
        <v>0</v>
      </c>
      <c r="AI119" s="151">
        <f t="shared" si="399"/>
        <v>0</v>
      </c>
      <c r="AJ119" s="151">
        <f t="shared" ref="AJ119" si="407">AJ117-AJ101</f>
        <v>453229795</v>
      </c>
      <c r="AK119" s="151">
        <f t="shared" si="399"/>
        <v>0</v>
      </c>
      <c r="AL119" s="151">
        <f t="shared" si="399"/>
        <v>3118989</v>
      </c>
      <c r="AM119" s="151">
        <f t="shared" si="399"/>
        <v>44</v>
      </c>
      <c r="AN119" s="151">
        <f t="shared" ref="AN119" si="408">AN117-AN101</f>
        <v>17150504</v>
      </c>
      <c r="AO119" s="151">
        <f t="shared" si="399"/>
        <v>0</v>
      </c>
      <c r="AP119" s="151">
        <f t="shared" si="399"/>
        <v>14245400</v>
      </c>
      <c r="AQ119" s="151">
        <f t="shared" ref="AQ119" si="409">AQ117-AQ101</f>
        <v>0</v>
      </c>
      <c r="AR119" s="151">
        <f t="shared" si="399"/>
        <v>2094678</v>
      </c>
      <c r="AS119" s="151">
        <f t="shared" si="399"/>
        <v>0</v>
      </c>
      <c r="AT119" s="151">
        <f t="shared" ref="AT119" si="410">AT117-AT101</f>
        <v>0</v>
      </c>
      <c r="AU119" s="151">
        <f t="shared" si="399"/>
        <v>9107777</v>
      </c>
      <c r="AV119" s="151">
        <f t="shared" ref="AV119:AW119" si="411">AV117-AV101</f>
        <v>0</v>
      </c>
      <c r="AW119" s="151">
        <f t="shared" si="411"/>
        <v>1981720</v>
      </c>
      <c r="AX119" s="151">
        <f t="shared" si="399"/>
        <v>0</v>
      </c>
      <c r="AY119" s="151">
        <f t="shared" ref="AY119" si="412">AY117-AY101</f>
        <v>0</v>
      </c>
      <c r="AZ119" s="151">
        <f t="shared" si="399"/>
        <v>49260</v>
      </c>
      <c r="BA119" s="151">
        <f t="shared" si="399"/>
        <v>92663742</v>
      </c>
      <c r="BB119" s="151">
        <f t="shared" si="399"/>
        <v>0</v>
      </c>
      <c r="BC119" s="320">
        <f t="shared" si="399"/>
        <v>1120483048</v>
      </c>
      <c r="BD119" s="573">
        <f>BC119+U119+Q119+H119+L119</f>
        <v>1134733691</v>
      </c>
    </row>
    <row r="120" spans="1:104" x14ac:dyDescent="0.3">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574"/>
    </row>
    <row r="121" spans="1:104" ht="35.4" thickBot="1" x14ac:dyDescent="0.35">
      <c r="A121" s="32"/>
      <c r="B121" s="33" t="s">
        <v>239</v>
      </c>
      <c r="C121" s="152">
        <f t="shared" ref="C121:BC121" si="413">C117-C81</f>
        <v>22000</v>
      </c>
      <c r="D121" s="152">
        <f t="shared" ref="D121:F121" si="414">D117-D81</f>
        <v>0</v>
      </c>
      <c r="E121" s="152">
        <f t="shared" si="414"/>
        <v>2814831</v>
      </c>
      <c r="F121" s="152">
        <f t="shared" si="414"/>
        <v>0</v>
      </c>
      <c r="G121" s="152">
        <f t="shared" si="413"/>
        <v>0</v>
      </c>
      <c r="H121" s="152">
        <f t="shared" si="413"/>
        <v>2836831</v>
      </c>
      <c r="I121" s="152">
        <f t="shared" si="413"/>
        <v>4205488</v>
      </c>
      <c r="J121" s="152">
        <f t="shared" si="413"/>
        <v>0</v>
      </c>
      <c r="K121" s="152">
        <f t="shared" si="413"/>
        <v>0</v>
      </c>
      <c r="L121" s="152">
        <f>SUM(I121:K121)</f>
        <v>4205488</v>
      </c>
      <c r="M121" s="152">
        <f t="shared" si="413"/>
        <v>1204219</v>
      </c>
      <c r="N121" s="152">
        <f t="shared" ref="N121:O121" si="415">N117-N81</f>
        <v>0</v>
      </c>
      <c r="O121" s="321">
        <f t="shared" si="415"/>
        <v>0</v>
      </c>
      <c r="P121" s="152">
        <f t="shared" si="413"/>
        <v>3</v>
      </c>
      <c r="Q121" s="152">
        <f t="shared" si="413"/>
        <v>1204222</v>
      </c>
      <c r="R121" s="152">
        <f t="shared" si="413"/>
        <v>344314</v>
      </c>
      <c r="S121" s="152">
        <f t="shared" ref="S121:T121" si="416">S117-S81</f>
        <v>0</v>
      </c>
      <c r="T121" s="152">
        <f t="shared" si="416"/>
        <v>0</v>
      </c>
      <c r="U121" s="152">
        <f>U117-U81</f>
        <v>344314</v>
      </c>
      <c r="V121" s="152">
        <f t="shared" si="413"/>
        <v>0</v>
      </c>
      <c r="W121" s="152">
        <f t="shared" si="413"/>
        <v>0</v>
      </c>
      <c r="X121" s="152">
        <f t="shared" si="413"/>
        <v>0</v>
      </c>
      <c r="Y121" s="152">
        <f t="shared" si="413"/>
        <v>0</v>
      </c>
      <c r="Z121" s="152">
        <f t="shared" si="413"/>
        <v>1640263</v>
      </c>
      <c r="AA121" s="152">
        <f t="shared" si="413"/>
        <v>8982549</v>
      </c>
      <c r="AB121" s="152">
        <f t="shared" si="413"/>
        <v>422232805</v>
      </c>
      <c r="AC121" s="152">
        <f t="shared" ref="AC121" si="417">AC117-AC81</f>
        <v>0</v>
      </c>
      <c r="AD121" s="152">
        <f t="shared" si="413"/>
        <v>0</v>
      </c>
      <c r="AE121" s="152">
        <f t="shared" ref="AE121" si="418">AE117-AE81</f>
        <v>0</v>
      </c>
      <c r="AF121" s="152">
        <f t="shared" si="413"/>
        <v>13175204</v>
      </c>
      <c r="AG121" s="152">
        <f t="shared" ref="AG121" si="419">AG117-AG81</f>
        <v>1990725</v>
      </c>
      <c r="AH121" s="152">
        <f t="shared" si="413"/>
        <v>0</v>
      </c>
      <c r="AI121" s="152">
        <f t="shared" si="413"/>
        <v>0</v>
      </c>
      <c r="AJ121" s="152">
        <f t="shared" ref="AJ121" si="420">AJ117-AJ81</f>
        <v>453229795</v>
      </c>
      <c r="AK121" s="152">
        <f t="shared" si="413"/>
        <v>0</v>
      </c>
      <c r="AL121" s="152">
        <f t="shared" si="413"/>
        <v>3118989</v>
      </c>
      <c r="AM121" s="152">
        <f t="shared" si="413"/>
        <v>44</v>
      </c>
      <c r="AN121" s="152">
        <f t="shared" ref="AN121" si="421">AN117-AN81</f>
        <v>17150504</v>
      </c>
      <c r="AO121" s="152">
        <f t="shared" si="413"/>
        <v>0</v>
      </c>
      <c r="AP121" s="152">
        <f t="shared" si="413"/>
        <v>14245400</v>
      </c>
      <c r="AQ121" s="152">
        <f t="shared" ref="AQ121" si="422">AQ117-AQ81</f>
        <v>0</v>
      </c>
      <c r="AR121" s="152">
        <f t="shared" si="413"/>
        <v>2094678</v>
      </c>
      <c r="AS121" s="152">
        <f t="shared" si="413"/>
        <v>0</v>
      </c>
      <c r="AT121" s="152">
        <f t="shared" ref="AT121" si="423">AT117-AT81</f>
        <v>0</v>
      </c>
      <c r="AU121" s="152">
        <f t="shared" si="413"/>
        <v>9107777</v>
      </c>
      <c r="AV121" s="152">
        <f t="shared" ref="AV121:AW121" si="424">AV117-AV81</f>
        <v>0</v>
      </c>
      <c r="AW121" s="152">
        <f t="shared" si="424"/>
        <v>1981720</v>
      </c>
      <c r="AX121" s="152">
        <f t="shared" si="413"/>
        <v>0</v>
      </c>
      <c r="AY121" s="152">
        <f t="shared" ref="AY121" si="425">AY117-AY81</f>
        <v>0</v>
      </c>
      <c r="AZ121" s="152">
        <f t="shared" si="413"/>
        <v>49260</v>
      </c>
      <c r="BA121" s="152">
        <f t="shared" si="413"/>
        <v>92663742</v>
      </c>
      <c r="BB121" s="152">
        <f t="shared" si="413"/>
        <v>0</v>
      </c>
      <c r="BC121" s="321">
        <f t="shared" si="413"/>
        <v>1041663455</v>
      </c>
      <c r="BD121" s="575">
        <f>BC121+U121+Q121+H121+L121</f>
        <v>1050254310</v>
      </c>
    </row>
    <row r="122" spans="1:104" ht="15.6" thickBot="1" x14ac:dyDescent="0.35">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576"/>
    </row>
    <row r="123" spans="1:104" ht="17.399999999999999" x14ac:dyDescent="0.3">
      <c r="C123" s="840"/>
      <c r="D123" s="840"/>
      <c r="E123" s="840"/>
      <c r="F123" s="840"/>
      <c r="G123" s="840"/>
      <c r="H123" s="509"/>
      <c r="I123" s="548"/>
      <c r="J123" s="548"/>
      <c r="K123" s="548"/>
      <c r="L123" s="548"/>
      <c r="M123" s="839"/>
      <c r="N123" s="839"/>
      <c r="O123" s="839"/>
      <c r="P123" s="839"/>
      <c r="Q123" s="839"/>
      <c r="R123" s="154"/>
      <c r="S123" s="154"/>
      <c r="T123" s="154"/>
      <c r="U123" s="155"/>
      <c r="V123" s="156"/>
      <c r="W123" s="156"/>
      <c r="X123" s="156"/>
      <c r="Y123" s="156" t="str">
        <f>Y2</f>
        <v>Bag Nagyközség  Önkormányzat Intézményi Költségvetés</v>
      </c>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580"/>
    </row>
    <row r="124" spans="1:104" ht="15.75" customHeight="1" x14ac:dyDescent="0.3">
      <c r="A124" s="5"/>
      <c r="B124" s="6" t="s">
        <v>1</v>
      </c>
      <c r="C124" s="157" t="str">
        <f>C3</f>
        <v>082044</v>
      </c>
      <c r="D124" s="157" t="str">
        <f t="shared" ref="D124:F124" si="426">D3</f>
        <v>082042</v>
      </c>
      <c r="E124" s="157" t="str">
        <f t="shared" si="426"/>
        <v>082092</v>
      </c>
      <c r="F124" s="157" t="str">
        <f t="shared" si="426"/>
        <v>018030</v>
      </c>
      <c r="G124" s="157" t="str">
        <f t="shared" ref="G124:R124" si="427">G3</f>
        <v>086020</v>
      </c>
      <c r="H124" s="509" t="str">
        <f t="shared" si="427"/>
        <v>Művház</v>
      </c>
      <c r="I124" s="157">
        <f t="shared" si="427"/>
        <v>104031</v>
      </c>
      <c r="J124" s="157">
        <f t="shared" si="427"/>
        <v>104035</v>
      </c>
      <c r="K124" s="157" t="str">
        <f t="shared" si="427"/>
        <v>018030</v>
      </c>
      <c r="L124" s="549" t="str">
        <f t="shared" si="427"/>
        <v>Bölcsőde</v>
      </c>
      <c r="M124" s="157" t="str">
        <f t="shared" si="427"/>
        <v>091140</v>
      </c>
      <c r="N124" s="157" t="str">
        <f t="shared" si="427"/>
        <v>018030</v>
      </c>
      <c r="O124" s="157" t="str">
        <f t="shared" si="427"/>
        <v>107080</v>
      </c>
      <c r="P124" s="157" t="str">
        <f t="shared" si="427"/>
        <v>096015</v>
      </c>
      <c r="Q124" s="158" t="str">
        <f t="shared" si="427"/>
        <v>ÓVODA</v>
      </c>
      <c r="R124" s="157" t="str">
        <f t="shared" si="427"/>
        <v>011130</v>
      </c>
      <c r="S124" s="157" t="str">
        <f t="shared" ref="S124" si="428">S3</f>
        <v>016010</v>
      </c>
      <c r="T124" s="157" t="str">
        <f t="shared" ref="T124" si="429">T3</f>
        <v>018030</v>
      </c>
      <c r="U124" s="159" t="str">
        <f>U3</f>
        <v>HIVATAL</v>
      </c>
      <c r="V124" s="157" t="str">
        <f>V3</f>
        <v>011220</v>
      </c>
      <c r="W124" s="157" t="str">
        <f t="shared" ref="W124:X124" si="430">W3</f>
        <v>900010</v>
      </c>
      <c r="X124" s="157" t="str">
        <f t="shared" si="430"/>
        <v>900020</v>
      </c>
      <c r="Y124" s="157" t="str">
        <f>Y3</f>
        <v>011130</v>
      </c>
      <c r="Z124" s="157" t="str">
        <f t="shared" ref="Z124:AB125" si="431">Z3</f>
        <v>013320</v>
      </c>
      <c r="AA124" s="157" t="str">
        <f t="shared" si="431"/>
        <v>013350</v>
      </c>
      <c r="AB124" s="157" t="str">
        <f t="shared" si="431"/>
        <v>018010</v>
      </c>
      <c r="AC124" s="157" t="str">
        <f t="shared" ref="AC124" si="432">AC3</f>
        <v>018020</v>
      </c>
      <c r="AD124" s="157" t="str">
        <f>AD3</f>
        <v>018030</v>
      </c>
      <c r="AE124" s="157" t="str">
        <f t="shared" ref="AE124" si="433">AE3</f>
        <v>041140</v>
      </c>
      <c r="AF124" s="157" t="str">
        <f>AF3</f>
        <v>041233</v>
      </c>
      <c r="AG124" s="157" t="str">
        <f t="shared" ref="AG124" si="434">AG3</f>
        <v>042120</v>
      </c>
      <c r="AH124" s="157" t="str">
        <f>AH3</f>
        <v>045160</v>
      </c>
      <c r="AI124" s="157" t="str">
        <f>AI3</f>
        <v>051030</v>
      </c>
      <c r="AJ124" s="157" t="str">
        <f t="shared" ref="AJ124" si="435">AJ3</f>
        <v>062020</v>
      </c>
      <c r="AK124" s="157" t="str">
        <f t="shared" ref="AK124:AM125" si="436">AK3</f>
        <v>064010</v>
      </c>
      <c r="AL124" s="157" t="str">
        <f t="shared" si="436"/>
        <v>066020</v>
      </c>
      <c r="AM124" s="157" t="str">
        <f t="shared" si="436"/>
        <v>066010</v>
      </c>
      <c r="AN124" s="157" t="str">
        <f t="shared" ref="AN124" si="437">AN3</f>
        <v>072111</v>
      </c>
      <c r="AO124" s="157" t="str">
        <f t="shared" ref="AO124:AX124" si="438">AO3</f>
        <v>072112</v>
      </c>
      <c r="AP124" s="157" t="str">
        <f t="shared" si="438"/>
        <v>074031</v>
      </c>
      <c r="AQ124" s="157" t="str">
        <f t="shared" ref="AQ124" si="439">AQ3</f>
        <v>074040</v>
      </c>
      <c r="AR124" s="157" t="str">
        <f t="shared" si="438"/>
        <v>081030</v>
      </c>
      <c r="AS124" s="157" t="str">
        <f t="shared" si="438"/>
        <v>084031</v>
      </c>
      <c r="AT124" s="157" t="str">
        <f t="shared" ref="AT124" si="440">AT3</f>
        <v>091140</v>
      </c>
      <c r="AU124" s="157" t="str">
        <f t="shared" si="438"/>
        <v>096015</v>
      </c>
      <c r="AV124" s="157" t="str">
        <f t="shared" ref="AV124:AW124" si="441">AV3</f>
        <v>104031</v>
      </c>
      <c r="AW124" s="157" t="str">
        <f t="shared" si="441"/>
        <v>104035</v>
      </c>
      <c r="AX124" s="157" t="str">
        <f t="shared" si="438"/>
        <v>104037</v>
      </c>
      <c r="AY124" s="157" t="str">
        <f t="shared" ref="AY124" si="442">AY3</f>
        <v>104051</v>
      </c>
      <c r="AZ124" s="157" t="str">
        <f t="shared" ref="AZ124:BC125" si="443">AZ3</f>
        <v>082092</v>
      </c>
      <c r="BA124" s="157" t="str">
        <f t="shared" si="443"/>
        <v>900020</v>
      </c>
      <c r="BB124" s="157" t="str">
        <f t="shared" si="443"/>
        <v>107060</v>
      </c>
      <c r="BC124" s="160" t="str">
        <f t="shared" si="443"/>
        <v>ÖNK-I</v>
      </c>
      <c r="BD124" s="573"/>
    </row>
    <row r="125" spans="1:104" s="4" customFormat="1" ht="75.75" customHeight="1" x14ac:dyDescent="0.3">
      <c r="A125" s="2" t="s">
        <v>240</v>
      </c>
      <c r="B125" s="10" t="s">
        <v>27</v>
      </c>
      <c r="C125" s="161" t="str">
        <f>C4</f>
        <v>könyvtári szolgáltatások</v>
      </c>
      <c r="D125" s="161" t="str">
        <f t="shared" ref="D125:F125" si="444">D4</f>
        <v>könyvtári állomány gyarapítása</v>
      </c>
      <c r="E125" s="161" t="str">
        <f t="shared" si="444"/>
        <v>Közművelődés- hagyományos közösségi kulturális értékek gondozása</v>
      </c>
      <c r="F125" s="161" t="str">
        <f t="shared" si="444"/>
        <v>támogatási célú finanszírozási műveletek</v>
      </c>
      <c r="G125" s="161" t="str">
        <f t="shared" ref="G125:M125" si="445">G4</f>
        <v>helyi, térségi közösségi tér biztosítása, működtetése</v>
      </c>
      <c r="H125" s="509" t="str">
        <f t="shared" si="445"/>
        <v>ÖSSZESEN</v>
      </c>
      <c r="I125" s="161" t="str">
        <f t="shared" si="445"/>
        <v>Gyermekek bölcsődében és mini bölcsődében tröténő ellátása</v>
      </c>
      <c r="J125" s="161" t="str">
        <f t="shared" si="445"/>
        <v>Gyermekétkeztetése bölcsődében</v>
      </c>
      <c r="K125" s="161" t="str">
        <f t="shared" si="445"/>
        <v>támogatási célú finanszírozási műveletek</v>
      </c>
      <c r="L125" s="550" t="str">
        <f t="shared" si="445"/>
        <v>Összesen</v>
      </c>
      <c r="M125" s="161" t="str">
        <f t="shared" si="445"/>
        <v>óvodai nevelés, ellátás működtetési feladatai</v>
      </c>
      <c r="N125" s="161" t="str">
        <f t="shared" ref="N125" si="446">N4</f>
        <v>támogatási célú finanszírozási műveletek</v>
      </c>
      <c r="O125" s="161" t="str">
        <f>O4</f>
        <v>Esélyegyenlőség elősegítését célzó tevékenységek és programok</v>
      </c>
      <c r="P125" s="161" t="str">
        <f>P4</f>
        <v>óvodai intézményi étkeztetés</v>
      </c>
      <c r="Q125" s="158" t="str">
        <f>Q4</f>
        <v>ÖSSZESEN</v>
      </c>
      <c r="R125" s="161" t="str">
        <f>R4</f>
        <v>önkormányzatok és önkormányzati hivatalok jogalkotó és általános igazgatási tevékenysége</v>
      </c>
      <c r="S125" s="161" t="str">
        <f t="shared" ref="S125" si="447">S4</f>
        <v>országgyűlési önkorm., EP választás</v>
      </c>
      <c r="T125" s="161" t="str">
        <f t="shared" ref="T125" si="448">T4</f>
        <v>támogatási célú finanszírozási műveletek</v>
      </c>
      <c r="U125" s="159" t="str">
        <f>U4</f>
        <v>ÖSSZESEN</v>
      </c>
      <c r="V125" s="161" t="str">
        <f>V4</f>
        <v>adó-, vám és jövedéki igazgatás</v>
      </c>
      <c r="W125" s="161" t="str">
        <f t="shared" ref="W125:X125" si="449">W4</f>
        <v>Központi költségvetés funkcióira nem sorolható bevételi ÁH-n kívülről</v>
      </c>
      <c r="X125" s="161" t="str">
        <f t="shared" si="449"/>
        <v>Önkormányzati funkcióira nem sorolható bevételi ÁH-n kívülről</v>
      </c>
      <c r="Y125" s="161" t="str">
        <f>Y4</f>
        <v>önkormányzatok és önkormány-zati hivatalok jogalkotó és ál-talános igazg-i tevékenysége</v>
      </c>
      <c r="Z125" s="161" t="str">
        <f t="shared" si="431"/>
        <v>köztemető fenntartás és működtetés</v>
      </c>
      <c r="AA125" s="161" t="str">
        <f t="shared" si="431"/>
        <v>önkormányzati vagyonnal való gazdálkodással kapcsolatos feladatok</v>
      </c>
      <c r="AB125" s="161" t="str">
        <f t="shared" si="431"/>
        <v>önkormányzatok elszámolásai a központi költségvetéssel</v>
      </c>
      <c r="AC125" s="161" t="str">
        <f t="shared" ref="AC125" si="450">AC4</f>
        <v>Központi költségvetési befizetések</v>
      </c>
      <c r="AD125" s="161" t="str">
        <f>AD4</f>
        <v>támogatási célú finanszírozási műveletek</v>
      </c>
      <c r="AE125" s="161" t="str">
        <f t="shared" ref="AE125" si="451">AE4</f>
        <v>Területfejlesztés igazgatása</v>
      </c>
      <c r="AF125" s="161" t="str">
        <f>AF4</f>
        <v>Hosszabb időtartamú közfoglalkoztatás</v>
      </c>
      <c r="AG125" s="161" t="str">
        <f t="shared" ref="AG125" si="452">AG4</f>
        <v>Mezőgazdasági támogatások</v>
      </c>
      <c r="AH125" s="161" t="str">
        <f>AH4</f>
        <v>közutak, hidak, alagutak üzemeltetése, fenntartása</v>
      </c>
      <c r="AI125" s="161" t="str">
        <f>AI4</f>
        <v>Nem veszélyes hulladék kezelése, ártalmatlanítása</v>
      </c>
      <c r="AJ125" s="161" t="str">
        <f t="shared" ref="AJ125" si="453">AJ4</f>
        <v>Településfejlesztési porjektek</v>
      </c>
      <c r="AK125" s="161" t="str">
        <f t="shared" si="436"/>
        <v>közvilágítás</v>
      </c>
      <c r="AL125" s="161" t="str">
        <f t="shared" si="436"/>
        <v>város-, községgazdál-kodási egyéb szolgáltatások</v>
      </c>
      <c r="AM125" s="161" t="str">
        <f t="shared" si="436"/>
        <v>zöldterület kezelés</v>
      </c>
      <c r="AN125" s="161" t="str">
        <f t="shared" ref="AN125" si="454">AN4</f>
        <v>háziorvosi alapellátás</v>
      </c>
      <c r="AO125" s="161" t="str">
        <f t="shared" ref="AO125:AX125" si="455">AO4</f>
        <v>háziorvosi ügyeleti ellátás</v>
      </c>
      <c r="AP125" s="161" t="str">
        <f t="shared" si="455"/>
        <v>család- és nővédelmi egészségügyi gondozás</v>
      </c>
      <c r="AQ125" s="161" t="str">
        <f t="shared" ref="AQ125" si="456">AQ4</f>
        <v>Fertőző megbetegedések</v>
      </c>
      <c r="AR125" s="161" t="str">
        <f t="shared" si="455"/>
        <v>sportlétesít-mények, edzőtáborok működtetése és fejlesztése</v>
      </c>
      <c r="AS125" s="161" t="str">
        <f t="shared" si="455"/>
        <v>Civil szervezetek működési támogatása</v>
      </c>
      <c r="AT125" s="161" t="str">
        <f t="shared" ref="AT125" si="457">AT4</f>
        <v>Óvodai nevelés, ellátás működési feladatai</v>
      </c>
      <c r="AU125" s="161" t="str">
        <f t="shared" si="455"/>
        <v>Gyermekétkeztetés köznevelési intézményben</v>
      </c>
      <c r="AV125" s="161" t="str">
        <f t="shared" ref="AV125:AW125" si="458">AV4</f>
        <v>Gyermekek bölcsődében és minibölcsődében történő ellátása</v>
      </c>
      <c r="AW125" s="161" t="str">
        <f t="shared" si="458"/>
        <v>Gyermekétkeztetés bölcsődében, fogyatékosok nappali intlzményében</v>
      </c>
      <c r="AX125" s="161" t="str">
        <f t="shared" si="455"/>
        <v>Intézményen kívüli gyermekétkeztetés</v>
      </c>
      <c r="AY125" s="161" t="str">
        <f t="shared" ref="AY125" si="459">AY4</f>
        <v>Gyermekvédelmi pénzbeli és természetbeni ellátások</v>
      </c>
      <c r="AZ125" s="161" t="str">
        <f t="shared" si="443"/>
        <v>Közművelődés- hagyományos közösségi kul. Értékelés gonodzás</v>
      </c>
      <c r="BA125" s="161" t="str">
        <f t="shared" si="443"/>
        <v>Önk. Funkcióra nem sorolható bevételek</v>
      </c>
      <c r="BB125" s="161" t="str">
        <f t="shared" si="443"/>
        <v>egyéb szociális pénzbeli és természetbeni ellátások, támogatások</v>
      </c>
      <c r="BC125" s="160" t="str">
        <f t="shared" si="443"/>
        <v xml:space="preserve">INTÉZMÉNYI KTGV. ÖSSZESEN </v>
      </c>
      <c r="BD125" s="57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row>
    <row r="126" spans="1:104" ht="17.399999999999999" x14ac:dyDescent="0.3">
      <c r="A126" s="14" t="s">
        <v>241</v>
      </c>
      <c r="B126" s="15" t="s">
        <v>242</v>
      </c>
      <c r="C126" s="145">
        <f t="shared" ref="C126:AI126" si="460">C127+C141</f>
        <v>1652514</v>
      </c>
      <c r="D126" s="145">
        <f t="shared" ref="D126:F126" si="461">D127+D141</f>
        <v>148200</v>
      </c>
      <c r="E126" s="145">
        <f t="shared" si="461"/>
        <v>11219036</v>
      </c>
      <c r="F126" s="145">
        <f t="shared" si="461"/>
        <v>0</v>
      </c>
      <c r="G126" s="145">
        <f t="shared" si="460"/>
        <v>1178474</v>
      </c>
      <c r="H126" s="145">
        <f>H127+H141</f>
        <v>14198224</v>
      </c>
      <c r="I126" s="316">
        <f t="shared" ref="I126:K126" si="462">I127+I141</f>
        <v>63888616</v>
      </c>
      <c r="J126" s="316">
        <f t="shared" si="462"/>
        <v>0</v>
      </c>
      <c r="K126" s="316">
        <f t="shared" si="462"/>
        <v>0</v>
      </c>
      <c r="L126" s="551">
        <f>SUM(I126:K126)</f>
        <v>63888616</v>
      </c>
      <c r="M126" s="162">
        <f t="shared" si="460"/>
        <v>116798315</v>
      </c>
      <c r="N126" s="162">
        <f t="shared" ref="N126:O126" si="463">N127+N141</f>
        <v>0</v>
      </c>
      <c r="O126" s="162">
        <f t="shared" si="463"/>
        <v>0</v>
      </c>
      <c r="P126" s="162">
        <f t="shared" si="460"/>
        <v>0</v>
      </c>
      <c r="Q126" s="162">
        <f t="shared" si="460"/>
        <v>116798315</v>
      </c>
      <c r="R126" s="162">
        <f t="shared" si="460"/>
        <v>60284677</v>
      </c>
      <c r="S126" s="162">
        <f t="shared" ref="S126:T126" si="464">S127+S141</f>
        <v>389896</v>
      </c>
      <c r="T126" s="162">
        <f t="shared" si="464"/>
        <v>0</v>
      </c>
      <c r="U126" s="162">
        <f>U127+U141</f>
        <v>60674573</v>
      </c>
      <c r="V126" s="162">
        <f t="shared" si="460"/>
        <v>0</v>
      </c>
      <c r="W126" s="162">
        <f t="shared" ref="W126:X126" si="465">W127+W141</f>
        <v>0</v>
      </c>
      <c r="X126" s="162">
        <f t="shared" si="465"/>
        <v>0</v>
      </c>
      <c r="Y126" s="162">
        <f t="shared" si="460"/>
        <v>16887576</v>
      </c>
      <c r="Z126" s="162">
        <f t="shared" si="460"/>
        <v>3535000</v>
      </c>
      <c r="AA126" s="162">
        <f t="shared" si="460"/>
        <v>0</v>
      </c>
      <c r="AB126" s="162">
        <f t="shared" si="460"/>
        <v>0</v>
      </c>
      <c r="AC126" s="162">
        <f t="shared" ref="AC126" si="466">AC127+AC141</f>
        <v>0</v>
      </c>
      <c r="AD126" s="162">
        <f t="shared" si="460"/>
        <v>0</v>
      </c>
      <c r="AE126" s="162">
        <f t="shared" ref="AE126" si="467">AE127+AE141</f>
        <v>0</v>
      </c>
      <c r="AF126" s="162">
        <f t="shared" si="460"/>
        <v>15772989</v>
      </c>
      <c r="AG126" s="162">
        <f t="shared" ref="AG126" si="468">AG127+AG141</f>
        <v>0</v>
      </c>
      <c r="AH126" s="162">
        <f t="shared" si="460"/>
        <v>0</v>
      </c>
      <c r="AI126" s="162">
        <f t="shared" si="460"/>
        <v>0</v>
      </c>
      <c r="AJ126" s="162">
        <f t="shared" ref="AJ126" si="469">AJ127+AJ141</f>
        <v>360000</v>
      </c>
      <c r="AK126" s="162">
        <f t="shared" ref="AK126:BB126" si="470">AK127+AK141</f>
        <v>0</v>
      </c>
      <c r="AL126" s="162">
        <f t="shared" si="470"/>
        <v>15947415</v>
      </c>
      <c r="AM126" s="162">
        <f t="shared" si="470"/>
        <v>0</v>
      </c>
      <c r="AN126" s="162">
        <f t="shared" si="470"/>
        <v>9022150</v>
      </c>
      <c r="AO126" s="162">
        <f t="shared" si="470"/>
        <v>0</v>
      </c>
      <c r="AP126" s="162">
        <f t="shared" si="470"/>
        <v>13222094</v>
      </c>
      <c r="AQ126" s="162">
        <f t="shared" si="470"/>
        <v>0</v>
      </c>
      <c r="AR126" s="162">
        <f t="shared" si="470"/>
        <v>5992000</v>
      </c>
      <c r="AS126" s="162">
        <f t="shared" si="470"/>
        <v>0</v>
      </c>
      <c r="AT126" s="162">
        <f t="shared" ref="AT126" si="471">AT127+AT141</f>
        <v>0</v>
      </c>
      <c r="AU126" s="162">
        <f t="shared" si="470"/>
        <v>329559</v>
      </c>
      <c r="AV126" s="162">
        <f t="shared" ref="AV126:AW126" si="472">AV127+AV141</f>
        <v>0</v>
      </c>
      <c r="AW126" s="162">
        <f t="shared" si="472"/>
        <v>0</v>
      </c>
      <c r="AX126" s="162">
        <f t="shared" si="470"/>
        <v>0</v>
      </c>
      <c r="AY126" s="162">
        <f t="shared" si="470"/>
        <v>0</v>
      </c>
      <c r="AZ126" s="162">
        <f t="shared" si="470"/>
        <v>131583</v>
      </c>
      <c r="BA126" s="162">
        <f t="shared" si="470"/>
        <v>0</v>
      </c>
      <c r="BB126" s="162">
        <f t="shared" si="470"/>
        <v>0</v>
      </c>
      <c r="BC126" s="352">
        <f t="shared" ref="BC126:BC157" si="473">SUM(V126:BB126)</f>
        <v>81200366</v>
      </c>
      <c r="BD126" s="573">
        <f>BC126+U126+Q126+H126+L126</f>
        <v>336760094</v>
      </c>
    </row>
    <row r="127" spans="1:104" ht="17.399999999999999" x14ac:dyDescent="0.3">
      <c r="A127" s="16" t="s">
        <v>243</v>
      </c>
      <c r="B127" s="17" t="s">
        <v>244</v>
      </c>
      <c r="C127" s="146">
        <f t="shared" ref="C127:AI127" si="474">SUM(C128:C140)</f>
        <v>1652514</v>
      </c>
      <c r="D127" s="146">
        <f t="shared" ref="D127:F127" si="475">SUM(D128:D140)</f>
        <v>148200</v>
      </c>
      <c r="E127" s="146">
        <f t="shared" si="475"/>
        <v>11037876</v>
      </c>
      <c r="F127" s="146">
        <f t="shared" si="475"/>
        <v>0</v>
      </c>
      <c r="G127" s="146">
        <f t="shared" si="474"/>
        <v>1178474</v>
      </c>
      <c r="H127" s="146">
        <f t="shared" si="474"/>
        <v>14017064</v>
      </c>
      <c r="I127" s="317">
        <f>SUM(I128:I140)</f>
        <v>62031671</v>
      </c>
      <c r="J127" s="317">
        <f t="shared" si="474"/>
        <v>0</v>
      </c>
      <c r="K127" s="317">
        <f t="shared" si="474"/>
        <v>0</v>
      </c>
      <c r="L127" s="552">
        <f>SUM(I127:K127)</f>
        <v>62031671</v>
      </c>
      <c r="M127" s="163">
        <f t="shared" si="474"/>
        <v>116198621</v>
      </c>
      <c r="N127" s="163">
        <f t="shared" ref="N127:O127" si="476">SUM(N128:N140)</f>
        <v>0</v>
      </c>
      <c r="O127" s="163">
        <f t="shared" si="476"/>
        <v>0</v>
      </c>
      <c r="P127" s="163">
        <f t="shared" si="474"/>
        <v>0</v>
      </c>
      <c r="Q127" s="163">
        <f t="shared" si="474"/>
        <v>116198621</v>
      </c>
      <c r="R127" s="163">
        <f t="shared" si="474"/>
        <v>59770974</v>
      </c>
      <c r="S127" s="163">
        <f t="shared" ref="S127:T127" si="477">SUM(S128:S140)</f>
        <v>232555</v>
      </c>
      <c r="T127" s="163">
        <f t="shared" si="477"/>
        <v>0</v>
      </c>
      <c r="U127" s="163">
        <f>SUM(R127:T127)</f>
        <v>60003529</v>
      </c>
      <c r="V127" s="163">
        <f t="shared" si="474"/>
        <v>0</v>
      </c>
      <c r="W127" s="163">
        <f t="shared" ref="W127:X127" si="478">SUM(W128:W140)</f>
        <v>0</v>
      </c>
      <c r="X127" s="163">
        <f t="shared" si="478"/>
        <v>0</v>
      </c>
      <c r="Y127" s="163">
        <f t="shared" si="474"/>
        <v>0</v>
      </c>
      <c r="Z127" s="163">
        <f t="shared" si="474"/>
        <v>3535000</v>
      </c>
      <c r="AA127" s="163">
        <f t="shared" si="474"/>
        <v>0</v>
      </c>
      <c r="AB127" s="163">
        <f t="shared" si="474"/>
        <v>0</v>
      </c>
      <c r="AC127" s="163">
        <f t="shared" ref="AC127" si="479">SUM(AC128:AC140)</f>
        <v>0</v>
      </c>
      <c r="AD127" s="163">
        <f t="shared" si="474"/>
        <v>0</v>
      </c>
      <c r="AE127" s="163">
        <f t="shared" ref="AE127" si="480">SUM(AE128:AE140)</f>
        <v>0</v>
      </c>
      <c r="AF127" s="163">
        <f t="shared" si="474"/>
        <v>15772989</v>
      </c>
      <c r="AG127" s="163">
        <f t="shared" ref="AG127" si="481">SUM(AG128:AG140)</f>
        <v>0</v>
      </c>
      <c r="AH127" s="163">
        <f t="shared" si="474"/>
        <v>0</v>
      </c>
      <c r="AI127" s="163">
        <f t="shared" si="474"/>
        <v>0</v>
      </c>
      <c r="AJ127" s="163">
        <f t="shared" ref="AJ127:BB127" si="482">SUM(AJ128:AJ140)</f>
        <v>0</v>
      </c>
      <c r="AK127" s="163">
        <f t="shared" si="482"/>
        <v>0</v>
      </c>
      <c r="AL127" s="163">
        <f t="shared" si="482"/>
        <v>11603471</v>
      </c>
      <c r="AM127" s="163">
        <f t="shared" si="482"/>
        <v>0</v>
      </c>
      <c r="AN127" s="163">
        <f t="shared" si="482"/>
        <v>8600960</v>
      </c>
      <c r="AO127" s="163">
        <f t="shared" si="482"/>
        <v>0</v>
      </c>
      <c r="AP127" s="163">
        <f t="shared" si="482"/>
        <v>13222094</v>
      </c>
      <c r="AQ127" s="163">
        <f t="shared" si="482"/>
        <v>0</v>
      </c>
      <c r="AR127" s="163">
        <f t="shared" si="482"/>
        <v>5992000</v>
      </c>
      <c r="AS127" s="163">
        <f t="shared" si="482"/>
        <v>0</v>
      </c>
      <c r="AT127" s="163">
        <f t="shared" ref="AT127" si="483">SUM(AT128:AT140)</f>
        <v>0</v>
      </c>
      <c r="AU127" s="163">
        <f t="shared" si="482"/>
        <v>329559</v>
      </c>
      <c r="AV127" s="163">
        <f t="shared" ref="AV127:AW127" si="484">SUM(AV128:AV140)</f>
        <v>0</v>
      </c>
      <c r="AW127" s="163">
        <f t="shared" si="484"/>
        <v>0</v>
      </c>
      <c r="AX127" s="163">
        <f t="shared" si="482"/>
        <v>0</v>
      </c>
      <c r="AY127" s="163">
        <f t="shared" si="482"/>
        <v>0</v>
      </c>
      <c r="AZ127" s="163">
        <f t="shared" si="482"/>
        <v>0</v>
      </c>
      <c r="BA127" s="163">
        <f t="shared" si="482"/>
        <v>0</v>
      </c>
      <c r="BB127" s="163">
        <f t="shared" si="482"/>
        <v>0</v>
      </c>
      <c r="BC127" s="352">
        <f t="shared" si="473"/>
        <v>59056073</v>
      </c>
      <c r="BD127" s="573">
        <f t="shared" ref="BD127:BD190" si="485">BC127+U127+Q127+H127+L127</f>
        <v>311306958</v>
      </c>
    </row>
    <row r="128" spans="1:104" ht="17.399999999999999" x14ac:dyDescent="0.3">
      <c r="A128" s="22" t="s">
        <v>245</v>
      </c>
      <c r="B128" s="23" t="s">
        <v>246</v>
      </c>
      <c r="C128" s="147">
        <v>1602514</v>
      </c>
      <c r="D128" s="147">
        <v>148200</v>
      </c>
      <c r="E128" s="147">
        <v>10787876</v>
      </c>
      <c r="F128" s="147"/>
      <c r="G128" s="147">
        <v>1178474</v>
      </c>
      <c r="H128" s="147">
        <f>SUM(C128:G128)</f>
        <v>13717064</v>
      </c>
      <c r="I128" s="318">
        <v>57536758</v>
      </c>
      <c r="J128" s="318"/>
      <c r="K128" s="100"/>
      <c r="L128" s="553">
        <f t="shared" ref="L128:L136" si="486">SUM(I128:J128)</f>
        <v>57536758</v>
      </c>
      <c r="M128" s="147">
        <v>111555356</v>
      </c>
      <c r="N128" s="147"/>
      <c r="O128" s="147"/>
      <c r="P128" s="147"/>
      <c r="Q128" s="147">
        <f t="shared" ref="Q128:Q140" si="487">SUM(M128:P128)</f>
        <v>111555356</v>
      </c>
      <c r="R128" s="147">
        <v>53834460</v>
      </c>
      <c r="S128" s="147"/>
      <c r="T128" s="147"/>
      <c r="U128" s="147">
        <f>SUM(R128:T128)</f>
        <v>53834460</v>
      </c>
      <c r="V128" s="147"/>
      <c r="W128" s="147"/>
      <c r="X128" s="147"/>
      <c r="Y128" s="147"/>
      <c r="Z128" s="147">
        <v>3435000</v>
      </c>
      <c r="AA128" s="147"/>
      <c r="AB128" s="147"/>
      <c r="AC128" s="147"/>
      <c r="AD128" s="147"/>
      <c r="AE128" s="147"/>
      <c r="AF128" s="147">
        <v>15385726</v>
      </c>
      <c r="AG128" s="147"/>
      <c r="AH128" s="147"/>
      <c r="AI128" s="147"/>
      <c r="AJ128" s="147"/>
      <c r="AK128" s="147"/>
      <c r="AL128" s="147">
        <v>11074400</v>
      </c>
      <c r="AM128" s="147"/>
      <c r="AN128" s="147">
        <v>8500960</v>
      </c>
      <c r="AO128" s="147"/>
      <c r="AP128" s="147">
        <v>9284615</v>
      </c>
      <c r="AQ128" s="147"/>
      <c r="AR128" s="147">
        <v>5872000</v>
      </c>
      <c r="AS128" s="147"/>
      <c r="AT128" s="147"/>
      <c r="AU128" s="147">
        <v>303693</v>
      </c>
      <c r="AV128" s="147">
        <v>0</v>
      </c>
      <c r="AW128" s="147"/>
      <c r="AX128" s="147"/>
      <c r="AY128" s="147"/>
      <c r="AZ128" s="147"/>
      <c r="BA128" s="147"/>
      <c r="BB128" s="147"/>
      <c r="BC128" s="352">
        <f t="shared" si="473"/>
        <v>53856394</v>
      </c>
      <c r="BD128" s="573">
        <f t="shared" si="485"/>
        <v>290500032</v>
      </c>
    </row>
    <row r="129" spans="1:56" ht="17.399999999999999" x14ac:dyDescent="0.3">
      <c r="A129" s="22" t="s">
        <v>247</v>
      </c>
      <c r="B129" s="23" t="s">
        <v>248</v>
      </c>
      <c r="C129" s="147"/>
      <c r="D129" s="147"/>
      <c r="E129" s="147"/>
      <c r="F129" s="147"/>
      <c r="G129" s="147"/>
      <c r="H129" s="147">
        <f t="shared" ref="H129:H140" si="488">SUM(C129:G129)</f>
        <v>0</v>
      </c>
      <c r="I129" s="318"/>
      <c r="J129" s="318"/>
      <c r="K129" s="100"/>
      <c r="L129" s="553">
        <f t="shared" si="486"/>
        <v>0</v>
      </c>
      <c r="M129" s="147"/>
      <c r="N129" s="147"/>
      <c r="O129" s="147"/>
      <c r="P129" s="147"/>
      <c r="Q129" s="147">
        <f t="shared" si="487"/>
        <v>0</v>
      </c>
      <c r="R129" s="147"/>
      <c r="S129" s="147"/>
      <c r="T129" s="147"/>
      <c r="U129" s="147">
        <f t="shared" ref="U129:U193" si="489">SUM(R129:T129)</f>
        <v>0</v>
      </c>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352">
        <f t="shared" si="473"/>
        <v>0</v>
      </c>
      <c r="BD129" s="573">
        <f t="shared" si="485"/>
        <v>0</v>
      </c>
    </row>
    <row r="130" spans="1:56" ht="17.399999999999999" x14ac:dyDescent="0.3">
      <c r="A130" s="22" t="s">
        <v>249</v>
      </c>
      <c r="B130" s="23" t="s">
        <v>250</v>
      </c>
      <c r="C130" s="147"/>
      <c r="D130" s="147"/>
      <c r="E130" s="147"/>
      <c r="F130" s="147"/>
      <c r="G130" s="147"/>
      <c r="H130" s="147">
        <f t="shared" si="488"/>
        <v>0</v>
      </c>
      <c r="I130" s="318"/>
      <c r="J130" s="318"/>
      <c r="K130" s="100"/>
      <c r="L130" s="553">
        <f t="shared" si="486"/>
        <v>0</v>
      </c>
      <c r="M130" s="147"/>
      <c r="N130" s="147"/>
      <c r="O130" s="147"/>
      <c r="P130" s="147"/>
      <c r="Q130" s="147">
        <f t="shared" si="487"/>
        <v>0</v>
      </c>
      <c r="R130" s="147">
        <v>1384000</v>
      </c>
      <c r="S130" s="147">
        <v>0</v>
      </c>
      <c r="T130" s="147"/>
      <c r="U130" s="147">
        <f t="shared" si="489"/>
        <v>1384000</v>
      </c>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352">
        <f t="shared" si="473"/>
        <v>0</v>
      </c>
      <c r="BD130" s="573">
        <f t="shared" si="485"/>
        <v>1384000</v>
      </c>
    </row>
    <row r="131" spans="1:56" ht="17.399999999999999" x14ac:dyDescent="0.3">
      <c r="A131" s="22" t="s">
        <v>251</v>
      </c>
      <c r="B131" s="23" t="s">
        <v>252</v>
      </c>
      <c r="C131" s="147"/>
      <c r="D131" s="147"/>
      <c r="E131" s="147"/>
      <c r="F131" s="147"/>
      <c r="G131" s="147"/>
      <c r="H131" s="147">
        <f t="shared" si="488"/>
        <v>0</v>
      </c>
      <c r="I131" s="318">
        <v>1353768</v>
      </c>
      <c r="J131" s="318"/>
      <c r="K131" s="100"/>
      <c r="L131" s="553">
        <f t="shared" si="486"/>
        <v>1353768</v>
      </c>
      <c r="M131" s="147"/>
      <c r="N131" s="147"/>
      <c r="O131" s="147"/>
      <c r="P131" s="147"/>
      <c r="Q131" s="147">
        <f t="shared" si="487"/>
        <v>0</v>
      </c>
      <c r="R131" s="147">
        <v>0</v>
      </c>
      <c r="S131" s="147"/>
      <c r="T131" s="147"/>
      <c r="U131" s="147">
        <f t="shared" si="489"/>
        <v>0</v>
      </c>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352">
        <f t="shared" si="473"/>
        <v>0</v>
      </c>
      <c r="BD131" s="573">
        <f t="shared" si="485"/>
        <v>1353768</v>
      </c>
    </row>
    <row r="132" spans="1:56" ht="17.399999999999999" x14ac:dyDescent="0.3">
      <c r="A132" s="22" t="s">
        <v>253</v>
      </c>
      <c r="B132" s="23" t="s">
        <v>254</v>
      </c>
      <c r="C132" s="147"/>
      <c r="D132" s="147"/>
      <c r="E132" s="147"/>
      <c r="F132" s="147"/>
      <c r="G132" s="147"/>
      <c r="H132" s="147">
        <f t="shared" si="488"/>
        <v>0</v>
      </c>
      <c r="I132" s="318"/>
      <c r="J132" s="318"/>
      <c r="K132" s="100"/>
      <c r="L132" s="553">
        <f t="shared" si="486"/>
        <v>0</v>
      </c>
      <c r="M132" s="147">
        <v>978000</v>
      </c>
      <c r="N132" s="147"/>
      <c r="O132" s="147"/>
      <c r="P132" s="147"/>
      <c r="Q132" s="147">
        <f t="shared" si="487"/>
        <v>978000</v>
      </c>
      <c r="R132" s="147"/>
      <c r="S132" s="147"/>
      <c r="T132" s="147"/>
      <c r="U132" s="147">
        <f t="shared" si="489"/>
        <v>0</v>
      </c>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352">
        <f t="shared" si="473"/>
        <v>0</v>
      </c>
      <c r="BD132" s="573">
        <f t="shared" si="485"/>
        <v>978000</v>
      </c>
    </row>
    <row r="133" spans="1:56" ht="17.399999999999999" x14ac:dyDescent="0.3">
      <c r="A133" s="22" t="s">
        <v>255</v>
      </c>
      <c r="B133" s="23" t="s">
        <v>256</v>
      </c>
      <c r="C133" s="147"/>
      <c r="D133" s="147"/>
      <c r="E133" s="147"/>
      <c r="F133" s="147"/>
      <c r="G133" s="147"/>
      <c r="H133" s="147">
        <f t="shared" si="488"/>
        <v>0</v>
      </c>
      <c r="I133" s="318"/>
      <c r="J133" s="318"/>
      <c r="K133" s="100"/>
      <c r="L133" s="553">
        <f t="shared" si="486"/>
        <v>0</v>
      </c>
      <c r="M133" s="147">
        <v>0</v>
      </c>
      <c r="N133" s="147"/>
      <c r="O133" s="147"/>
      <c r="P133" s="147"/>
      <c r="Q133" s="147">
        <f t="shared" si="487"/>
        <v>0</v>
      </c>
      <c r="R133" s="147">
        <v>0</v>
      </c>
      <c r="S133" s="147"/>
      <c r="T133" s="147"/>
      <c r="U133" s="147">
        <f t="shared" si="489"/>
        <v>0</v>
      </c>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352">
        <f t="shared" si="473"/>
        <v>0</v>
      </c>
      <c r="BD133" s="573">
        <f t="shared" si="485"/>
        <v>0</v>
      </c>
    </row>
    <row r="134" spans="1:56" ht="17.399999999999999" x14ac:dyDescent="0.3">
      <c r="A134" s="22" t="s">
        <v>257</v>
      </c>
      <c r="B134" s="23" t="s">
        <v>258</v>
      </c>
      <c r="C134" s="147">
        <v>50000</v>
      </c>
      <c r="D134" s="147"/>
      <c r="E134" s="147">
        <v>250000</v>
      </c>
      <c r="F134" s="147"/>
      <c r="G134" s="147"/>
      <c r="H134" s="147">
        <f t="shared" si="488"/>
        <v>300000</v>
      </c>
      <c r="I134" s="318">
        <v>1249999</v>
      </c>
      <c r="J134" s="318"/>
      <c r="K134" s="100"/>
      <c r="L134" s="553">
        <f t="shared" si="486"/>
        <v>1249999</v>
      </c>
      <c r="M134" s="147">
        <v>1975000</v>
      </c>
      <c r="N134" s="147"/>
      <c r="O134" s="147"/>
      <c r="P134" s="147"/>
      <c r="Q134" s="147">
        <f t="shared" si="487"/>
        <v>1975000</v>
      </c>
      <c r="R134" s="147">
        <v>3000000</v>
      </c>
      <c r="S134" s="147"/>
      <c r="T134" s="147"/>
      <c r="U134" s="147">
        <f t="shared" si="489"/>
        <v>3000000</v>
      </c>
      <c r="V134" s="147"/>
      <c r="W134" s="147"/>
      <c r="X134" s="147"/>
      <c r="Y134" s="147"/>
      <c r="Z134" s="147">
        <v>100000</v>
      </c>
      <c r="AA134" s="147"/>
      <c r="AB134" s="147"/>
      <c r="AC134" s="147"/>
      <c r="AD134" s="147"/>
      <c r="AE134" s="147"/>
      <c r="AF134" s="147"/>
      <c r="AG134" s="147"/>
      <c r="AH134" s="147"/>
      <c r="AI134" s="147"/>
      <c r="AJ134" s="147"/>
      <c r="AK134" s="147"/>
      <c r="AL134" s="147">
        <v>320000</v>
      </c>
      <c r="AM134" s="147"/>
      <c r="AN134" s="147">
        <v>100000</v>
      </c>
      <c r="AO134" s="147"/>
      <c r="AP134" s="147">
        <v>160000</v>
      </c>
      <c r="AQ134" s="147"/>
      <c r="AR134" s="147">
        <v>120000</v>
      </c>
      <c r="AS134" s="147"/>
      <c r="AT134" s="147"/>
      <c r="AU134" s="147"/>
      <c r="AV134" s="147"/>
      <c r="AW134" s="147"/>
      <c r="AX134" s="147"/>
      <c r="AY134" s="147"/>
      <c r="AZ134" s="147"/>
      <c r="BA134" s="147"/>
      <c r="BB134" s="147"/>
      <c r="BC134" s="352">
        <f t="shared" si="473"/>
        <v>800000</v>
      </c>
      <c r="BD134" s="573">
        <f t="shared" si="485"/>
        <v>7324999</v>
      </c>
    </row>
    <row r="135" spans="1:56" ht="17.399999999999999" x14ac:dyDescent="0.3">
      <c r="A135" s="22" t="s">
        <v>259</v>
      </c>
      <c r="B135" s="23" t="s">
        <v>260</v>
      </c>
      <c r="C135" s="147"/>
      <c r="D135" s="147"/>
      <c r="E135" s="147"/>
      <c r="F135" s="147"/>
      <c r="G135" s="147"/>
      <c r="H135" s="147">
        <f t="shared" si="488"/>
        <v>0</v>
      </c>
      <c r="I135" s="318"/>
      <c r="J135" s="318"/>
      <c r="K135" s="100"/>
      <c r="L135" s="553">
        <f t="shared" si="486"/>
        <v>0</v>
      </c>
      <c r="M135" s="147"/>
      <c r="N135" s="147"/>
      <c r="O135" s="147"/>
      <c r="P135" s="147"/>
      <c r="Q135" s="147">
        <f t="shared" si="487"/>
        <v>0</v>
      </c>
      <c r="R135" s="147"/>
      <c r="S135" s="147"/>
      <c r="T135" s="147"/>
      <c r="U135" s="147">
        <f t="shared" si="489"/>
        <v>0</v>
      </c>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352">
        <f t="shared" si="473"/>
        <v>0</v>
      </c>
      <c r="BD135" s="573">
        <f t="shared" si="485"/>
        <v>0</v>
      </c>
    </row>
    <row r="136" spans="1:56" ht="17.399999999999999" x14ac:dyDescent="0.3">
      <c r="A136" s="22" t="s">
        <v>261</v>
      </c>
      <c r="B136" s="23" t="s">
        <v>262</v>
      </c>
      <c r="C136" s="147"/>
      <c r="D136" s="147"/>
      <c r="E136" s="147"/>
      <c r="F136" s="147"/>
      <c r="G136" s="147"/>
      <c r="H136" s="147">
        <f t="shared" si="488"/>
        <v>0</v>
      </c>
      <c r="I136" s="318">
        <v>974940</v>
      </c>
      <c r="J136" s="318"/>
      <c r="K136" s="100"/>
      <c r="L136" s="553">
        <f t="shared" si="486"/>
        <v>974940</v>
      </c>
      <c r="M136" s="147">
        <v>258943</v>
      </c>
      <c r="N136" s="147"/>
      <c r="O136" s="147"/>
      <c r="P136" s="147"/>
      <c r="Q136" s="147">
        <f t="shared" si="487"/>
        <v>258943</v>
      </c>
      <c r="R136" s="147">
        <v>827245</v>
      </c>
      <c r="S136" s="147"/>
      <c r="T136" s="147"/>
      <c r="U136" s="147">
        <f t="shared" si="489"/>
        <v>827245</v>
      </c>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v>100230</v>
      </c>
      <c r="AQ136" s="147"/>
      <c r="AR136" s="147"/>
      <c r="AS136" s="147"/>
      <c r="AT136" s="147"/>
      <c r="AU136" s="147"/>
      <c r="AV136" s="147"/>
      <c r="AW136" s="147"/>
      <c r="AX136" s="147"/>
      <c r="AY136" s="147"/>
      <c r="AZ136" s="147"/>
      <c r="BA136" s="147"/>
      <c r="BB136" s="147"/>
      <c r="BC136" s="352">
        <f t="shared" si="473"/>
        <v>100230</v>
      </c>
      <c r="BD136" s="573">
        <f t="shared" si="485"/>
        <v>2161358</v>
      </c>
    </row>
    <row r="137" spans="1:56" ht="17.399999999999999" x14ac:dyDescent="0.3">
      <c r="A137" s="22" t="s">
        <v>263</v>
      </c>
      <c r="B137" s="23" t="s">
        <v>264</v>
      </c>
      <c r="C137" s="147"/>
      <c r="D137" s="147"/>
      <c r="E137" s="147"/>
      <c r="F137" s="147"/>
      <c r="G137" s="147"/>
      <c r="H137" s="147">
        <f t="shared" si="488"/>
        <v>0</v>
      </c>
      <c r="I137" s="318"/>
      <c r="J137" s="318"/>
      <c r="K137" s="318"/>
      <c r="L137" s="553">
        <f t="shared" ref="L137:L140" si="490">SUM(I137:K137)</f>
        <v>0</v>
      </c>
      <c r="M137" s="147"/>
      <c r="N137" s="147"/>
      <c r="O137" s="147"/>
      <c r="P137" s="147"/>
      <c r="Q137" s="147">
        <f t="shared" si="487"/>
        <v>0</v>
      </c>
      <c r="R137" s="147">
        <v>55400</v>
      </c>
      <c r="S137" s="147"/>
      <c r="T137" s="147"/>
      <c r="U137" s="147">
        <f t="shared" si="489"/>
        <v>55400</v>
      </c>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352">
        <f t="shared" si="473"/>
        <v>0</v>
      </c>
      <c r="BD137" s="573">
        <f t="shared" si="485"/>
        <v>55400</v>
      </c>
    </row>
    <row r="138" spans="1:56" ht="17.399999999999999" x14ac:dyDescent="0.3">
      <c r="A138" s="22" t="s">
        <v>265</v>
      </c>
      <c r="B138" s="23" t="s">
        <v>266</v>
      </c>
      <c r="C138" s="147"/>
      <c r="D138" s="147"/>
      <c r="E138" s="147"/>
      <c r="F138" s="147"/>
      <c r="G138" s="147"/>
      <c r="H138" s="147">
        <f t="shared" si="488"/>
        <v>0</v>
      </c>
      <c r="I138" s="318"/>
      <c r="J138" s="318"/>
      <c r="K138" s="318"/>
      <c r="L138" s="553">
        <f t="shared" si="490"/>
        <v>0</v>
      </c>
      <c r="M138" s="147"/>
      <c r="N138" s="147"/>
      <c r="O138" s="147"/>
      <c r="P138" s="147"/>
      <c r="Q138" s="147">
        <f t="shared" si="487"/>
        <v>0</v>
      </c>
      <c r="R138" s="147"/>
      <c r="S138" s="147"/>
      <c r="T138" s="147"/>
      <c r="U138" s="147">
        <f t="shared" si="489"/>
        <v>0</v>
      </c>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352">
        <f t="shared" si="473"/>
        <v>0</v>
      </c>
      <c r="BD138" s="573">
        <f t="shared" si="485"/>
        <v>0</v>
      </c>
    </row>
    <row r="139" spans="1:56" ht="17.399999999999999" x14ac:dyDescent="0.3">
      <c r="A139" s="22" t="s">
        <v>267</v>
      </c>
      <c r="B139" s="23" t="s">
        <v>268</v>
      </c>
      <c r="C139" s="147"/>
      <c r="D139" s="147"/>
      <c r="E139" s="147"/>
      <c r="F139" s="147"/>
      <c r="G139" s="147"/>
      <c r="H139" s="147">
        <f t="shared" si="488"/>
        <v>0</v>
      </c>
      <c r="I139" s="318"/>
      <c r="J139" s="318"/>
      <c r="K139" s="318"/>
      <c r="L139" s="553">
        <f t="shared" si="490"/>
        <v>0</v>
      </c>
      <c r="M139" s="147"/>
      <c r="N139" s="147"/>
      <c r="O139" s="147"/>
      <c r="P139" s="147"/>
      <c r="Q139" s="147">
        <f t="shared" si="487"/>
        <v>0</v>
      </c>
      <c r="R139" s="147"/>
      <c r="S139" s="147"/>
      <c r="T139" s="147"/>
      <c r="U139" s="147">
        <f t="shared" si="489"/>
        <v>0</v>
      </c>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352">
        <f t="shared" si="473"/>
        <v>0</v>
      </c>
      <c r="BD139" s="573">
        <f t="shared" si="485"/>
        <v>0</v>
      </c>
    </row>
    <row r="140" spans="1:56" ht="17.399999999999999" x14ac:dyDescent="0.3">
      <c r="A140" s="22" t="s">
        <v>269</v>
      </c>
      <c r="B140" s="23" t="s">
        <v>270</v>
      </c>
      <c r="C140" s="147"/>
      <c r="D140" s="147"/>
      <c r="E140" s="147"/>
      <c r="F140" s="147"/>
      <c r="G140" s="147"/>
      <c r="H140" s="147">
        <f t="shared" si="488"/>
        <v>0</v>
      </c>
      <c r="I140" s="318">
        <v>916206</v>
      </c>
      <c r="J140" s="318"/>
      <c r="K140" s="318"/>
      <c r="L140" s="553">
        <f t="shared" si="490"/>
        <v>916206</v>
      </c>
      <c r="M140" s="147">
        <v>1431322</v>
      </c>
      <c r="N140" s="147"/>
      <c r="O140" s="147"/>
      <c r="P140" s="147"/>
      <c r="Q140" s="147">
        <f t="shared" si="487"/>
        <v>1431322</v>
      </c>
      <c r="R140" s="147">
        <v>669869</v>
      </c>
      <c r="S140" s="147">
        <v>232555</v>
      </c>
      <c r="T140" s="147"/>
      <c r="U140" s="147">
        <f t="shared" si="489"/>
        <v>902424</v>
      </c>
      <c r="V140" s="147"/>
      <c r="W140" s="147"/>
      <c r="X140" s="147"/>
      <c r="Y140" s="147"/>
      <c r="Z140" s="147">
        <v>0</v>
      </c>
      <c r="AA140" s="147"/>
      <c r="AB140" s="147"/>
      <c r="AC140" s="147"/>
      <c r="AD140" s="147"/>
      <c r="AE140" s="147"/>
      <c r="AF140" s="147">
        <v>387263</v>
      </c>
      <c r="AG140" s="147"/>
      <c r="AH140" s="147"/>
      <c r="AI140" s="147"/>
      <c r="AJ140" s="147"/>
      <c r="AK140" s="147"/>
      <c r="AL140" s="147">
        <v>209071</v>
      </c>
      <c r="AM140" s="147"/>
      <c r="AN140" s="147"/>
      <c r="AO140" s="147"/>
      <c r="AP140" s="147">
        <v>3677249</v>
      </c>
      <c r="AQ140" s="147"/>
      <c r="AR140" s="147">
        <v>0</v>
      </c>
      <c r="AS140" s="147"/>
      <c r="AT140" s="147"/>
      <c r="AU140" s="147">
        <v>25866</v>
      </c>
      <c r="AV140" s="147"/>
      <c r="AW140" s="147"/>
      <c r="AX140" s="147"/>
      <c r="AY140" s="147"/>
      <c r="AZ140" s="147"/>
      <c r="BA140" s="147"/>
      <c r="BB140" s="147"/>
      <c r="BC140" s="352">
        <f t="shared" si="473"/>
        <v>4299449</v>
      </c>
      <c r="BD140" s="573">
        <f t="shared" si="485"/>
        <v>7549401</v>
      </c>
    </row>
    <row r="141" spans="1:56" ht="17.399999999999999" x14ac:dyDescent="0.3">
      <c r="A141" s="16" t="s">
        <v>271</v>
      </c>
      <c r="B141" s="17" t="s">
        <v>272</v>
      </c>
      <c r="C141" s="146">
        <f t="shared" ref="C141:AI141" si="491">SUM(C142:C144)</f>
        <v>0</v>
      </c>
      <c r="D141" s="146">
        <f t="shared" ref="D141:F141" si="492">SUM(D142:D144)</f>
        <v>0</v>
      </c>
      <c r="E141" s="146">
        <f t="shared" si="492"/>
        <v>181160</v>
      </c>
      <c r="F141" s="146">
        <f t="shared" si="492"/>
        <v>0</v>
      </c>
      <c r="G141" s="146">
        <f t="shared" si="491"/>
        <v>0</v>
      </c>
      <c r="H141" s="146">
        <f t="shared" si="491"/>
        <v>181160</v>
      </c>
      <c r="I141" s="317">
        <f t="shared" si="491"/>
        <v>1856945</v>
      </c>
      <c r="J141" s="317">
        <f t="shared" si="491"/>
        <v>0</v>
      </c>
      <c r="K141" s="317">
        <f t="shared" si="491"/>
        <v>0</v>
      </c>
      <c r="L141" s="552">
        <f t="shared" ref="L141:L148" si="493">SUM(I141:K141)</f>
        <v>1856945</v>
      </c>
      <c r="M141" s="163">
        <f t="shared" si="491"/>
        <v>599694</v>
      </c>
      <c r="N141" s="163">
        <f t="shared" ref="N141:O141" si="494">SUM(N142:N144)</f>
        <v>0</v>
      </c>
      <c r="O141" s="163">
        <f t="shared" si="494"/>
        <v>0</v>
      </c>
      <c r="P141" s="163">
        <f t="shared" si="491"/>
        <v>0</v>
      </c>
      <c r="Q141" s="163">
        <f t="shared" si="491"/>
        <v>599694</v>
      </c>
      <c r="R141" s="163">
        <f t="shared" si="491"/>
        <v>513703</v>
      </c>
      <c r="S141" s="163">
        <f t="shared" ref="S141:T141" si="495">SUM(S142:S144)</f>
        <v>157341</v>
      </c>
      <c r="T141" s="163">
        <f t="shared" si="495"/>
        <v>0</v>
      </c>
      <c r="U141" s="163">
        <f t="shared" si="489"/>
        <v>671044</v>
      </c>
      <c r="V141" s="163">
        <f t="shared" si="491"/>
        <v>0</v>
      </c>
      <c r="W141" s="163">
        <f t="shared" ref="W141:X141" si="496">SUM(W142:W144)</f>
        <v>0</v>
      </c>
      <c r="X141" s="163">
        <f t="shared" si="496"/>
        <v>0</v>
      </c>
      <c r="Y141" s="163">
        <f t="shared" si="491"/>
        <v>16887576</v>
      </c>
      <c r="Z141" s="163">
        <f t="shared" si="491"/>
        <v>0</v>
      </c>
      <c r="AA141" s="163">
        <f t="shared" si="491"/>
        <v>0</v>
      </c>
      <c r="AB141" s="163">
        <f t="shared" si="491"/>
        <v>0</v>
      </c>
      <c r="AC141" s="163">
        <f t="shared" ref="AC141" si="497">SUM(AC142:AC144)</f>
        <v>0</v>
      </c>
      <c r="AD141" s="163">
        <f t="shared" si="491"/>
        <v>0</v>
      </c>
      <c r="AE141" s="163">
        <f t="shared" ref="AE141" si="498">SUM(AE142:AE144)</f>
        <v>0</v>
      </c>
      <c r="AF141" s="163">
        <f t="shared" si="491"/>
        <v>0</v>
      </c>
      <c r="AG141" s="163">
        <f t="shared" ref="AG141" si="499">SUM(AG142:AG144)</f>
        <v>0</v>
      </c>
      <c r="AH141" s="163">
        <f t="shared" si="491"/>
        <v>0</v>
      </c>
      <c r="AI141" s="163">
        <f t="shared" si="491"/>
        <v>0</v>
      </c>
      <c r="AJ141" s="163">
        <f t="shared" ref="AJ141:BB141" si="500">SUM(AJ142:AJ144)</f>
        <v>360000</v>
      </c>
      <c r="AK141" s="163">
        <f t="shared" si="500"/>
        <v>0</v>
      </c>
      <c r="AL141" s="163">
        <f t="shared" si="500"/>
        <v>4343944</v>
      </c>
      <c r="AM141" s="163">
        <f t="shared" si="500"/>
        <v>0</v>
      </c>
      <c r="AN141" s="163">
        <f t="shared" si="500"/>
        <v>421190</v>
      </c>
      <c r="AO141" s="163">
        <f t="shared" si="500"/>
        <v>0</v>
      </c>
      <c r="AP141" s="163">
        <f t="shared" si="500"/>
        <v>0</v>
      </c>
      <c r="AQ141" s="163">
        <f t="shared" si="500"/>
        <v>0</v>
      </c>
      <c r="AR141" s="163">
        <f t="shared" si="500"/>
        <v>0</v>
      </c>
      <c r="AS141" s="163">
        <f t="shared" si="500"/>
        <v>0</v>
      </c>
      <c r="AT141" s="163">
        <f t="shared" ref="AT141" si="501">SUM(AT142:AT144)</f>
        <v>0</v>
      </c>
      <c r="AU141" s="163">
        <f t="shared" si="500"/>
        <v>0</v>
      </c>
      <c r="AV141" s="163">
        <f t="shared" ref="AV141:AW141" si="502">SUM(AV142:AV144)</f>
        <v>0</v>
      </c>
      <c r="AW141" s="163">
        <f t="shared" si="502"/>
        <v>0</v>
      </c>
      <c r="AX141" s="163">
        <f t="shared" si="500"/>
        <v>0</v>
      </c>
      <c r="AY141" s="163">
        <f t="shared" si="500"/>
        <v>0</v>
      </c>
      <c r="AZ141" s="163">
        <f t="shared" si="500"/>
        <v>131583</v>
      </c>
      <c r="BA141" s="163">
        <f t="shared" si="500"/>
        <v>0</v>
      </c>
      <c r="BB141" s="163">
        <f t="shared" si="500"/>
        <v>0</v>
      </c>
      <c r="BC141" s="352">
        <f t="shared" si="473"/>
        <v>22144293</v>
      </c>
      <c r="BD141" s="573">
        <f t="shared" si="485"/>
        <v>25453136</v>
      </c>
    </row>
    <row r="142" spans="1:56" ht="17.399999999999999" x14ac:dyDescent="0.3">
      <c r="A142" s="18" t="s">
        <v>273</v>
      </c>
      <c r="B142" s="19" t="s">
        <v>274</v>
      </c>
      <c r="C142" s="147"/>
      <c r="D142" s="147"/>
      <c r="E142" s="147"/>
      <c r="F142" s="147"/>
      <c r="G142" s="147"/>
      <c r="H142" s="147">
        <f>SUM(C142:G142)</f>
        <v>0</v>
      </c>
      <c r="I142" s="318"/>
      <c r="J142" s="318"/>
      <c r="K142" s="318"/>
      <c r="L142" s="553">
        <f t="shared" si="493"/>
        <v>0</v>
      </c>
      <c r="M142" s="147"/>
      <c r="N142" s="147"/>
      <c r="O142" s="147"/>
      <c r="P142" s="147"/>
      <c r="Q142" s="147">
        <f>SUM(M142:P142)</f>
        <v>0</v>
      </c>
      <c r="R142" s="147"/>
      <c r="S142" s="147"/>
      <c r="T142" s="147"/>
      <c r="U142" s="147">
        <f t="shared" si="489"/>
        <v>0</v>
      </c>
      <c r="V142" s="147"/>
      <c r="W142" s="147"/>
      <c r="X142" s="147"/>
      <c r="Y142" s="147">
        <v>16227576</v>
      </c>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352">
        <f t="shared" si="473"/>
        <v>16227576</v>
      </c>
      <c r="BD142" s="573">
        <f t="shared" si="485"/>
        <v>16227576</v>
      </c>
    </row>
    <row r="143" spans="1:56" ht="30" x14ac:dyDescent="0.3">
      <c r="A143" s="18" t="s">
        <v>275</v>
      </c>
      <c r="B143" s="19" t="s">
        <v>276</v>
      </c>
      <c r="C143" s="147"/>
      <c r="D143" s="147"/>
      <c r="E143" s="147">
        <v>181160</v>
      </c>
      <c r="F143" s="147"/>
      <c r="G143" s="147"/>
      <c r="H143" s="147">
        <f>SUM(C143:G143)</f>
        <v>181160</v>
      </c>
      <c r="I143" s="318">
        <v>1856945</v>
      </c>
      <c r="J143" s="318"/>
      <c r="K143" s="318"/>
      <c r="L143" s="553">
        <f t="shared" si="493"/>
        <v>1856945</v>
      </c>
      <c r="M143" s="147">
        <v>599694</v>
      </c>
      <c r="N143" s="147"/>
      <c r="O143" s="147"/>
      <c r="P143" s="147"/>
      <c r="Q143" s="147">
        <f>SUM(M143:P143)</f>
        <v>599694</v>
      </c>
      <c r="R143" s="147">
        <v>360000</v>
      </c>
      <c r="S143" s="147">
        <v>157341</v>
      </c>
      <c r="T143" s="147"/>
      <c r="U143" s="147">
        <f t="shared" si="489"/>
        <v>517341</v>
      </c>
      <c r="V143" s="147"/>
      <c r="W143" s="147"/>
      <c r="X143" s="147"/>
      <c r="Y143" s="147">
        <v>0</v>
      </c>
      <c r="Z143" s="147"/>
      <c r="AA143" s="147"/>
      <c r="AB143" s="147"/>
      <c r="AC143" s="147"/>
      <c r="AD143" s="147"/>
      <c r="AE143" s="147"/>
      <c r="AF143" s="147"/>
      <c r="AG143" s="147"/>
      <c r="AH143" s="147"/>
      <c r="AI143" s="147"/>
      <c r="AJ143" s="147">
        <v>360000</v>
      </c>
      <c r="AK143" s="147"/>
      <c r="AL143" s="147">
        <v>3965716</v>
      </c>
      <c r="AM143" s="147"/>
      <c r="AN143" s="147">
        <v>421190</v>
      </c>
      <c r="AO143" s="147"/>
      <c r="AP143" s="147"/>
      <c r="AQ143" s="147"/>
      <c r="AR143" s="147"/>
      <c r="AS143" s="147"/>
      <c r="AT143" s="147">
        <v>0</v>
      </c>
      <c r="AU143" s="147"/>
      <c r="AV143" s="147"/>
      <c r="AW143" s="147"/>
      <c r="AX143" s="147"/>
      <c r="AY143" s="147"/>
      <c r="AZ143" s="147">
        <v>71583</v>
      </c>
      <c r="BA143" s="147"/>
      <c r="BB143" s="147"/>
      <c r="BC143" s="352">
        <f t="shared" si="473"/>
        <v>4818489</v>
      </c>
      <c r="BD143" s="573">
        <f t="shared" si="485"/>
        <v>7973629</v>
      </c>
    </row>
    <row r="144" spans="1:56" ht="17.399999999999999" x14ac:dyDescent="0.3">
      <c r="A144" s="18" t="s">
        <v>277</v>
      </c>
      <c r="B144" s="19" t="s">
        <v>278</v>
      </c>
      <c r="C144" s="147"/>
      <c r="D144" s="147"/>
      <c r="E144" s="147"/>
      <c r="F144" s="147"/>
      <c r="G144" s="147"/>
      <c r="H144" s="147">
        <f>SUM(C144:G144)</f>
        <v>0</v>
      </c>
      <c r="I144" s="318"/>
      <c r="J144" s="318"/>
      <c r="K144" s="318"/>
      <c r="L144" s="553">
        <f t="shared" si="493"/>
        <v>0</v>
      </c>
      <c r="M144" s="147"/>
      <c r="N144" s="147"/>
      <c r="O144" s="147"/>
      <c r="P144" s="147"/>
      <c r="Q144" s="147">
        <f>SUM(M144:P144)</f>
        <v>0</v>
      </c>
      <c r="R144" s="147">
        <v>153703</v>
      </c>
      <c r="S144" s="147">
        <v>0</v>
      </c>
      <c r="T144" s="147"/>
      <c r="U144" s="147">
        <f t="shared" si="489"/>
        <v>153703</v>
      </c>
      <c r="V144" s="147"/>
      <c r="W144" s="147"/>
      <c r="X144" s="147"/>
      <c r="Y144" s="147">
        <v>660000</v>
      </c>
      <c r="Z144" s="147"/>
      <c r="AA144" s="147"/>
      <c r="AB144" s="147"/>
      <c r="AC144" s="147"/>
      <c r="AD144" s="147"/>
      <c r="AE144" s="147"/>
      <c r="AF144" s="147"/>
      <c r="AG144" s="147"/>
      <c r="AH144" s="147"/>
      <c r="AI144" s="147"/>
      <c r="AJ144" s="147"/>
      <c r="AK144" s="147"/>
      <c r="AL144" s="147">
        <v>378228</v>
      </c>
      <c r="AM144" s="147"/>
      <c r="AN144" s="147">
        <v>0</v>
      </c>
      <c r="AO144" s="147"/>
      <c r="AP144" s="147"/>
      <c r="AQ144" s="147"/>
      <c r="AR144" s="147"/>
      <c r="AS144" s="147"/>
      <c r="AT144" s="147"/>
      <c r="AU144" s="147"/>
      <c r="AV144" s="147"/>
      <c r="AW144" s="147"/>
      <c r="AX144" s="147"/>
      <c r="AY144" s="147"/>
      <c r="AZ144" s="147">
        <v>60000</v>
      </c>
      <c r="BA144" s="147"/>
      <c r="BB144" s="147"/>
      <c r="BC144" s="352">
        <f t="shared" si="473"/>
        <v>1098228</v>
      </c>
      <c r="BD144" s="573">
        <f t="shared" si="485"/>
        <v>1251931</v>
      </c>
    </row>
    <row r="145" spans="1:56" ht="31.2" x14ac:dyDescent="0.3">
      <c r="A145" s="14" t="s">
        <v>279</v>
      </c>
      <c r="B145" s="15" t="s">
        <v>280</v>
      </c>
      <c r="C145" s="145">
        <v>247893</v>
      </c>
      <c r="D145" s="145">
        <v>0</v>
      </c>
      <c r="E145" s="145">
        <v>1237582</v>
      </c>
      <c r="F145" s="145">
        <v>0</v>
      </c>
      <c r="G145" s="145">
        <v>148518</v>
      </c>
      <c r="H145" s="145">
        <f>SUM(C145:G145)</f>
        <v>1633993</v>
      </c>
      <c r="I145" s="316">
        <v>9183396</v>
      </c>
      <c r="J145" s="316"/>
      <c r="K145" s="316"/>
      <c r="L145" s="554">
        <f>SUM(I145:J145)</f>
        <v>9183396</v>
      </c>
      <c r="M145" s="162">
        <v>12829068</v>
      </c>
      <c r="N145" s="162"/>
      <c r="O145" s="162"/>
      <c r="P145" s="162"/>
      <c r="Q145" s="162">
        <f>SUM(M145:P145)</f>
        <v>12829068</v>
      </c>
      <c r="R145" s="162">
        <v>7828297</v>
      </c>
      <c r="S145" s="162">
        <v>210417</v>
      </c>
      <c r="T145" s="162"/>
      <c r="U145" s="162">
        <f t="shared" si="489"/>
        <v>8038714</v>
      </c>
      <c r="V145" s="162"/>
      <c r="W145" s="162"/>
      <c r="X145" s="162"/>
      <c r="Y145" s="162">
        <v>1829209</v>
      </c>
      <c r="Z145" s="162">
        <v>474550</v>
      </c>
      <c r="AA145" s="162"/>
      <c r="AB145" s="162"/>
      <c r="AC145" s="162"/>
      <c r="AD145" s="162"/>
      <c r="AE145" s="162"/>
      <c r="AF145" s="162">
        <v>1005850</v>
      </c>
      <c r="AG145" s="162"/>
      <c r="AH145" s="162"/>
      <c r="AI145" s="162"/>
      <c r="AJ145" s="162">
        <v>42121</v>
      </c>
      <c r="AK145" s="162"/>
      <c r="AL145" s="162">
        <v>2381334</v>
      </c>
      <c r="AM145" s="162"/>
      <c r="AN145" s="162">
        <v>1099647</v>
      </c>
      <c r="AO145" s="162"/>
      <c r="AP145" s="162">
        <v>893939</v>
      </c>
      <c r="AQ145" s="162"/>
      <c r="AR145" s="162">
        <v>805973</v>
      </c>
      <c r="AS145" s="162"/>
      <c r="AT145" s="162">
        <v>0</v>
      </c>
      <c r="AU145" s="162">
        <v>22303</v>
      </c>
      <c r="AV145" s="162"/>
      <c r="AW145" s="162"/>
      <c r="AX145" s="162"/>
      <c r="AY145" s="162"/>
      <c r="AZ145" s="162">
        <v>8375</v>
      </c>
      <c r="BA145" s="162"/>
      <c r="BB145" s="162"/>
      <c r="BC145" s="352">
        <f t="shared" si="473"/>
        <v>8563301</v>
      </c>
      <c r="BD145" s="573">
        <f t="shared" si="485"/>
        <v>40248472</v>
      </c>
    </row>
    <row r="146" spans="1:56" ht="17.399999999999999" x14ac:dyDescent="0.3">
      <c r="A146" s="14" t="s">
        <v>281</v>
      </c>
      <c r="B146" s="15" t="s">
        <v>282</v>
      </c>
      <c r="C146" s="145">
        <f t="shared" ref="C146:AI146" si="503">C165+C162+C154+C151+C147</f>
        <v>42135</v>
      </c>
      <c r="D146" s="145">
        <f t="shared" ref="D146:F146" si="504">D165+D162+D154+D151+D147</f>
        <v>295338</v>
      </c>
      <c r="E146" s="145">
        <f t="shared" si="504"/>
        <v>8083936</v>
      </c>
      <c r="F146" s="145">
        <f t="shared" si="504"/>
        <v>0</v>
      </c>
      <c r="G146" s="145">
        <f t="shared" si="503"/>
        <v>0</v>
      </c>
      <c r="H146" s="145">
        <f t="shared" si="503"/>
        <v>8421409</v>
      </c>
      <c r="I146" s="316">
        <f t="shared" si="503"/>
        <v>5593344</v>
      </c>
      <c r="J146" s="316">
        <f t="shared" si="503"/>
        <v>299972</v>
      </c>
      <c r="K146" s="316">
        <f t="shared" si="503"/>
        <v>0</v>
      </c>
      <c r="L146" s="554">
        <f t="shared" si="493"/>
        <v>5893316</v>
      </c>
      <c r="M146" s="162">
        <f t="shared" si="503"/>
        <v>8254144</v>
      </c>
      <c r="N146" s="162">
        <f t="shared" ref="N146:O146" si="505">N165+N162+N154+N151+N147</f>
        <v>0</v>
      </c>
      <c r="O146" s="162">
        <f t="shared" si="505"/>
        <v>0</v>
      </c>
      <c r="P146" s="162">
        <f t="shared" si="503"/>
        <v>1181668</v>
      </c>
      <c r="Q146" s="162">
        <f t="shared" si="503"/>
        <v>9435812</v>
      </c>
      <c r="R146" s="162">
        <f t="shared" si="503"/>
        <v>10905793</v>
      </c>
      <c r="S146" s="162">
        <f t="shared" si="503"/>
        <v>0</v>
      </c>
      <c r="T146" s="162">
        <f t="shared" ref="T146" si="506">T165+T162+T154+T151+T147</f>
        <v>0</v>
      </c>
      <c r="U146" s="162">
        <f t="shared" si="489"/>
        <v>10905793</v>
      </c>
      <c r="V146" s="162">
        <f t="shared" si="503"/>
        <v>0</v>
      </c>
      <c r="W146" s="162">
        <f t="shared" ref="W146:X146" si="507">W165+W162+W154+W151+W147</f>
        <v>0</v>
      </c>
      <c r="X146" s="162">
        <f t="shared" si="507"/>
        <v>0</v>
      </c>
      <c r="Y146" s="162">
        <f>Y165+Y162+Y154+Y151+Y147</f>
        <v>47762</v>
      </c>
      <c r="Z146" s="162">
        <f t="shared" si="503"/>
        <v>701829</v>
      </c>
      <c r="AA146" s="162">
        <f t="shared" si="503"/>
        <v>4688116</v>
      </c>
      <c r="AB146" s="162">
        <f t="shared" si="503"/>
        <v>3103</v>
      </c>
      <c r="AC146" s="162">
        <f t="shared" ref="AC146" si="508">AC165+AC162+AC154+AC151+AC147</f>
        <v>0</v>
      </c>
      <c r="AD146" s="162">
        <f t="shared" si="503"/>
        <v>0</v>
      </c>
      <c r="AE146" s="162">
        <f t="shared" ref="AE146" si="509">AE165+AE162+AE154+AE151+AE147</f>
        <v>0</v>
      </c>
      <c r="AF146" s="162">
        <f t="shared" si="503"/>
        <v>157400</v>
      </c>
      <c r="AG146" s="162">
        <f t="shared" ref="AG146" si="510">AG165+AG162+AG154+AG151+AG147</f>
        <v>0</v>
      </c>
      <c r="AH146" s="162">
        <f t="shared" si="503"/>
        <v>3813955</v>
      </c>
      <c r="AI146" s="162">
        <f t="shared" si="503"/>
        <v>0</v>
      </c>
      <c r="AJ146" s="162">
        <f t="shared" ref="AJ146:BB146" si="511">AJ165+AJ162+AJ154+AJ151+AJ147</f>
        <v>10974300</v>
      </c>
      <c r="AK146" s="162">
        <f t="shared" si="511"/>
        <v>12874355</v>
      </c>
      <c r="AL146" s="162">
        <f t="shared" si="511"/>
        <v>26438464</v>
      </c>
      <c r="AM146" s="162">
        <f t="shared" si="511"/>
        <v>2392035</v>
      </c>
      <c r="AN146" s="162">
        <f t="shared" si="511"/>
        <v>11560884</v>
      </c>
      <c r="AO146" s="162">
        <f t="shared" si="511"/>
        <v>3840000</v>
      </c>
      <c r="AP146" s="162">
        <f t="shared" si="511"/>
        <v>1734045</v>
      </c>
      <c r="AQ146" s="162">
        <f t="shared" si="511"/>
        <v>0</v>
      </c>
      <c r="AR146" s="162">
        <f t="shared" si="511"/>
        <v>8837914</v>
      </c>
      <c r="AS146" s="162">
        <f t="shared" si="511"/>
        <v>0</v>
      </c>
      <c r="AT146" s="162">
        <f t="shared" ref="AT146" si="512">AT165+AT162+AT154+AT151+AT147</f>
        <v>592560</v>
      </c>
      <c r="AU146" s="162">
        <f t="shared" si="511"/>
        <v>44287000</v>
      </c>
      <c r="AV146" s="162">
        <f t="shared" ref="AV146:AW146" si="513">AV165+AV162+AV154+AV151+AV147</f>
        <v>26304</v>
      </c>
      <c r="AW146" s="162">
        <f t="shared" si="513"/>
        <v>5208778</v>
      </c>
      <c r="AX146" s="162">
        <f t="shared" si="511"/>
        <v>3047740</v>
      </c>
      <c r="AY146" s="162">
        <f t="shared" si="511"/>
        <v>0</v>
      </c>
      <c r="AZ146" s="162">
        <f t="shared" si="511"/>
        <v>117030</v>
      </c>
      <c r="BA146" s="162">
        <f t="shared" si="511"/>
        <v>0</v>
      </c>
      <c r="BB146" s="162">
        <f t="shared" si="511"/>
        <v>21722905</v>
      </c>
      <c r="BC146" s="352">
        <f t="shared" si="473"/>
        <v>163066479</v>
      </c>
      <c r="BD146" s="573">
        <f t="shared" si="485"/>
        <v>197722809</v>
      </c>
    </row>
    <row r="147" spans="1:56" ht="17.399999999999999" x14ac:dyDescent="0.3">
      <c r="A147" s="16" t="s">
        <v>283</v>
      </c>
      <c r="B147" s="17" t="s">
        <v>284</v>
      </c>
      <c r="C147" s="146">
        <f t="shared" ref="C147:AI147" si="514">SUM(C148:C150)</f>
        <v>0</v>
      </c>
      <c r="D147" s="146">
        <f t="shared" ref="D147:F147" si="515">SUM(D148:D150)</f>
        <v>271875</v>
      </c>
      <c r="E147" s="146">
        <f t="shared" si="515"/>
        <v>1203715</v>
      </c>
      <c r="F147" s="146">
        <f t="shared" si="515"/>
        <v>0</v>
      </c>
      <c r="G147" s="146">
        <f t="shared" si="514"/>
        <v>0</v>
      </c>
      <c r="H147" s="146">
        <f t="shared" si="514"/>
        <v>1475590</v>
      </c>
      <c r="I147" s="317">
        <f t="shared" ref="I147:K147" si="516">SUM(I148:I150)</f>
        <v>1284995</v>
      </c>
      <c r="J147" s="317">
        <f t="shared" si="516"/>
        <v>236197</v>
      </c>
      <c r="K147" s="317">
        <f t="shared" si="516"/>
        <v>0</v>
      </c>
      <c r="L147" s="552">
        <f t="shared" si="493"/>
        <v>1521192</v>
      </c>
      <c r="M147" s="163">
        <f t="shared" si="514"/>
        <v>1817576</v>
      </c>
      <c r="N147" s="163">
        <f t="shared" ref="N147:O147" si="517">SUM(N148:N150)</f>
        <v>0</v>
      </c>
      <c r="O147" s="163">
        <f t="shared" si="517"/>
        <v>0</v>
      </c>
      <c r="P147" s="163">
        <f t="shared" si="514"/>
        <v>300942</v>
      </c>
      <c r="Q147" s="163">
        <f t="shared" si="514"/>
        <v>2118518</v>
      </c>
      <c r="R147" s="163">
        <f t="shared" si="514"/>
        <v>1977816</v>
      </c>
      <c r="S147" s="163">
        <f t="shared" ref="S147:T147" si="518">SUM(S148:S150)</f>
        <v>0</v>
      </c>
      <c r="T147" s="163">
        <f t="shared" si="518"/>
        <v>0</v>
      </c>
      <c r="U147" s="163">
        <f t="shared" si="489"/>
        <v>1977816</v>
      </c>
      <c r="V147" s="163">
        <f t="shared" si="514"/>
        <v>0</v>
      </c>
      <c r="W147" s="163">
        <f t="shared" ref="W147:X147" si="519">SUM(W148:W150)</f>
        <v>0</v>
      </c>
      <c r="X147" s="163">
        <f t="shared" si="519"/>
        <v>0</v>
      </c>
      <c r="Y147" s="163">
        <f t="shared" si="514"/>
        <v>0</v>
      </c>
      <c r="Z147" s="163">
        <f t="shared" si="514"/>
        <v>103120</v>
      </c>
      <c r="AA147" s="163">
        <f t="shared" si="514"/>
        <v>3685</v>
      </c>
      <c r="AB147" s="163">
        <f t="shared" si="514"/>
        <v>0</v>
      </c>
      <c r="AC147" s="163">
        <f t="shared" ref="AC147" si="520">SUM(AC148:AC150)</f>
        <v>0</v>
      </c>
      <c r="AD147" s="163">
        <f t="shared" si="514"/>
        <v>0</v>
      </c>
      <c r="AE147" s="163">
        <f t="shared" ref="AE147" si="521">SUM(AE148:AE150)</f>
        <v>0</v>
      </c>
      <c r="AF147" s="163">
        <f t="shared" si="514"/>
        <v>122598</v>
      </c>
      <c r="AG147" s="163">
        <f t="shared" ref="AG147" si="522">SUM(AG148:AG150)</f>
        <v>0</v>
      </c>
      <c r="AH147" s="163">
        <f t="shared" si="514"/>
        <v>470457</v>
      </c>
      <c r="AI147" s="163">
        <f t="shared" si="514"/>
        <v>0</v>
      </c>
      <c r="AJ147" s="163">
        <f t="shared" ref="AJ147:BB147" si="523">SUM(AJ148:AJ150)</f>
        <v>0</v>
      </c>
      <c r="AK147" s="163">
        <f t="shared" si="523"/>
        <v>57200</v>
      </c>
      <c r="AL147" s="163">
        <f t="shared" si="523"/>
        <v>2206097</v>
      </c>
      <c r="AM147" s="163">
        <f t="shared" si="523"/>
        <v>1649360</v>
      </c>
      <c r="AN147" s="163">
        <f t="shared" si="523"/>
        <v>132160</v>
      </c>
      <c r="AO147" s="163">
        <f t="shared" si="523"/>
        <v>0</v>
      </c>
      <c r="AP147" s="163">
        <f t="shared" si="523"/>
        <v>183896</v>
      </c>
      <c r="AQ147" s="163">
        <f t="shared" si="523"/>
        <v>0</v>
      </c>
      <c r="AR147" s="163">
        <f t="shared" si="523"/>
        <v>135495</v>
      </c>
      <c r="AS147" s="163">
        <f t="shared" si="523"/>
        <v>0</v>
      </c>
      <c r="AT147" s="163">
        <f t="shared" ref="AT147" si="524">SUM(AT148:AT150)</f>
        <v>0</v>
      </c>
      <c r="AU147" s="163">
        <f t="shared" si="523"/>
        <v>24122</v>
      </c>
      <c r="AV147" s="163">
        <f t="shared" ref="AV147:AW147" si="525">SUM(AV148:AV150)</f>
        <v>0</v>
      </c>
      <c r="AW147" s="163">
        <f t="shared" si="525"/>
        <v>0</v>
      </c>
      <c r="AX147" s="163">
        <f t="shared" si="523"/>
        <v>0</v>
      </c>
      <c r="AY147" s="163">
        <f t="shared" si="523"/>
        <v>0</v>
      </c>
      <c r="AZ147" s="163">
        <f t="shared" si="523"/>
        <v>0</v>
      </c>
      <c r="BA147" s="163">
        <f t="shared" si="523"/>
        <v>0</v>
      </c>
      <c r="BB147" s="163">
        <f t="shared" si="523"/>
        <v>10775462</v>
      </c>
      <c r="BC147" s="352">
        <f t="shared" si="473"/>
        <v>15863652</v>
      </c>
      <c r="BD147" s="573">
        <f t="shared" si="485"/>
        <v>22956768</v>
      </c>
    </row>
    <row r="148" spans="1:56" ht="17.399999999999999" x14ac:dyDescent="0.3">
      <c r="A148" s="18" t="s">
        <v>285</v>
      </c>
      <c r="B148" s="19" t="s">
        <v>286</v>
      </c>
      <c r="C148" s="147"/>
      <c r="D148" s="147">
        <v>271875</v>
      </c>
      <c r="E148" s="147">
        <v>117480</v>
      </c>
      <c r="F148" s="147"/>
      <c r="G148" s="147"/>
      <c r="H148" s="147">
        <f>SUM(C148:G148)</f>
        <v>389355</v>
      </c>
      <c r="I148" s="318">
        <v>219767</v>
      </c>
      <c r="J148" s="318"/>
      <c r="K148" s="318"/>
      <c r="L148" s="553">
        <f t="shared" si="493"/>
        <v>219767</v>
      </c>
      <c r="M148" s="147">
        <v>433869</v>
      </c>
      <c r="N148" s="147"/>
      <c r="O148" s="147"/>
      <c r="P148" s="147"/>
      <c r="Q148" s="147">
        <f>SUM(M148:P148)</f>
        <v>433869</v>
      </c>
      <c r="R148" s="147">
        <v>144299</v>
      </c>
      <c r="S148" s="147"/>
      <c r="T148" s="147"/>
      <c r="U148" s="147">
        <f t="shared" si="489"/>
        <v>144299</v>
      </c>
      <c r="V148" s="147"/>
      <c r="W148" s="147"/>
      <c r="X148" s="147"/>
      <c r="Y148" s="147"/>
      <c r="Z148" s="147"/>
      <c r="AA148" s="147"/>
      <c r="AB148" s="147"/>
      <c r="AC148" s="147"/>
      <c r="AD148" s="147"/>
      <c r="AE148" s="147">
        <v>0</v>
      </c>
      <c r="AF148" s="147"/>
      <c r="AG148" s="147"/>
      <c r="AH148" s="147"/>
      <c r="AI148" s="147"/>
      <c r="AJ148" s="147"/>
      <c r="AK148" s="147"/>
      <c r="AL148" s="147">
        <v>69071</v>
      </c>
      <c r="AM148" s="147"/>
      <c r="AN148" s="147">
        <v>46129</v>
      </c>
      <c r="AO148" s="147"/>
      <c r="AP148" s="147">
        <v>80502</v>
      </c>
      <c r="AQ148" s="147"/>
      <c r="AR148" s="147"/>
      <c r="AS148" s="147"/>
      <c r="AT148" s="147"/>
      <c r="AU148" s="147"/>
      <c r="AV148" s="147"/>
      <c r="AW148" s="147"/>
      <c r="AX148" s="147"/>
      <c r="AY148" s="147"/>
      <c r="AZ148" s="147"/>
      <c r="BA148" s="147"/>
      <c r="BB148" s="147">
        <v>0</v>
      </c>
      <c r="BC148" s="352">
        <f t="shared" si="473"/>
        <v>195702</v>
      </c>
      <c r="BD148" s="573">
        <f t="shared" si="485"/>
        <v>1382992</v>
      </c>
    </row>
    <row r="149" spans="1:56" ht="17.399999999999999" x14ac:dyDescent="0.3">
      <c r="A149" s="18" t="s">
        <v>287</v>
      </c>
      <c r="B149" s="19" t="s">
        <v>288</v>
      </c>
      <c r="C149" s="147"/>
      <c r="D149" s="147"/>
      <c r="E149" s="147">
        <v>1086235</v>
      </c>
      <c r="F149" s="147"/>
      <c r="G149" s="147"/>
      <c r="H149" s="147">
        <f>SUM(C149:G149)</f>
        <v>1086235</v>
      </c>
      <c r="I149" s="318">
        <v>1065228</v>
      </c>
      <c r="J149" s="318">
        <v>236197</v>
      </c>
      <c r="K149" s="318"/>
      <c r="L149" s="553">
        <f t="shared" ref="L149:L150" si="526">SUM(I149:K149)</f>
        <v>1301425</v>
      </c>
      <c r="M149" s="147">
        <v>1383707</v>
      </c>
      <c r="N149" s="147"/>
      <c r="O149" s="147"/>
      <c r="P149" s="147">
        <v>300942</v>
      </c>
      <c r="Q149" s="147">
        <f>SUM(M149:P149)</f>
        <v>1684649</v>
      </c>
      <c r="R149" s="147">
        <v>1833517</v>
      </c>
      <c r="S149" s="147">
        <v>0</v>
      </c>
      <c r="T149" s="147"/>
      <c r="U149" s="147">
        <f t="shared" si="489"/>
        <v>1833517</v>
      </c>
      <c r="V149" s="147"/>
      <c r="W149" s="147"/>
      <c r="X149" s="147"/>
      <c r="Y149" s="147"/>
      <c r="Z149" s="147">
        <v>103120</v>
      </c>
      <c r="AA149" s="147">
        <v>3685</v>
      </c>
      <c r="AB149" s="147"/>
      <c r="AC149" s="147"/>
      <c r="AD149" s="147"/>
      <c r="AE149" s="147"/>
      <c r="AF149" s="147">
        <v>122598</v>
      </c>
      <c r="AG149" s="147"/>
      <c r="AH149" s="147">
        <v>470457</v>
      </c>
      <c r="AI149" s="147"/>
      <c r="AJ149" s="147">
        <v>0</v>
      </c>
      <c r="AK149" s="147">
        <v>57200</v>
      </c>
      <c r="AL149" s="147">
        <v>2137026</v>
      </c>
      <c r="AM149" s="147">
        <v>1649360</v>
      </c>
      <c r="AN149" s="147">
        <v>86031</v>
      </c>
      <c r="AO149" s="147"/>
      <c r="AP149" s="147">
        <v>103394</v>
      </c>
      <c r="AQ149" s="147"/>
      <c r="AR149" s="147">
        <v>135495</v>
      </c>
      <c r="AS149" s="147"/>
      <c r="AT149" s="147"/>
      <c r="AU149" s="147">
        <v>24122</v>
      </c>
      <c r="AV149" s="147"/>
      <c r="AW149" s="147"/>
      <c r="AX149" s="147"/>
      <c r="AY149" s="147"/>
      <c r="AZ149" s="147"/>
      <c r="BA149" s="147"/>
      <c r="BB149" s="147">
        <v>10775462</v>
      </c>
      <c r="BC149" s="352">
        <f t="shared" si="473"/>
        <v>15667950</v>
      </c>
      <c r="BD149" s="573">
        <f t="shared" si="485"/>
        <v>21573776</v>
      </c>
    </row>
    <row r="150" spans="1:56" ht="17.399999999999999" x14ac:dyDescent="0.3">
      <c r="A150" s="18" t="s">
        <v>289</v>
      </c>
      <c r="B150" s="19" t="s">
        <v>290</v>
      </c>
      <c r="C150" s="147"/>
      <c r="D150" s="147"/>
      <c r="E150" s="147"/>
      <c r="F150" s="147"/>
      <c r="G150" s="147"/>
      <c r="H150" s="147">
        <f>SUM(C150:G150)</f>
        <v>0</v>
      </c>
      <c r="I150" s="318"/>
      <c r="J150" s="318"/>
      <c r="K150" s="318"/>
      <c r="L150" s="553">
        <f t="shared" si="526"/>
        <v>0</v>
      </c>
      <c r="M150" s="147"/>
      <c r="N150" s="147"/>
      <c r="O150" s="147"/>
      <c r="P150" s="147"/>
      <c r="Q150" s="147">
        <f>SUM(M150:P150)</f>
        <v>0</v>
      </c>
      <c r="R150" s="147"/>
      <c r="S150" s="147"/>
      <c r="T150" s="147"/>
      <c r="U150" s="147">
        <f t="shared" si="489"/>
        <v>0</v>
      </c>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352">
        <f t="shared" si="473"/>
        <v>0</v>
      </c>
      <c r="BD150" s="573">
        <f t="shared" si="485"/>
        <v>0</v>
      </c>
    </row>
    <row r="151" spans="1:56" ht="17.399999999999999" x14ac:dyDescent="0.3">
      <c r="A151" s="16" t="s">
        <v>291</v>
      </c>
      <c r="B151" s="17" t="s">
        <v>292</v>
      </c>
      <c r="C151" s="146">
        <f t="shared" ref="C151:AI151" si="527">SUM(C152:C153)</f>
        <v>40440</v>
      </c>
      <c r="D151" s="146">
        <f t="shared" ref="D151:F151" si="528">SUM(D152:D153)</f>
        <v>0</v>
      </c>
      <c r="E151" s="146">
        <f t="shared" si="528"/>
        <v>444163</v>
      </c>
      <c r="F151" s="146">
        <f t="shared" si="528"/>
        <v>0</v>
      </c>
      <c r="G151" s="146">
        <f t="shared" si="527"/>
        <v>0</v>
      </c>
      <c r="H151" s="146">
        <f t="shared" si="527"/>
        <v>484603</v>
      </c>
      <c r="I151" s="317">
        <f t="shared" si="527"/>
        <v>258905</v>
      </c>
      <c r="J151" s="317">
        <f t="shared" si="527"/>
        <v>0</v>
      </c>
      <c r="K151" s="317">
        <f t="shared" si="527"/>
        <v>0</v>
      </c>
      <c r="L151" s="552">
        <f>SUM(I151:K151)</f>
        <v>258905</v>
      </c>
      <c r="M151" s="163">
        <f t="shared" si="527"/>
        <v>509131</v>
      </c>
      <c r="N151" s="163">
        <f t="shared" ref="N151:O151" si="529">SUM(N152:N153)</f>
        <v>0</v>
      </c>
      <c r="O151" s="163">
        <f t="shared" si="529"/>
        <v>0</v>
      </c>
      <c r="P151" s="163">
        <f t="shared" si="527"/>
        <v>0</v>
      </c>
      <c r="Q151" s="163">
        <f t="shared" si="527"/>
        <v>509131</v>
      </c>
      <c r="R151" s="163">
        <f t="shared" si="527"/>
        <v>2725872</v>
      </c>
      <c r="S151" s="163">
        <f t="shared" ref="S151:T151" si="530">SUM(S152:S153)</f>
        <v>0</v>
      </c>
      <c r="T151" s="163">
        <f t="shared" si="530"/>
        <v>0</v>
      </c>
      <c r="U151" s="163">
        <f t="shared" si="489"/>
        <v>2725872</v>
      </c>
      <c r="V151" s="163">
        <f t="shared" si="527"/>
        <v>0</v>
      </c>
      <c r="W151" s="163">
        <f t="shared" ref="W151:X151" si="531">SUM(W152:W153)</f>
        <v>0</v>
      </c>
      <c r="X151" s="163">
        <f t="shared" si="531"/>
        <v>0</v>
      </c>
      <c r="Y151" s="163">
        <f t="shared" si="527"/>
        <v>0</v>
      </c>
      <c r="Z151" s="163">
        <f t="shared" si="527"/>
        <v>0</v>
      </c>
      <c r="AA151" s="163">
        <f t="shared" si="527"/>
        <v>2905</v>
      </c>
      <c r="AB151" s="163">
        <f t="shared" si="527"/>
        <v>0</v>
      </c>
      <c r="AC151" s="163">
        <f t="shared" ref="AC151" si="532">SUM(AC152:AC153)</f>
        <v>0</v>
      </c>
      <c r="AD151" s="163">
        <f t="shared" si="527"/>
        <v>0</v>
      </c>
      <c r="AE151" s="163">
        <f t="shared" ref="AE151" si="533">SUM(AE152:AE153)</f>
        <v>0</v>
      </c>
      <c r="AF151" s="163">
        <f t="shared" si="527"/>
        <v>0</v>
      </c>
      <c r="AG151" s="163">
        <f t="shared" ref="AG151" si="534">SUM(AG152:AG153)</f>
        <v>0</v>
      </c>
      <c r="AH151" s="163">
        <f t="shared" si="527"/>
        <v>0</v>
      </c>
      <c r="AI151" s="163">
        <f t="shared" si="527"/>
        <v>0</v>
      </c>
      <c r="AJ151" s="163">
        <f t="shared" ref="AJ151:BB151" si="535">SUM(AJ152:AJ153)</f>
        <v>0</v>
      </c>
      <c r="AK151" s="163">
        <f t="shared" si="535"/>
        <v>0</v>
      </c>
      <c r="AL151" s="163">
        <f t="shared" si="535"/>
        <v>1675450</v>
      </c>
      <c r="AM151" s="163">
        <f t="shared" si="535"/>
        <v>0</v>
      </c>
      <c r="AN151" s="163">
        <f t="shared" si="535"/>
        <v>559061</v>
      </c>
      <c r="AO151" s="163">
        <f t="shared" si="535"/>
        <v>0</v>
      </c>
      <c r="AP151" s="163">
        <f t="shared" si="535"/>
        <v>345511</v>
      </c>
      <c r="AQ151" s="163">
        <f t="shared" si="535"/>
        <v>0</v>
      </c>
      <c r="AR151" s="163">
        <f t="shared" si="535"/>
        <v>94336</v>
      </c>
      <c r="AS151" s="163">
        <f t="shared" si="535"/>
        <v>0</v>
      </c>
      <c r="AT151" s="163">
        <f t="shared" ref="AT151" si="536">SUM(AT152:AT153)</f>
        <v>0</v>
      </c>
      <c r="AU151" s="163">
        <f t="shared" si="535"/>
        <v>52400</v>
      </c>
      <c r="AV151" s="163">
        <f t="shared" ref="AV151:AW151" si="537">SUM(AV152:AV153)</f>
        <v>0</v>
      </c>
      <c r="AW151" s="163">
        <f t="shared" si="537"/>
        <v>0</v>
      </c>
      <c r="AX151" s="163">
        <f t="shared" si="535"/>
        <v>0</v>
      </c>
      <c r="AY151" s="163">
        <f t="shared" si="535"/>
        <v>0</v>
      </c>
      <c r="AZ151" s="163">
        <f t="shared" si="535"/>
        <v>0</v>
      </c>
      <c r="BA151" s="163">
        <f t="shared" si="535"/>
        <v>0</v>
      </c>
      <c r="BB151" s="163">
        <f t="shared" si="535"/>
        <v>0</v>
      </c>
      <c r="BC151" s="352">
        <f t="shared" si="473"/>
        <v>2729663</v>
      </c>
      <c r="BD151" s="573">
        <f t="shared" si="485"/>
        <v>6708174</v>
      </c>
    </row>
    <row r="152" spans="1:56" ht="17.399999999999999" x14ac:dyDescent="0.3">
      <c r="A152" s="18" t="s">
        <v>293</v>
      </c>
      <c r="B152" s="19" t="s">
        <v>294</v>
      </c>
      <c r="C152" s="147">
        <v>40440</v>
      </c>
      <c r="D152" s="147">
        <v>0</v>
      </c>
      <c r="E152" s="147">
        <v>370454</v>
      </c>
      <c r="F152" s="147"/>
      <c r="G152" s="147"/>
      <c r="H152" s="147">
        <f>SUM(C152:G152)</f>
        <v>410894</v>
      </c>
      <c r="I152" s="318">
        <v>129889</v>
      </c>
      <c r="J152" s="318"/>
      <c r="K152" s="318"/>
      <c r="L152" s="553">
        <f>SUM(I152:K152)</f>
        <v>129889</v>
      </c>
      <c r="M152" s="147">
        <v>361241</v>
      </c>
      <c r="N152" s="147"/>
      <c r="O152" s="147"/>
      <c r="P152" s="147"/>
      <c r="Q152" s="147">
        <f>SUM(M152:P152)</f>
        <v>361241</v>
      </c>
      <c r="R152" s="147">
        <v>1985571</v>
      </c>
      <c r="S152" s="147"/>
      <c r="T152" s="147"/>
      <c r="U152" s="147">
        <f t="shared" si="489"/>
        <v>1985571</v>
      </c>
      <c r="V152" s="147"/>
      <c r="W152" s="147"/>
      <c r="X152" s="147"/>
      <c r="Y152" s="147"/>
      <c r="Z152" s="147"/>
      <c r="AA152" s="147">
        <v>2905</v>
      </c>
      <c r="AB152" s="147"/>
      <c r="AC152" s="147"/>
      <c r="AD152" s="147"/>
      <c r="AE152" s="147"/>
      <c r="AF152" s="147"/>
      <c r="AG152" s="147"/>
      <c r="AH152" s="147"/>
      <c r="AI152" s="147"/>
      <c r="AJ152" s="147"/>
      <c r="AK152" s="147"/>
      <c r="AL152" s="147">
        <v>1366823</v>
      </c>
      <c r="AM152" s="147"/>
      <c r="AN152" s="147">
        <v>486461</v>
      </c>
      <c r="AO152" s="147"/>
      <c r="AP152" s="147">
        <v>161691</v>
      </c>
      <c r="AQ152" s="147"/>
      <c r="AR152" s="147">
        <v>59404</v>
      </c>
      <c r="AS152" s="147"/>
      <c r="AT152" s="147"/>
      <c r="AU152" s="147">
        <v>52400</v>
      </c>
      <c r="AV152" s="147"/>
      <c r="AW152" s="147"/>
      <c r="AX152" s="147"/>
      <c r="AY152" s="147"/>
      <c r="AZ152" s="147"/>
      <c r="BA152" s="147"/>
      <c r="BB152" s="147"/>
      <c r="BC152" s="352">
        <f t="shared" si="473"/>
        <v>2129684</v>
      </c>
      <c r="BD152" s="573">
        <f t="shared" si="485"/>
        <v>5017279</v>
      </c>
    </row>
    <row r="153" spans="1:56" ht="17.399999999999999" x14ac:dyDescent="0.3">
      <c r="A153" s="18" t="s">
        <v>295</v>
      </c>
      <c r="B153" s="19" t="s">
        <v>296</v>
      </c>
      <c r="C153" s="147"/>
      <c r="D153" s="147"/>
      <c r="E153" s="147">
        <v>73709</v>
      </c>
      <c r="F153" s="147"/>
      <c r="G153" s="147"/>
      <c r="H153" s="147">
        <f>SUM(C153:G153)</f>
        <v>73709</v>
      </c>
      <c r="I153" s="318">
        <v>129016</v>
      </c>
      <c r="J153" s="318"/>
      <c r="K153" s="318"/>
      <c r="L153" s="553">
        <f>SUM(I153:K153)</f>
        <v>129016</v>
      </c>
      <c r="M153" s="147">
        <v>147890</v>
      </c>
      <c r="N153" s="147"/>
      <c r="O153" s="147"/>
      <c r="P153" s="147"/>
      <c r="Q153" s="147">
        <f>SUM(M153:P153)</f>
        <v>147890</v>
      </c>
      <c r="R153" s="147">
        <v>740301</v>
      </c>
      <c r="S153" s="147"/>
      <c r="T153" s="147"/>
      <c r="U153" s="147">
        <f t="shared" si="489"/>
        <v>740301</v>
      </c>
      <c r="V153" s="147"/>
      <c r="W153" s="147"/>
      <c r="X153" s="147"/>
      <c r="Y153" s="147"/>
      <c r="Z153" s="147"/>
      <c r="AA153" s="147">
        <v>0</v>
      </c>
      <c r="AB153" s="147"/>
      <c r="AC153" s="147"/>
      <c r="AD153" s="147"/>
      <c r="AE153" s="147"/>
      <c r="AF153" s="147"/>
      <c r="AG153" s="147"/>
      <c r="AH153" s="147"/>
      <c r="AI153" s="147"/>
      <c r="AJ153" s="147"/>
      <c r="AK153" s="147"/>
      <c r="AL153" s="147">
        <v>308627</v>
      </c>
      <c r="AM153" s="147"/>
      <c r="AN153" s="147">
        <v>72600</v>
      </c>
      <c r="AO153" s="147"/>
      <c r="AP153" s="147">
        <v>183820</v>
      </c>
      <c r="AQ153" s="147"/>
      <c r="AR153" s="147">
        <v>34932</v>
      </c>
      <c r="AS153" s="147"/>
      <c r="AT153" s="147"/>
      <c r="AU153" s="147"/>
      <c r="AV153" s="147"/>
      <c r="AW153" s="147"/>
      <c r="AX153" s="147"/>
      <c r="AY153" s="147"/>
      <c r="AZ153" s="147"/>
      <c r="BA153" s="147"/>
      <c r="BB153" s="147"/>
      <c r="BC153" s="352">
        <f t="shared" si="473"/>
        <v>599979</v>
      </c>
      <c r="BD153" s="573">
        <f t="shared" si="485"/>
        <v>1690895</v>
      </c>
    </row>
    <row r="154" spans="1:56" ht="17.399999999999999" x14ac:dyDescent="0.3">
      <c r="A154" s="16" t="s">
        <v>297</v>
      </c>
      <c r="B154" s="17" t="s">
        <v>298</v>
      </c>
      <c r="C154" s="146">
        <f t="shared" ref="C154:AI154" si="538">SUM(C155:C161)</f>
        <v>1614</v>
      </c>
      <c r="D154" s="146">
        <f t="shared" ref="D154:F154" si="539">SUM(D155:D161)</f>
        <v>9400</v>
      </c>
      <c r="E154" s="146">
        <f t="shared" si="539"/>
        <v>4857987</v>
      </c>
      <c r="F154" s="146">
        <f t="shared" si="539"/>
        <v>0</v>
      </c>
      <c r="G154" s="146">
        <f t="shared" si="538"/>
        <v>0</v>
      </c>
      <c r="H154" s="146">
        <f t="shared" si="538"/>
        <v>4869001</v>
      </c>
      <c r="I154" s="317">
        <f t="shared" si="538"/>
        <v>3014743</v>
      </c>
      <c r="J154" s="317">
        <f t="shared" si="538"/>
        <v>0</v>
      </c>
      <c r="K154" s="317">
        <f t="shared" si="538"/>
        <v>0</v>
      </c>
      <c r="L154" s="552">
        <f>SUM(I154:K154)</f>
        <v>3014743</v>
      </c>
      <c r="M154" s="163">
        <f t="shared" si="538"/>
        <v>4293419</v>
      </c>
      <c r="N154" s="163">
        <f t="shared" ref="N154:O154" si="540">SUM(N155:N161)</f>
        <v>0</v>
      </c>
      <c r="O154" s="163">
        <f t="shared" si="540"/>
        <v>0</v>
      </c>
      <c r="P154" s="163">
        <f t="shared" si="538"/>
        <v>630584</v>
      </c>
      <c r="Q154" s="163">
        <f t="shared" si="538"/>
        <v>4924003</v>
      </c>
      <c r="R154" s="163">
        <f t="shared" si="538"/>
        <v>4045994</v>
      </c>
      <c r="S154" s="163">
        <f t="shared" ref="S154:T154" si="541">SUM(S155:S161)</f>
        <v>0</v>
      </c>
      <c r="T154" s="163">
        <f t="shared" si="541"/>
        <v>0</v>
      </c>
      <c r="U154" s="163">
        <f t="shared" si="489"/>
        <v>4045994</v>
      </c>
      <c r="V154" s="163">
        <f t="shared" si="538"/>
        <v>0</v>
      </c>
      <c r="W154" s="163">
        <f t="shared" ref="W154:X154" si="542">SUM(W155:W161)</f>
        <v>0</v>
      </c>
      <c r="X154" s="163">
        <f t="shared" si="542"/>
        <v>0</v>
      </c>
      <c r="Y154" s="163">
        <f t="shared" si="538"/>
        <v>47762</v>
      </c>
      <c r="Z154" s="163">
        <f t="shared" si="538"/>
        <v>449662</v>
      </c>
      <c r="AA154" s="163">
        <f t="shared" si="538"/>
        <v>3853375</v>
      </c>
      <c r="AB154" s="163">
        <f t="shared" si="538"/>
        <v>0</v>
      </c>
      <c r="AC154" s="163">
        <f t="shared" ref="AC154" si="543">SUM(AC155:AC161)</f>
        <v>0</v>
      </c>
      <c r="AD154" s="163">
        <f t="shared" si="538"/>
        <v>0</v>
      </c>
      <c r="AE154" s="163">
        <f t="shared" ref="AE154" si="544">SUM(AE155:AE161)</f>
        <v>0</v>
      </c>
      <c r="AF154" s="163">
        <f t="shared" si="538"/>
        <v>1339</v>
      </c>
      <c r="AG154" s="163">
        <f t="shared" ref="AG154" si="545">SUM(AG155:AG161)</f>
        <v>0</v>
      </c>
      <c r="AH154" s="163">
        <f t="shared" si="538"/>
        <v>2532657</v>
      </c>
      <c r="AI154" s="163">
        <f t="shared" si="538"/>
        <v>0</v>
      </c>
      <c r="AJ154" s="163">
        <f t="shared" ref="AJ154:BB154" si="546">SUM(AJ155:AJ161)</f>
        <v>8790000</v>
      </c>
      <c r="AK154" s="163">
        <f t="shared" si="546"/>
        <v>10041870</v>
      </c>
      <c r="AL154" s="163">
        <f t="shared" si="546"/>
        <v>16428753</v>
      </c>
      <c r="AM154" s="163">
        <f t="shared" si="546"/>
        <v>257916</v>
      </c>
      <c r="AN154" s="163">
        <f t="shared" si="546"/>
        <v>10514413</v>
      </c>
      <c r="AO154" s="163">
        <f t="shared" si="546"/>
        <v>3840000</v>
      </c>
      <c r="AP154" s="163">
        <f t="shared" si="546"/>
        <v>657305</v>
      </c>
      <c r="AQ154" s="163">
        <f t="shared" si="546"/>
        <v>0</v>
      </c>
      <c r="AR154" s="163">
        <f t="shared" si="546"/>
        <v>6750709</v>
      </c>
      <c r="AS154" s="163">
        <f t="shared" si="546"/>
        <v>0</v>
      </c>
      <c r="AT154" s="163">
        <f t="shared" ref="AT154" si="547">SUM(AT155:AT161)</f>
        <v>562251</v>
      </c>
      <c r="AU154" s="163">
        <f t="shared" si="546"/>
        <v>34795542</v>
      </c>
      <c r="AV154" s="163">
        <f t="shared" ref="AV154:AW154" si="548">SUM(AV155:AV161)</f>
        <v>23568</v>
      </c>
      <c r="AW154" s="163">
        <f t="shared" si="548"/>
        <v>4101400</v>
      </c>
      <c r="AX154" s="163">
        <f t="shared" si="546"/>
        <v>2399796</v>
      </c>
      <c r="AY154" s="163">
        <f t="shared" si="546"/>
        <v>0</v>
      </c>
      <c r="AZ154" s="163">
        <f t="shared" si="546"/>
        <v>93817</v>
      </c>
      <c r="BA154" s="163">
        <f t="shared" si="546"/>
        <v>0</v>
      </c>
      <c r="BB154" s="163">
        <f t="shared" si="546"/>
        <v>6328365</v>
      </c>
      <c r="BC154" s="352">
        <f t="shared" si="473"/>
        <v>112470500</v>
      </c>
      <c r="BD154" s="573">
        <f t="shared" si="485"/>
        <v>129324241</v>
      </c>
    </row>
    <row r="155" spans="1:56" ht="17.399999999999999" x14ac:dyDescent="0.3">
      <c r="A155" s="18" t="s">
        <v>299</v>
      </c>
      <c r="B155" s="19" t="s">
        <v>300</v>
      </c>
      <c r="C155" s="147"/>
      <c r="D155" s="147"/>
      <c r="E155" s="147">
        <v>2031993</v>
      </c>
      <c r="F155" s="147"/>
      <c r="G155" s="147"/>
      <c r="H155" s="147">
        <f t="shared" ref="H155:H161" si="549">SUM(C155:G155)</f>
        <v>2031993</v>
      </c>
      <c r="I155" s="318">
        <v>2190366</v>
      </c>
      <c r="J155" s="318"/>
      <c r="K155" s="318"/>
      <c r="L155" s="553">
        <f>SUM(I155:K155)</f>
        <v>2190366</v>
      </c>
      <c r="M155" s="147">
        <v>2408209</v>
      </c>
      <c r="N155" s="147"/>
      <c r="O155" s="147"/>
      <c r="P155" s="147">
        <v>266075</v>
      </c>
      <c r="Q155" s="147">
        <f t="shared" ref="Q155:Q161" si="550">SUM(M155:P155)</f>
        <v>2674284</v>
      </c>
      <c r="R155" s="147">
        <v>2136423</v>
      </c>
      <c r="S155" s="147"/>
      <c r="T155" s="147"/>
      <c r="U155" s="147">
        <f t="shared" si="489"/>
        <v>2136423</v>
      </c>
      <c r="V155" s="147"/>
      <c r="W155" s="147"/>
      <c r="X155" s="147"/>
      <c r="Y155" s="147"/>
      <c r="Z155" s="147">
        <v>84310</v>
      </c>
      <c r="AA155" s="147">
        <v>316275</v>
      </c>
      <c r="AB155" s="147"/>
      <c r="AC155" s="147"/>
      <c r="AD155" s="147"/>
      <c r="AE155" s="147"/>
      <c r="AF155" s="147"/>
      <c r="AG155" s="147"/>
      <c r="AH155" s="147"/>
      <c r="AI155" s="147"/>
      <c r="AJ155" s="147"/>
      <c r="AK155" s="147">
        <v>10041870</v>
      </c>
      <c r="AL155" s="147">
        <v>231962</v>
      </c>
      <c r="AM155" s="147"/>
      <c r="AN155" s="147">
        <v>624071</v>
      </c>
      <c r="AO155" s="147"/>
      <c r="AP155" s="147">
        <v>554462</v>
      </c>
      <c r="AQ155" s="147"/>
      <c r="AR155" s="147">
        <v>6265382</v>
      </c>
      <c r="AS155" s="147"/>
      <c r="AT155" s="147"/>
      <c r="AU155" s="147">
        <v>602096</v>
      </c>
      <c r="AV155" s="147"/>
      <c r="AW155" s="147"/>
      <c r="AX155" s="147"/>
      <c r="AY155" s="147"/>
      <c r="AZ155" s="147"/>
      <c r="BA155" s="147"/>
      <c r="BB155" s="147">
        <v>716</v>
      </c>
      <c r="BC155" s="352">
        <f t="shared" si="473"/>
        <v>18721144</v>
      </c>
      <c r="BD155" s="573">
        <f t="shared" si="485"/>
        <v>27754210</v>
      </c>
    </row>
    <row r="156" spans="1:56" ht="17.399999999999999" x14ac:dyDescent="0.3">
      <c r="A156" s="18" t="s">
        <v>301</v>
      </c>
      <c r="B156" s="19" t="s">
        <v>302</v>
      </c>
      <c r="C156" s="147"/>
      <c r="D156" s="147"/>
      <c r="E156" s="147">
        <v>28998</v>
      </c>
      <c r="F156" s="147"/>
      <c r="G156" s="147"/>
      <c r="H156" s="147">
        <f t="shared" si="549"/>
        <v>28998</v>
      </c>
      <c r="I156" s="318"/>
      <c r="J156" s="318"/>
      <c r="K156" s="318"/>
      <c r="L156" s="553">
        <f t="shared" ref="L156:L161" si="551">SUM(I156:K156)</f>
        <v>0</v>
      </c>
      <c r="M156" s="147"/>
      <c r="N156" s="147"/>
      <c r="O156" s="147"/>
      <c r="P156" s="147"/>
      <c r="Q156" s="147">
        <f t="shared" si="550"/>
        <v>0</v>
      </c>
      <c r="R156" s="147"/>
      <c r="S156" s="147"/>
      <c r="T156" s="147"/>
      <c r="U156" s="147">
        <f t="shared" si="489"/>
        <v>0</v>
      </c>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v>0</v>
      </c>
      <c r="AT156" s="147"/>
      <c r="AU156" s="147">
        <v>34149446</v>
      </c>
      <c r="AV156" s="147"/>
      <c r="AW156" s="147">
        <v>4101400</v>
      </c>
      <c r="AX156" s="147">
        <v>2399796</v>
      </c>
      <c r="AY156" s="147"/>
      <c r="AZ156" s="147"/>
      <c r="BA156" s="147"/>
      <c r="BB156" s="147">
        <v>963941</v>
      </c>
      <c r="BC156" s="352">
        <f t="shared" si="473"/>
        <v>41614583</v>
      </c>
      <c r="BD156" s="573">
        <f t="shared" si="485"/>
        <v>41643581</v>
      </c>
    </row>
    <row r="157" spans="1:56" ht="17.399999999999999" x14ac:dyDescent="0.3">
      <c r="A157" s="18" t="s">
        <v>303</v>
      </c>
      <c r="B157" s="19" t="s">
        <v>304</v>
      </c>
      <c r="C157" s="147"/>
      <c r="D157" s="147"/>
      <c r="E157" s="147"/>
      <c r="F157" s="147"/>
      <c r="G157" s="147"/>
      <c r="H157" s="147">
        <f t="shared" si="549"/>
        <v>0</v>
      </c>
      <c r="I157" s="318"/>
      <c r="J157" s="318"/>
      <c r="K157" s="318"/>
      <c r="L157" s="553">
        <f t="shared" si="551"/>
        <v>0</v>
      </c>
      <c r="M157" s="147"/>
      <c r="N157" s="147"/>
      <c r="O157" s="147"/>
      <c r="P157" s="147"/>
      <c r="Q157" s="147">
        <f t="shared" si="550"/>
        <v>0</v>
      </c>
      <c r="R157" s="147"/>
      <c r="S157" s="147"/>
      <c r="T157" s="147"/>
      <c r="U157" s="147">
        <f t="shared" si="489"/>
        <v>0</v>
      </c>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352">
        <f t="shared" si="473"/>
        <v>0</v>
      </c>
      <c r="BD157" s="573">
        <f t="shared" si="485"/>
        <v>0</v>
      </c>
    </row>
    <row r="158" spans="1:56" ht="17.399999999999999" x14ac:dyDescent="0.3">
      <c r="A158" s="18" t="s">
        <v>305</v>
      </c>
      <c r="B158" s="19" t="s">
        <v>306</v>
      </c>
      <c r="C158" s="147"/>
      <c r="D158" s="147"/>
      <c r="E158" s="147">
        <v>274272</v>
      </c>
      <c r="F158" s="147"/>
      <c r="G158" s="147"/>
      <c r="H158" s="147">
        <f t="shared" si="549"/>
        <v>274272</v>
      </c>
      <c r="I158" s="318">
        <v>25721</v>
      </c>
      <c r="J158" s="318"/>
      <c r="K158" s="318"/>
      <c r="L158" s="553">
        <f t="shared" si="551"/>
        <v>25721</v>
      </c>
      <c r="M158" s="147">
        <v>1528242</v>
      </c>
      <c r="N158" s="147"/>
      <c r="O158" s="147"/>
      <c r="P158" s="147">
        <v>320000</v>
      </c>
      <c r="Q158" s="147">
        <f t="shared" si="550"/>
        <v>1848242</v>
      </c>
      <c r="R158" s="147">
        <v>266000</v>
      </c>
      <c r="S158" s="147"/>
      <c r="T158" s="147"/>
      <c r="U158" s="147">
        <f t="shared" si="489"/>
        <v>266000</v>
      </c>
      <c r="V158" s="147"/>
      <c r="W158" s="147"/>
      <c r="X158" s="147"/>
      <c r="Y158" s="147"/>
      <c r="Z158" s="147"/>
      <c r="AA158" s="147">
        <v>1978039</v>
      </c>
      <c r="AB158" s="147"/>
      <c r="AC158" s="147"/>
      <c r="AD158" s="147"/>
      <c r="AE158" s="147"/>
      <c r="AF158" s="147"/>
      <c r="AG158" s="147"/>
      <c r="AH158" s="147">
        <v>2500000</v>
      </c>
      <c r="AI158" s="147"/>
      <c r="AJ158" s="147"/>
      <c r="AK158" s="147"/>
      <c r="AL158" s="147">
        <v>22000</v>
      </c>
      <c r="AM158" s="147">
        <v>108923</v>
      </c>
      <c r="AN158" s="147">
        <v>18000</v>
      </c>
      <c r="AO158" s="147"/>
      <c r="AP158" s="147">
        <v>18000</v>
      </c>
      <c r="AQ158" s="147"/>
      <c r="AR158" s="147">
        <v>448800</v>
      </c>
      <c r="AS158" s="147"/>
      <c r="AT158" s="147"/>
      <c r="AU158" s="147">
        <v>44000</v>
      </c>
      <c r="AV158" s="147"/>
      <c r="AW158" s="147"/>
      <c r="AX158" s="147"/>
      <c r="AY158" s="147"/>
      <c r="AZ158" s="147"/>
      <c r="BA158" s="147"/>
      <c r="BB158" s="147"/>
      <c r="BC158" s="352">
        <f t="shared" ref="BC158:BC189" si="552">SUM(V158:BB158)</f>
        <v>5137762</v>
      </c>
      <c r="BD158" s="573">
        <f t="shared" si="485"/>
        <v>7551997</v>
      </c>
    </row>
    <row r="159" spans="1:56" ht="17.399999999999999" x14ac:dyDescent="0.3">
      <c r="A159" s="18" t="s">
        <v>307</v>
      </c>
      <c r="B159" s="19" t="s">
        <v>308</v>
      </c>
      <c r="C159" s="147"/>
      <c r="D159" s="147"/>
      <c r="E159" s="147"/>
      <c r="F159" s="147"/>
      <c r="G159" s="147"/>
      <c r="H159" s="147">
        <f t="shared" si="549"/>
        <v>0</v>
      </c>
      <c r="I159" s="318"/>
      <c r="J159" s="318"/>
      <c r="K159" s="318"/>
      <c r="L159" s="553">
        <f t="shared" si="551"/>
        <v>0</v>
      </c>
      <c r="M159" s="147"/>
      <c r="N159" s="147"/>
      <c r="O159" s="147"/>
      <c r="P159" s="147"/>
      <c r="Q159" s="147">
        <f t="shared" si="550"/>
        <v>0</v>
      </c>
      <c r="R159" s="147"/>
      <c r="S159" s="147"/>
      <c r="T159" s="147"/>
      <c r="U159" s="147">
        <f t="shared" si="489"/>
        <v>0</v>
      </c>
      <c r="V159" s="147"/>
      <c r="W159" s="147"/>
      <c r="X159" s="147"/>
      <c r="Y159" s="147"/>
      <c r="Z159" s="147"/>
      <c r="AA159" s="147">
        <v>1270811</v>
      </c>
      <c r="AB159" s="147"/>
      <c r="AC159" s="147"/>
      <c r="AD159" s="147"/>
      <c r="AE159" s="147"/>
      <c r="AF159" s="147"/>
      <c r="AG159" s="147"/>
      <c r="AH159" s="147"/>
      <c r="AI159" s="147"/>
      <c r="AJ159" s="147"/>
      <c r="AK159" s="147"/>
      <c r="AL159" s="147"/>
      <c r="AM159" s="147"/>
      <c r="AN159" s="147">
        <v>325</v>
      </c>
      <c r="AO159" s="147"/>
      <c r="AP159" s="147"/>
      <c r="AQ159" s="147"/>
      <c r="AR159" s="147">
        <v>1537</v>
      </c>
      <c r="AS159" s="147"/>
      <c r="AT159" s="147"/>
      <c r="AU159" s="147"/>
      <c r="AV159" s="147">
        <v>23568</v>
      </c>
      <c r="AW159" s="147"/>
      <c r="AX159" s="147"/>
      <c r="AY159" s="147"/>
      <c r="AZ159" s="147">
        <v>9628</v>
      </c>
      <c r="BA159" s="147"/>
      <c r="BB159" s="147"/>
      <c r="BC159" s="352">
        <f t="shared" si="552"/>
        <v>1305869</v>
      </c>
      <c r="BD159" s="573">
        <f t="shared" si="485"/>
        <v>1305869</v>
      </c>
    </row>
    <row r="160" spans="1:56" ht="17.399999999999999" x14ac:dyDescent="0.3">
      <c r="A160" s="18" t="s">
        <v>309</v>
      </c>
      <c r="B160" s="19" t="s">
        <v>310</v>
      </c>
      <c r="C160" s="147"/>
      <c r="D160" s="147"/>
      <c r="E160" s="147">
        <v>305000</v>
      </c>
      <c r="F160" s="147"/>
      <c r="G160" s="147"/>
      <c r="H160" s="147">
        <f t="shared" si="549"/>
        <v>305000</v>
      </c>
      <c r="I160" s="318">
        <v>35024</v>
      </c>
      <c r="J160" s="318"/>
      <c r="K160" s="318"/>
      <c r="L160" s="553">
        <f t="shared" si="551"/>
        <v>35024</v>
      </c>
      <c r="M160" s="147">
        <v>73850</v>
      </c>
      <c r="N160" s="147"/>
      <c r="O160" s="147"/>
      <c r="P160" s="147">
        <v>35000</v>
      </c>
      <c r="Q160" s="147">
        <f t="shared" si="550"/>
        <v>108850</v>
      </c>
      <c r="R160" s="147">
        <v>428500</v>
      </c>
      <c r="S160" s="147"/>
      <c r="T160" s="147"/>
      <c r="U160" s="147">
        <f t="shared" si="489"/>
        <v>428500</v>
      </c>
      <c r="V160" s="147"/>
      <c r="W160" s="147"/>
      <c r="X160" s="147"/>
      <c r="Y160" s="147"/>
      <c r="Z160" s="147"/>
      <c r="AA160" s="147"/>
      <c r="AB160" s="147"/>
      <c r="AC160" s="147"/>
      <c r="AD160" s="147"/>
      <c r="AE160" s="147"/>
      <c r="AF160" s="147"/>
      <c r="AG160" s="147"/>
      <c r="AH160" s="147"/>
      <c r="AI160" s="147"/>
      <c r="AJ160" s="147">
        <v>8420000</v>
      </c>
      <c r="AK160" s="147"/>
      <c r="AL160" s="147">
        <v>4557260</v>
      </c>
      <c r="AM160" s="147"/>
      <c r="AN160" s="147">
        <v>9828270</v>
      </c>
      <c r="AO160" s="147">
        <v>3840000</v>
      </c>
      <c r="AP160" s="147">
        <v>34570</v>
      </c>
      <c r="AQ160" s="147"/>
      <c r="AR160" s="147">
        <v>0</v>
      </c>
      <c r="AS160" s="147"/>
      <c r="AT160" s="147">
        <v>450000</v>
      </c>
      <c r="AU160" s="147"/>
      <c r="AV160" s="147"/>
      <c r="AW160" s="147"/>
      <c r="AX160" s="147"/>
      <c r="AY160" s="147"/>
      <c r="AZ160" s="147"/>
      <c r="BA160" s="147"/>
      <c r="BB160" s="147"/>
      <c r="BC160" s="352">
        <f t="shared" si="552"/>
        <v>27130100</v>
      </c>
      <c r="BD160" s="573">
        <f t="shared" si="485"/>
        <v>28007474</v>
      </c>
    </row>
    <row r="161" spans="1:56" ht="17.399999999999999" x14ac:dyDescent="0.3">
      <c r="A161" s="18" t="s">
        <v>311</v>
      </c>
      <c r="B161" s="19" t="s">
        <v>312</v>
      </c>
      <c r="C161" s="147">
        <v>1614</v>
      </c>
      <c r="D161" s="147">
        <v>9400</v>
      </c>
      <c r="E161" s="147">
        <v>2217724</v>
      </c>
      <c r="F161" s="147"/>
      <c r="G161" s="147"/>
      <c r="H161" s="147">
        <f t="shared" si="549"/>
        <v>2228738</v>
      </c>
      <c r="I161" s="318">
        <v>763632</v>
      </c>
      <c r="J161" s="318">
        <v>0</v>
      </c>
      <c r="K161" s="318"/>
      <c r="L161" s="553">
        <f t="shared" si="551"/>
        <v>763632</v>
      </c>
      <c r="M161" s="147">
        <v>283118</v>
      </c>
      <c r="N161" s="147"/>
      <c r="O161" s="147"/>
      <c r="P161" s="147">
        <v>9509</v>
      </c>
      <c r="Q161" s="147">
        <f t="shared" si="550"/>
        <v>292627</v>
      </c>
      <c r="R161" s="147">
        <v>1215071</v>
      </c>
      <c r="S161" s="147">
        <v>0</v>
      </c>
      <c r="T161" s="147"/>
      <c r="U161" s="147">
        <f t="shared" si="489"/>
        <v>1215071</v>
      </c>
      <c r="V161" s="147"/>
      <c r="W161" s="147"/>
      <c r="X161" s="147"/>
      <c r="Y161" s="147">
        <v>47762</v>
      </c>
      <c r="Z161" s="147">
        <v>365352</v>
      </c>
      <c r="AA161" s="147">
        <v>288250</v>
      </c>
      <c r="AB161" s="147"/>
      <c r="AC161" s="147"/>
      <c r="AD161" s="147"/>
      <c r="AE161" s="147"/>
      <c r="AF161" s="147">
        <v>1339</v>
      </c>
      <c r="AG161" s="147"/>
      <c r="AH161" s="147">
        <v>32657</v>
      </c>
      <c r="AI161" s="147">
        <v>0</v>
      </c>
      <c r="AJ161" s="147">
        <v>370000</v>
      </c>
      <c r="AK161" s="147"/>
      <c r="AL161" s="147">
        <v>11617531</v>
      </c>
      <c r="AM161" s="147">
        <v>148993</v>
      </c>
      <c r="AN161" s="147">
        <v>43747</v>
      </c>
      <c r="AO161" s="147"/>
      <c r="AP161" s="147">
        <v>50273</v>
      </c>
      <c r="AQ161" s="147"/>
      <c r="AR161" s="147">
        <v>34990</v>
      </c>
      <c r="AS161" s="147"/>
      <c r="AT161" s="147">
        <v>112251</v>
      </c>
      <c r="AU161" s="147"/>
      <c r="AV161" s="147"/>
      <c r="AW161" s="147"/>
      <c r="AX161" s="147"/>
      <c r="AY161" s="147"/>
      <c r="AZ161" s="147">
        <v>84189</v>
      </c>
      <c r="BA161" s="147"/>
      <c r="BB161" s="147">
        <v>5363708</v>
      </c>
      <c r="BC161" s="352">
        <f t="shared" si="552"/>
        <v>18561042</v>
      </c>
      <c r="BD161" s="573">
        <f t="shared" si="485"/>
        <v>23061110</v>
      </c>
    </row>
    <row r="162" spans="1:56" ht="17.399999999999999" x14ac:dyDescent="0.3">
      <c r="A162" s="16" t="s">
        <v>313</v>
      </c>
      <c r="B162" s="17" t="s">
        <v>314</v>
      </c>
      <c r="C162" s="146">
        <f t="shared" ref="C162:AI162" si="553">SUM(C163:C164)</f>
        <v>0</v>
      </c>
      <c r="D162" s="146">
        <f t="shared" ref="D162:F162" si="554">SUM(D163:D164)</f>
        <v>0</v>
      </c>
      <c r="E162" s="146">
        <f t="shared" si="554"/>
        <v>47981</v>
      </c>
      <c r="F162" s="146">
        <f t="shared" si="554"/>
        <v>0</v>
      </c>
      <c r="G162" s="146">
        <f t="shared" si="553"/>
        <v>0</v>
      </c>
      <c r="H162" s="146">
        <f t="shared" si="553"/>
        <v>47981</v>
      </c>
      <c r="I162" s="317">
        <f t="shared" si="553"/>
        <v>0</v>
      </c>
      <c r="J162" s="317">
        <f t="shared" si="553"/>
        <v>0</v>
      </c>
      <c r="K162" s="317">
        <f t="shared" si="553"/>
        <v>0</v>
      </c>
      <c r="L162" s="552">
        <f>SUM(I162:K162)</f>
        <v>0</v>
      </c>
      <c r="M162" s="163">
        <f t="shared" si="553"/>
        <v>12955</v>
      </c>
      <c r="N162" s="163">
        <f t="shared" ref="N162:O162" si="555">SUM(N163:N164)</f>
        <v>0</v>
      </c>
      <c r="O162" s="163">
        <f t="shared" si="555"/>
        <v>0</v>
      </c>
      <c r="P162" s="163">
        <f t="shared" si="553"/>
        <v>0</v>
      </c>
      <c r="Q162" s="163">
        <f t="shared" si="553"/>
        <v>12955</v>
      </c>
      <c r="R162" s="163">
        <f t="shared" si="553"/>
        <v>147874</v>
      </c>
      <c r="S162" s="163">
        <f t="shared" ref="S162:T162" si="556">SUM(S163:S164)</f>
        <v>0</v>
      </c>
      <c r="T162" s="163">
        <f t="shared" si="556"/>
        <v>0</v>
      </c>
      <c r="U162" s="163">
        <f t="shared" si="489"/>
        <v>147874</v>
      </c>
      <c r="V162" s="163">
        <f t="shared" si="553"/>
        <v>0</v>
      </c>
      <c r="W162" s="163">
        <f t="shared" ref="W162:X162" si="557">SUM(W163:W164)</f>
        <v>0</v>
      </c>
      <c r="X162" s="163">
        <f t="shared" si="557"/>
        <v>0</v>
      </c>
      <c r="Y162" s="163">
        <f t="shared" si="553"/>
        <v>0</v>
      </c>
      <c r="Z162" s="163">
        <f t="shared" si="553"/>
        <v>0</v>
      </c>
      <c r="AA162" s="163">
        <f t="shared" si="553"/>
        <v>0</v>
      </c>
      <c r="AB162" s="163">
        <f t="shared" si="553"/>
        <v>0</v>
      </c>
      <c r="AC162" s="163">
        <f t="shared" ref="AC162" si="558">SUM(AC163:AC164)</f>
        <v>0</v>
      </c>
      <c r="AD162" s="163">
        <f t="shared" si="553"/>
        <v>0</v>
      </c>
      <c r="AE162" s="163">
        <f t="shared" ref="AE162" si="559">SUM(AE163:AE164)</f>
        <v>0</v>
      </c>
      <c r="AF162" s="163">
        <f t="shared" si="553"/>
        <v>0</v>
      </c>
      <c r="AG162" s="163">
        <f t="shared" ref="AG162" si="560">SUM(AG163:AG164)</f>
        <v>0</v>
      </c>
      <c r="AH162" s="163">
        <f t="shared" si="553"/>
        <v>0</v>
      </c>
      <c r="AI162" s="163">
        <f t="shared" si="553"/>
        <v>0</v>
      </c>
      <c r="AJ162" s="163">
        <f t="shared" ref="AJ162:BB162" si="561">SUM(AJ163:AJ164)</f>
        <v>0</v>
      </c>
      <c r="AK162" s="163">
        <f t="shared" si="561"/>
        <v>0</v>
      </c>
      <c r="AL162" s="163">
        <f t="shared" si="561"/>
        <v>412776</v>
      </c>
      <c r="AM162" s="163">
        <f t="shared" si="561"/>
        <v>7000</v>
      </c>
      <c r="AN162" s="163">
        <f t="shared" si="561"/>
        <v>0</v>
      </c>
      <c r="AO162" s="163">
        <f t="shared" si="561"/>
        <v>0</v>
      </c>
      <c r="AP162" s="163">
        <f t="shared" si="561"/>
        <v>239419</v>
      </c>
      <c r="AQ162" s="163">
        <f t="shared" si="561"/>
        <v>0</v>
      </c>
      <c r="AR162" s="163">
        <f t="shared" si="561"/>
        <v>0</v>
      </c>
      <c r="AS162" s="163">
        <f t="shared" si="561"/>
        <v>0</v>
      </c>
      <c r="AT162" s="163">
        <f t="shared" ref="AT162" si="562">SUM(AT163:AT164)</f>
        <v>0</v>
      </c>
      <c r="AU162" s="163">
        <f t="shared" si="561"/>
        <v>0</v>
      </c>
      <c r="AV162" s="163">
        <f t="shared" ref="AV162:AW162" si="563">SUM(AV163:AV164)</f>
        <v>0</v>
      </c>
      <c r="AW162" s="163">
        <f t="shared" si="563"/>
        <v>0</v>
      </c>
      <c r="AX162" s="163">
        <f t="shared" si="561"/>
        <v>0</v>
      </c>
      <c r="AY162" s="163">
        <f t="shared" si="561"/>
        <v>0</v>
      </c>
      <c r="AZ162" s="163">
        <f t="shared" si="561"/>
        <v>0</v>
      </c>
      <c r="BA162" s="163">
        <f t="shared" si="561"/>
        <v>0</v>
      </c>
      <c r="BB162" s="163">
        <f t="shared" si="561"/>
        <v>0</v>
      </c>
      <c r="BC162" s="352">
        <f t="shared" si="552"/>
        <v>659195</v>
      </c>
      <c r="BD162" s="573">
        <f t="shared" si="485"/>
        <v>868005</v>
      </c>
    </row>
    <row r="163" spans="1:56" ht="17.399999999999999" x14ac:dyDescent="0.3">
      <c r="A163" s="18" t="s">
        <v>315</v>
      </c>
      <c r="B163" s="19" t="s">
        <v>316</v>
      </c>
      <c r="C163" s="147"/>
      <c r="D163" s="147"/>
      <c r="E163" s="147">
        <v>47981</v>
      </c>
      <c r="F163" s="147"/>
      <c r="G163" s="147"/>
      <c r="H163" s="147">
        <f>SUM(C163:G163)</f>
        <v>47981</v>
      </c>
      <c r="I163" s="318"/>
      <c r="J163" s="318"/>
      <c r="K163" s="318"/>
      <c r="L163" s="553">
        <f>SUM(I163:K163)</f>
        <v>0</v>
      </c>
      <c r="M163" s="147">
        <v>12955</v>
      </c>
      <c r="N163" s="147"/>
      <c r="O163" s="147"/>
      <c r="P163" s="147"/>
      <c r="Q163" s="147">
        <f>SUM(M163:P163)</f>
        <v>12955</v>
      </c>
      <c r="R163" s="147">
        <v>147874</v>
      </c>
      <c r="S163" s="147">
        <v>0</v>
      </c>
      <c r="T163" s="147"/>
      <c r="U163" s="147">
        <f t="shared" si="489"/>
        <v>147874</v>
      </c>
      <c r="V163" s="147"/>
      <c r="W163" s="147"/>
      <c r="X163" s="147"/>
      <c r="Y163" s="147"/>
      <c r="Z163" s="147"/>
      <c r="AA163" s="147"/>
      <c r="AB163" s="147"/>
      <c r="AC163" s="147"/>
      <c r="AD163" s="147"/>
      <c r="AE163" s="147"/>
      <c r="AF163" s="147"/>
      <c r="AG163" s="147"/>
      <c r="AH163" s="147"/>
      <c r="AI163" s="147"/>
      <c r="AJ163" s="147"/>
      <c r="AK163" s="147"/>
      <c r="AL163" s="147">
        <v>412776</v>
      </c>
      <c r="AM163" s="147">
        <v>7000</v>
      </c>
      <c r="AN163" s="147"/>
      <c r="AO163" s="147"/>
      <c r="AP163" s="147">
        <v>239419</v>
      </c>
      <c r="AQ163" s="147"/>
      <c r="AR163" s="147"/>
      <c r="AS163" s="147"/>
      <c r="AT163" s="147"/>
      <c r="AU163" s="147"/>
      <c r="AV163" s="147"/>
      <c r="AW163" s="147"/>
      <c r="AX163" s="147"/>
      <c r="AY163" s="147"/>
      <c r="AZ163" s="147"/>
      <c r="BA163" s="147"/>
      <c r="BB163" s="147"/>
      <c r="BC163" s="352">
        <f t="shared" si="552"/>
        <v>659195</v>
      </c>
      <c r="BD163" s="573">
        <f t="shared" si="485"/>
        <v>868005</v>
      </c>
    </row>
    <row r="164" spans="1:56" ht="17.399999999999999" x14ac:dyDescent="0.3">
      <c r="A164" s="18" t="s">
        <v>317</v>
      </c>
      <c r="B164" s="19" t="s">
        <v>318</v>
      </c>
      <c r="C164" s="147"/>
      <c r="D164" s="147"/>
      <c r="E164" s="147"/>
      <c r="F164" s="147"/>
      <c r="G164" s="147"/>
      <c r="H164" s="147">
        <f>SUM(C164:G164)</f>
        <v>0</v>
      </c>
      <c r="I164" s="318"/>
      <c r="J164" s="318"/>
      <c r="K164" s="318"/>
      <c r="L164" s="553">
        <f>SUM(I164:K164)</f>
        <v>0</v>
      </c>
      <c r="M164" s="147"/>
      <c r="N164" s="147"/>
      <c r="O164" s="147"/>
      <c r="P164" s="147"/>
      <c r="Q164" s="147">
        <f>SUM(M164:P164)</f>
        <v>0</v>
      </c>
      <c r="R164" s="147"/>
      <c r="S164" s="147"/>
      <c r="T164" s="147"/>
      <c r="U164" s="147">
        <f t="shared" si="489"/>
        <v>0</v>
      </c>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352">
        <f t="shared" si="552"/>
        <v>0</v>
      </c>
      <c r="BD164" s="573">
        <f t="shared" si="485"/>
        <v>0</v>
      </c>
    </row>
    <row r="165" spans="1:56" ht="17.399999999999999" x14ac:dyDescent="0.3">
      <c r="A165" s="16" t="s">
        <v>319</v>
      </c>
      <c r="B165" s="17" t="s">
        <v>320</v>
      </c>
      <c r="C165" s="146">
        <f t="shared" ref="C165:AI165" si="564">SUM(C166:C170)</f>
        <v>81</v>
      </c>
      <c r="D165" s="146">
        <f t="shared" ref="D165:F165" si="565">SUM(D166:D170)</f>
        <v>14063</v>
      </c>
      <c r="E165" s="146">
        <f t="shared" si="565"/>
        <v>1530090</v>
      </c>
      <c r="F165" s="146">
        <f t="shared" si="565"/>
        <v>0</v>
      </c>
      <c r="G165" s="146">
        <f t="shared" si="564"/>
        <v>0</v>
      </c>
      <c r="H165" s="146">
        <f t="shared" si="564"/>
        <v>1544234</v>
      </c>
      <c r="I165" s="317">
        <f t="shared" si="564"/>
        <v>1034701</v>
      </c>
      <c r="J165" s="317">
        <f t="shared" si="564"/>
        <v>63775</v>
      </c>
      <c r="K165" s="317">
        <f t="shared" si="564"/>
        <v>0</v>
      </c>
      <c r="L165" s="552">
        <f>SUM(I165:K165)</f>
        <v>1098476</v>
      </c>
      <c r="M165" s="163">
        <f t="shared" si="564"/>
        <v>1621063</v>
      </c>
      <c r="N165" s="163">
        <f t="shared" ref="N165:O165" si="566">SUM(N166:N170)</f>
        <v>0</v>
      </c>
      <c r="O165" s="163">
        <f t="shared" si="566"/>
        <v>0</v>
      </c>
      <c r="P165" s="163">
        <f t="shared" si="564"/>
        <v>250142</v>
      </c>
      <c r="Q165" s="163">
        <f t="shared" si="564"/>
        <v>1871205</v>
      </c>
      <c r="R165" s="163">
        <f t="shared" si="564"/>
        <v>2008237</v>
      </c>
      <c r="S165" s="163">
        <f t="shared" ref="S165:T165" si="567">SUM(S166:S170)</f>
        <v>0</v>
      </c>
      <c r="T165" s="163">
        <f t="shared" si="567"/>
        <v>0</v>
      </c>
      <c r="U165" s="163">
        <f t="shared" si="489"/>
        <v>2008237</v>
      </c>
      <c r="V165" s="163">
        <f t="shared" si="564"/>
        <v>0</v>
      </c>
      <c r="W165" s="163">
        <f t="shared" ref="W165:X165" si="568">SUM(W166:W170)</f>
        <v>0</v>
      </c>
      <c r="X165" s="163">
        <f t="shared" si="568"/>
        <v>0</v>
      </c>
      <c r="Y165" s="163">
        <f t="shared" si="564"/>
        <v>0</v>
      </c>
      <c r="Z165" s="163">
        <f t="shared" si="564"/>
        <v>149047</v>
      </c>
      <c r="AA165" s="163">
        <f t="shared" si="564"/>
        <v>828151</v>
      </c>
      <c r="AB165" s="163">
        <f t="shared" si="564"/>
        <v>3103</v>
      </c>
      <c r="AC165" s="163">
        <f t="shared" ref="AC165" si="569">SUM(AC166:AC170)</f>
        <v>0</v>
      </c>
      <c r="AD165" s="163">
        <f t="shared" si="564"/>
        <v>0</v>
      </c>
      <c r="AE165" s="163">
        <f t="shared" ref="AE165" si="570">SUM(AE166:AE170)</f>
        <v>0</v>
      </c>
      <c r="AF165" s="163">
        <f t="shared" si="564"/>
        <v>33463</v>
      </c>
      <c r="AG165" s="163">
        <f t="shared" ref="AG165" si="571">SUM(AG166:AG170)</f>
        <v>0</v>
      </c>
      <c r="AH165" s="163">
        <f t="shared" si="564"/>
        <v>810841</v>
      </c>
      <c r="AI165" s="163">
        <f t="shared" si="564"/>
        <v>0</v>
      </c>
      <c r="AJ165" s="163">
        <f t="shared" ref="AJ165:BB165" si="572">SUM(AJ166:AJ170)</f>
        <v>2184300</v>
      </c>
      <c r="AK165" s="163">
        <f t="shared" si="572"/>
        <v>2775285</v>
      </c>
      <c r="AL165" s="163">
        <f>SUM(AL166:AL170)</f>
        <v>5715388</v>
      </c>
      <c r="AM165" s="163">
        <f t="shared" si="572"/>
        <v>477759</v>
      </c>
      <c r="AN165" s="163">
        <f t="shared" si="572"/>
        <v>355250</v>
      </c>
      <c r="AO165" s="163">
        <f t="shared" si="572"/>
        <v>0</v>
      </c>
      <c r="AP165" s="163">
        <f t="shared" si="572"/>
        <v>307914</v>
      </c>
      <c r="AQ165" s="163">
        <f t="shared" si="572"/>
        <v>0</v>
      </c>
      <c r="AR165" s="163">
        <f t="shared" si="572"/>
        <v>1857374</v>
      </c>
      <c r="AS165" s="163">
        <f t="shared" si="572"/>
        <v>0</v>
      </c>
      <c r="AT165" s="163">
        <f t="shared" ref="AT165" si="573">SUM(AT166:AT170)</f>
        <v>30309</v>
      </c>
      <c r="AU165" s="163">
        <f t="shared" si="572"/>
        <v>9414936</v>
      </c>
      <c r="AV165" s="163">
        <f t="shared" ref="AV165:AW165" si="574">SUM(AV166:AV170)</f>
        <v>2736</v>
      </c>
      <c r="AW165" s="163">
        <f t="shared" si="574"/>
        <v>1107378</v>
      </c>
      <c r="AX165" s="163">
        <f t="shared" si="572"/>
        <v>647944</v>
      </c>
      <c r="AY165" s="163">
        <f t="shared" si="572"/>
        <v>0</v>
      </c>
      <c r="AZ165" s="163">
        <f t="shared" si="572"/>
        <v>23213</v>
      </c>
      <c r="BA165" s="163">
        <f t="shared" si="572"/>
        <v>0</v>
      </c>
      <c r="BB165" s="163">
        <f t="shared" si="572"/>
        <v>4619078</v>
      </c>
      <c r="BC165" s="352">
        <f t="shared" si="552"/>
        <v>31343469</v>
      </c>
      <c r="BD165" s="573">
        <f t="shared" si="485"/>
        <v>37865621</v>
      </c>
    </row>
    <row r="166" spans="1:56" ht="17.399999999999999" x14ac:dyDescent="0.3">
      <c r="A166" s="18" t="s">
        <v>321</v>
      </c>
      <c r="B166" s="19" t="s">
        <v>322</v>
      </c>
      <c r="C166" s="147">
        <v>81</v>
      </c>
      <c r="D166" s="147">
        <v>14063</v>
      </c>
      <c r="E166" s="147">
        <v>1280268</v>
      </c>
      <c r="F166" s="147"/>
      <c r="G166" s="147"/>
      <c r="H166" s="147">
        <f>SUM(C166:G166)</f>
        <v>1294412</v>
      </c>
      <c r="I166" s="318">
        <v>1011247</v>
      </c>
      <c r="J166" s="318">
        <v>63775</v>
      </c>
      <c r="K166" s="318"/>
      <c r="L166" s="553">
        <f>SUM(I166:K166)</f>
        <v>1075022</v>
      </c>
      <c r="M166" s="147">
        <v>1610349</v>
      </c>
      <c r="N166" s="147"/>
      <c r="O166" s="147"/>
      <c r="P166" s="147">
        <v>250142</v>
      </c>
      <c r="Q166" s="147">
        <f>SUM(M166:P166)</f>
        <v>1860491</v>
      </c>
      <c r="R166" s="147">
        <v>1950718</v>
      </c>
      <c r="S166" s="147">
        <v>0</v>
      </c>
      <c r="T166" s="147"/>
      <c r="U166" s="147">
        <f t="shared" si="489"/>
        <v>1950718</v>
      </c>
      <c r="V166" s="147"/>
      <c r="W166" s="147"/>
      <c r="X166" s="147"/>
      <c r="Y166" s="147"/>
      <c r="Z166" s="147">
        <v>149042</v>
      </c>
      <c r="AA166" s="147">
        <v>825690</v>
      </c>
      <c r="AB166" s="147"/>
      <c r="AC166" s="147"/>
      <c r="AD166" s="147"/>
      <c r="AE166" s="147"/>
      <c r="AF166" s="147">
        <v>33463</v>
      </c>
      <c r="AG166" s="147"/>
      <c r="AH166" s="147">
        <v>810841</v>
      </c>
      <c r="AI166" s="147">
        <v>0</v>
      </c>
      <c r="AJ166" s="147">
        <v>2184300</v>
      </c>
      <c r="AK166" s="147">
        <v>2688498</v>
      </c>
      <c r="AL166" s="147">
        <v>2672879</v>
      </c>
      <c r="AM166" s="147">
        <v>477715</v>
      </c>
      <c r="AN166" s="147">
        <v>355250</v>
      </c>
      <c r="AO166" s="147"/>
      <c r="AP166" s="147">
        <v>293184</v>
      </c>
      <c r="AQ166" s="147"/>
      <c r="AR166" s="147">
        <v>1823887</v>
      </c>
      <c r="AS166" s="147">
        <v>0</v>
      </c>
      <c r="AT166" s="147">
        <v>30309</v>
      </c>
      <c r="AU166" s="147">
        <v>9414935</v>
      </c>
      <c r="AV166" s="147">
        <v>2736</v>
      </c>
      <c r="AW166" s="147">
        <v>1107378</v>
      </c>
      <c r="AX166" s="147">
        <v>647944</v>
      </c>
      <c r="AY166" s="147"/>
      <c r="AZ166" s="147">
        <v>23213</v>
      </c>
      <c r="BA166" s="147"/>
      <c r="BB166" s="147">
        <v>4619078</v>
      </c>
      <c r="BC166" s="352">
        <f t="shared" si="552"/>
        <v>28160342</v>
      </c>
      <c r="BD166" s="573">
        <f t="shared" si="485"/>
        <v>34340985</v>
      </c>
    </row>
    <row r="167" spans="1:56" ht="17.399999999999999" x14ac:dyDescent="0.3">
      <c r="A167" s="18" t="s">
        <v>323</v>
      </c>
      <c r="B167" s="19" t="s">
        <v>324</v>
      </c>
      <c r="C167" s="147"/>
      <c r="D167" s="147"/>
      <c r="E167" s="147">
        <v>196000</v>
      </c>
      <c r="F167" s="147"/>
      <c r="G167" s="147"/>
      <c r="H167" s="147">
        <f>SUM(C167:G167)</f>
        <v>196000</v>
      </c>
      <c r="I167" s="318"/>
      <c r="J167" s="318"/>
      <c r="K167" s="318"/>
      <c r="L167" s="553">
        <f t="shared" ref="L167:L170" si="575">SUM(I167:K167)</f>
        <v>0</v>
      </c>
      <c r="M167" s="147"/>
      <c r="N167" s="147"/>
      <c r="O167" s="147"/>
      <c r="P167" s="147"/>
      <c r="Q167" s="147">
        <f>SUM(M167:P167)</f>
        <v>0</v>
      </c>
      <c r="R167" s="147">
        <v>55000</v>
      </c>
      <c r="S167" s="147"/>
      <c r="T167" s="147"/>
      <c r="U167" s="147">
        <f t="shared" si="489"/>
        <v>55000</v>
      </c>
      <c r="V167" s="147"/>
      <c r="W167" s="147"/>
      <c r="X167" s="147"/>
      <c r="Y167" s="147"/>
      <c r="Z167" s="147"/>
      <c r="AA167" s="147"/>
      <c r="AB167" s="147"/>
      <c r="AC167" s="147"/>
      <c r="AD167" s="147"/>
      <c r="AE167" s="147"/>
      <c r="AF167" s="147"/>
      <c r="AG167" s="147"/>
      <c r="AH167" s="147"/>
      <c r="AI167" s="147"/>
      <c r="AJ167" s="147"/>
      <c r="AK167" s="147"/>
      <c r="AL167" s="147">
        <v>2107000</v>
      </c>
      <c r="AM167" s="147"/>
      <c r="AN167" s="147"/>
      <c r="AO167" s="147"/>
      <c r="AP167" s="147"/>
      <c r="AQ167" s="147"/>
      <c r="AR167" s="147"/>
      <c r="AS167" s="147"/>
      <c r="AT167" s="147"/>
      <c r="AU167" s="147"/>
      <c r="AV167" s="147"/>
      <c r="AW167" s="147"/>
      <c r="AX167" s="147"/>
      <c r="AY167" s="147"/>
      <c r="AZ167" s="147"/>
      <c r="BA167" s="147"/>
      <c r="BB167" s="147"/>
      <c r="BC167" s="352">
        <f t="shared" si="552"/>
        <v>2107000</v>
      </c>
      <c r="BD167" s="573">
        <f t="shared" si="485"/>
        <v>2358000</v>
      </c>
    </row>
    <row r="168" spans="1:56" ht="17.399999999999999" x14ac:dyDescent="0.3">
      <c r="A168" s="18" t="s">
        <v>325</v>
      </c>
      <c r="B168" s="19" t="s">
        <v>326</v>
      </c>
      <c r="C168" s="147"/>
      <c r="D168" s="147"/>
      <c r="E168" s="147"/>
      <c r="F168" s="147"/>
      <c r="G168" s="147"/>
      <c r="H168" s="147">
        <f>SUM(C168:G168)</f>
        <v>0</v>
      </c>
      <c r="I168" s="318"/>
      <c r="J168" s="318"/>
      <c r="K168" s="318"/>
      <c r="L168" s="553">
        <f t="shared" si="575"/>
        <v>0</v>
      </c>
      <c r="M168" s="147"/>
      <c r="N168" s="147"/>
      <c r="O168" s="147"/>
      <c r="P168" s="147"/>
      <c r="Q168" s="147">
        <f>SUM(M168:P168)</f>
        <v>0</v>
      </c>
      <c r="R168" s="147"/>
      <c r="S168" s="147"/>
      <c r="T168" s="147"/>
      <c r="U168" s="147">
        <f t="shared" si="489"/>
        <v>0</v>
      </c>
      <c r="V168" s="147"/>
      <c r="W168" s="147"/>
      <c r="X168" s="147"/>
      <c r="Y168" s="147"/>
      <c r="Z168" s="147">
        <v>0</v>
      </c>
      <c r="AA168" s="147"/>
      <c r="AB168" s="147"/>
      <c r="AC168" s="147"/>
      <c r="AD168" s="147"/>
      <c r="AE168" s="147"/>
      <c r="AF168" s="147"/>
      <c r="AG168" s="147"/>
      <c r="AH168" s="147"/>
      <c r="AI168" s="147">
        <v>0</v>
      </c>
      <c r="AJ168" s="147">
        <v>0</v>
      </c>
      <c r="AK168" s="147">
        <v>0</v>
      </c>
      <c r="AL168" s="147">
        <v>0</v>
      </c>
      <c r="AM168" s="147">
        <v>0</v>
      </c>
      <c r="AN168" s="147"/>
      <c r="AO168" s="147"/>
      <c r="AP168" s="147">
        <v>0</v>
      </c>
      <c r="AQ168" s="147"/>
      <c r="AR168" s="147">
        <v>0</v>
      </c>
      <c r="AS168" s="147"/>
      <c r="AT168" s="147"/>
      <c r="AU168" s="147"/>
      <c r="AV168" s="147"/>
      <c r="AW168" s="147"/>
      <c r="AX168" s="147"/>
      <c r="AY168" s="147"/>
      <c r="AZ168" s="147"/>
      <c r="BA168" s="147"/>
      <c r="BB168" s="147"/>
      <c r="BC168" s="352">
        <f t="shared" si="552"/>
        <v>0</v>
      </c>
      <c r="BD168" s="573">
        <f t="shared" si="485"/>
        <v>0</v>
      </c>
    </row>
    <row r="169" spans="1:56" ht="17.399999999999999" x14ac:dyDescent="0.3">
      <c r="A169" s="18" t="s">
        <v>327</v>
      </c>
      <c r="B169" s="19" t="s">
        <v>328</v>
      </c>
      <c r="C169" s="147"/>
      <c r="D169" s="147"/>
      <c r="E169" s="147"/>
      <c r="F169" s="147"/>
      <c r="G169" s="147"/>
      <c r="H169" s="147">
        <f>SUM(C169:G169)</f>
        <v>0</v>
      </c>
      <c r="I169" s="318"/>
      <c r="J169" s="318"/>
      <c r="K169" s="318"/>
      <c r="L169" s="553">
        <f t="shared" si="575"/>
        <v>0</v>
      </c>
      <c r="M169" s="147"/>
      <c r="N169" s="147"/>
      <c r="O169" s="147"/>
      <c r="P169" s="147"/>
      <c r="Q169" s="147">
        <f>SUM(M169:P169)</f>
        <v>0</v>
      </c>
      <c r="R169" s="147"/>
      <c r="S169" s="147"/>
      <c r="T169" s="147"/>
      <c r="U169" s="147">
        <f t="shared" si="489"/>
        <v>0</v>
      </c>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352">
        <f t="shared" si="552"/>
        <v>0</v>
      </c>
      <c r="BD169" s="573">
        <f t="shared" si="485"/>
        <v>0</v>
      </c>
    </row>
    <row r="170" spans="1:56" ht="17.399999999999999" x14ac:dyDescent="0.3">
      <c r="A170" s="18" t="s">
        <v>329</v>
      </c>
      <c r="B170" s="19" t="s">
        <v>330</v>
      </c>
      <c r="C170" s="147">
        <v>0</v>
      </c>
      <c r="D170" s="147">
        <v>0</v>
      </c>
      <c r="E170" s="147">
        <v>53822</v>
      </c>
      <c r="F170" s="147"/>
      <c r="G170" s="147"/>
      <c r="H170" s="147">
        <f>SUM(C170:G170)</f>
        <v>53822</v>
      </c>
      <c r="I170" s="318">
        <v>23454</v>
      </c>
      <c r="J170" s="318"/>
      <c r="K170" s="318"/>
      <c r="L170" s="553">
        <f t="shared" si="575"/>
        <v>23454</v>
      </c>
      <c r="M170" s="147">
        <v>10714</v>
      </c>
      <c r="N170" s="147"/>
      <c r="O170" s="147"/>
      <c r="P170" s="147">
        <v>0</v>
      </c>
      <c r="Q170" s="147">
        <f>SUM(M170:P170)</f>
        <v>10714</v>
      </c>
      <c r="R170" s="147">
        <v>2519</v>
      </c>
      <c r="S170" s="147">
        <v>0</v>
      </c>
      <c r="T170" s="147"/>
      <c r="U170" s="147">
        <f t="shared" si="489"/>
        <v>2519</v>
      </c>
      <c r="V170" s="147"/>
      <c r="W170" s="147"/>
      <c r="X170" s="147"/>
      <c r="Y170" s="147"/>
      <c r="Z170" s="147">
        <v>5</v>
      </c>
      <c r="AA170" s="147">
        <v>2461</v>
      </c>
      <c r="AB170" s="147">
        <v>3103</v>
      </c>
      <c r="AC170" s="147"/>
      <c r="AD170" s="147"/>
      <c r="AE170" s="147"/>
      <c r="AF170" s="147"/>
      <c r="AG170" s="147"/>
      <c r="AH170" s="147"/>
      <c r="AI170" s="147">
        <v>0</v>
      </c>
      <c r="AJ170" s="147">
        <v>0</v>
      </c>
      <c r="AK170" s="147">
        <v>86787</v>
      </c>
      <c r="AL170" s="147">
        <v>935509</v>
      </c>
      <c r="AM170" s="147">
        <v>44</v>
      </c>
      <c r="AN170" s="147"/>
      <c r="AO170" s="147"/>
      <c r="AP170" s="147">
        <v>14730</v>
      </c>
      <c r="AQ170" s="147"/>
      <c r="AR170" s="147">
        <v>33487</v>
      </c>
      <c r="AS170" s="147"/>
      <c r="AT170" s="147"/>
      <c r="AU170" s="147">
        <v>1</v>
      </c>
      <c r="AV170" s="147"/>
      <c r="AW170" s="147"/>
      <c r="AX170" s="147"/>
      <c r="AY170" s="147"/>
      <c r="AZ170" s="147"/>
      <c r="BA170" s="147"/>
      <c r="BB170" s="147"/>
      <c r="BC170" s="352">
        <f t="shared" si="552"/>
        <v>1076127</v>
      </c>
      <c r="BD170" s="573">
        <f t="shared" si="485"/>
        <v>1166636</v>
      </c>
    </row>
    <row r="171" spans="1:56" ht="17.399999999999999" x14ac:dyDescent="0.3">
      <c r="A171" s="14" t="s">
        <v>331</v>
      </c>
      <c r="B171" s="15" t="s">
        <v>332</v>
      </c>
      <c r="C171" s="145">
        <f>SUM(C172:C179)</f>
        <v>0</v>
      </c>
      <c r="D171" s="145">
        <f t="shared" ref="D171:F171" si="576">SUM(D172:D179)</f>
        <v>0</v>
      </c>
      <c r="E171" s="145">
        <f t="shared" si="576"/>
        <v>0</v>
      </c>
      <c r="F171" s="145">
        <f t="shared" si="576"/>
        <v>0</v>
      </c>
      <c r="G171" s="145">
        <f t="shared" ref="G171:AI171" si="577">SUM(G172:G179)</f>
        <v>0</v>
      </c>
      <c r="H171" s="145">
        <f t="shared" si="577"/>
        <v>0</v>
      </c>
      <c r="I171" s="316">
        <f t="shared" si="577"/>
        <v>0</v>
      </c>
      <c r="J171" s="316">
        <f t="shared" si="577"/>
        <v>0</v>
      </c>
      <c r="K171" s="316">
        <f t="shared" si="577"/>
        <v>0</v>
      </c>
      <c r="L171" s="554">
        <f>SUM(I171:K171)</f>
        <v>0</v>
      </c>
      <c r="M171" s="162">
        <f t="shared" si="577"/>
        <v>0</v>
      </c>
      <c r="N171" s="162">
        <f t="shared" ref="N171:O171" si="578">SUM(N172:N179)</f>
        <v>0</v>
      </c>
      <c r="O171" s="162">
        <f t="shared" si="578"/>
        <v>0</v>
      </c>
      <c r="P171" s="162">
        <f t="shared" si="577"/>
        <v>0</v>
      </c>
      <c r="Q171" s="162">
        <f t="shared" si="577"/>
        <v>0</v>
      </c>
      <c r="R171" s="162">
        <f t="shared" si="577"/>
        <v>0</v>
      </c>
      <c r="S171" s="162">
        <f t="shared" ref="S171:T171" si="579">SUM(S172:S179)</f>
        <v>0</v>
      </c>
      <c r="T171" s="162">
        <f t="shared" si="579"/>
        <v>0</v>
      </c>
      <c r="U171" s="162">
        <f t="shared" si="489"/>
        <v>0</v>
      </c>
      <c r="V171" s="162">
        <f t="shared" si="577"/>
        <v>0</v>
      </c>
      <c r="W171" s="162">
        <f t="shared" ref="W171:X171" si="580">SUM(W172:W179)</f>
        <v>0</v>
      </c>
      <c r="X171" s="162">
        <f t="shared" si="580"/>
        <v>0</v>
      </c>
      <c r="Y171" s="162">
        <f t="shared" si="577"/>
        <v>0</v>
      </c>
      <c r="Z171" s="162">
        <f t="shared" si="577"/>
        <v>0</v>
      </c>
      <c r="AA171" s="162">
        <f t="shared" si="577"/>
        <v>0</v>
      </c>
      <c r="AB171" s="162">
        <f t="shared" si="577"/>
        <v>0</v>
      </c>
      <c r="AC171" s="162">
        <f t="shared" ref="AC171" si="581">SUM(AC172:AC179)</f>
        <v>0</v>
      </c>
      <c r="AD171" s="162">
        <f t="shared" si="577"/>
        <v>0</v>
      </c>
      <c r="AE171" s="162">
        <f t="shared" ref="AE171" si="582">SUM(AE172:AE179)</f>
        <v>0</v>
      </c>
      <c r="AF171" s="162">
        <f t="shared" si="577"/>
        <v>0</v>
      </c>
      <c r="AG171" s="162">
        <f t="shared" ref="AG171" si="583">SUM(AG172:AG179)</f>
        <v>0</v>
      </c>
      <c r="AH171" s="162">
        <f t="shared" si="577"/>
        <v>0</v>
      </c>
      <c r="AI171" s="162">
        <f t="shared" si="577"/>
        <v>0</v>
      </c>
      <c r="AJ171" s="162">
        <f t="shared" ref="AJ171:BB171" si="584">SUM(AJ172:AJ179)</f>
        <v>0</v>
      </c>
      <c r="AK171" s="162">
        <f t="shared" si="584"/>
        <v>0</v>
      </c>
      <c r="AL171" s="162">
        <f t="shared" si="584"/>
        <v>0</v>
      </c>
      <c r="AM171" s="162">
        <f t="shared" si="584"/>
        <v>0</v>
      </c>
      <c r="AN171" s="162">
        <f t="shared" si="584"/>
        <v>0</v>
      </c>
      <c r="AO171" s="162">
        <f t="shared" si="584"/>
        <v>0</v>
      </c>
      <c r="AP171" s="162">
        <f t="shared" si="584"/>
        <v>0</v>
      </c>
      <c r="AQ171" s="162">
        <f t="shared" si="584"/>
        <v>0</v>
      </c>
      <c r="AR171" s="162">
        <f t="shared" si="584"/>
        <v>0</v>
      </c>
      <c r="AS171" s="162">
        <f t="shared" si="584"/>
        <v>0</v>
      </c>
      <c r="AT171" s="162">
        <f t="shared" ref="AT171" si="585">SUM(AT172:AT179)</f>
        <v>0</v>
      </c>
      <c r="AU171" s="162">
        <f t="shared" si="584"/>
        <v>0</v>
      </c>
      <c r="AV171" s="162">
        <f t="shared" ref="AV171:AW171" si="586">SUM(AV172:AV179)</f>
        <v>0</v>
      </c>
      <c r="AW171" s="162">
        <f t="shared" si="586"/>
        <v>0</v>
      </c>
      <c r="AX171" s="162">
        <f t="shared" si="584"/>
        <v>0</v>
      </c>
      <c r="AY171" s="162">
        <f t="shared" si="584"/>
        <v>0</v>
      </c>
      <c r="AZ171" s="162">
        <f t="shared" si="584"/>
        <v>0</v>
      </c>
      <c r="BA171" s="162">
        <f t="shared" si="584"/>
        <v>0</v>
      </c>
      <c r="BB171" s="162">
        <f t="shared" si="584"/>
        <v>14287692</v>
      </c>
      <c r="BC171" s="352">
        <f t="shared" si="552"/>
        <v>14287692</v>
      </c>
      <c r="BD171" s="573">
        <f t="shared" si="485"/>
        <v>14287692</v>
      </c>
    </row>
    <row r="172" spans="1:56" ht="17.399999999999999" x14ac:dyDescent="0.3">
      <c r="A172" s="34" t="s">
        <v>333</v>
      </c>
      <c r="B172" s="35" t="s">
        <v>334</v>
      </c>
      <c r="C172" s="164"/>
      <c r="D172" s="164"/>
      <c r="E172" s="164"/>
      <c r="F172" s="164"/>
      <c r="G172" s="164"/>
      <c r="H172" s="164">
        <f t="shared" ref="H172:H179" si="587">SUM(C172:G172)</f>
        <v>0</v>
      </c>
      <c r="I172" s="340"/>
      <c r="J172" s="340"/>
      <c r="K172" s="340"/>
      <c r="L172" s="555">
        <f>SUM(I172:K172)</f>
        <v>0</v>
      </c>
      <c r="M172" s="165"/>
      <c r="N172" s="165"/>
      <c r="O172" s="165"/>
      <c r="P172" s="165"/>
      <c r="Q172" s="165">
        <f t="shared" ref="Q172:Q179" si="588">SUM(M172:P172)</f>
        <v>0</v>
      </c>
      <c r="R172" s="165"/>
      <c r="S172" s="165"/>
      <c r="T172" s="165"/>
      <c r="U172" s="165">
        <f t="shared" si="489"/>
        <v>0</v>
      </c>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352">
        <f t="shared" si="552"/>
        <v>0</v>
      </c>
      <c r="BD172" s="573">
        <f t="shared" si="485"/>
        <v>0</v>
      </c>
    </row>
    <row r="173" spans="1:56" ht="17.399999999999999" x14ac:dyDescent="0.3">
      <c r="A173" s="34" t="s">
        <v>335</v>
      </c>
      <c r="B173" s="35" t="s">
        <v>336</v>
      </c>
      <c r="C173" s="164"/>
      <c r="D173" s="164"/>
      <c r="E173" s="164"/>
      <c r="F173" s="164"/>
      <c r="G173" s="164"/>
      <c r="H173" s="164">
        <f t="shared" si="587"/>
        <v>0</v>
      </c>
      <c r="I173" s="340"/>
      <c r="J173" s="340"/>
      <c r="K173" s="340"/>
      <c r="L173" s="555">
        <f t="shared" ref="L173:L179" si="589">SUM(I173:K173)</f>
        <v>0</v>
      </c>
      <c r="M173" s="165"/>
      <c r="N173" s="165"/>
      <c r="O173" s="165"/>
      <c r="P173" s="165"/>
      <c r="Q173" s="165">
        <f t="shared" si="588"/>
        <v>0</v>
      </c>
      <c r="R173" s="165"/>
      <c r="S173" s="165"/>
      <c r="T173" s="165"/>
      <c r="U173" s="165">
        <f t="shared" si="489"/>
        <v>0</v>
      </c>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165"/>
      <c r="BA173" s="165"/>
      <c r="BB173" s="165"/>
      <c r="BC173" s="352">
        <f t="shared" si="552"/>
        <v>0</v>
      </c>
      <c r="BD173" s="573">
        <f t="shared" si="485"/>
        <v>0</v>
      </c>
    </row>
    <row r="174" spans="1:56" ht="17.399999999999999" x14ac:dyDescent="0.3">
      <c r="A174" s="34" t="s">
        <v>337</v>
      </c>
      <c r="B174" s="35" t="s">
        <v>338</v>
      </c>
      <c r="C174" s="164"/>
      <c r="D174" s="164"/>
      <c r="E174" s="164"/>
      <c r="F174" s="164"/>
      <c r="G174" s="164"/>
      <c r="H174" s="164">
        <f t="shared" si="587"/>
        <v>0</v>
      </c>
      <c r="I174" s="340"/>
      <c r="J174" s="340"/>
      <c r="K174" s="340"/>
      <c r="L174" s="555">
        <f t="shared" si="589"/>
        <v>0</v>
      </c>
      <c r="M174" s="165"/>
      <c r="N174" s="165"/>
      <c r="O174" s="165"/>
      <c r="P174" s="165"/>
      <c r="Q174" s="165">
        <f t="shared" si="588"/>
        <v>0</v>
      </c>
      <c r="R174" s="165"/>
      <c r="S174" s="165"/>
      <c r="T174" s="165"/>
      <c r="U174" s="165">
        <f t="shared" si="489"/>
        <v>0</v>
      </c>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352">
        <f t="shared" si="552"/>
        <v>0</v>
      </c>
      <c r="BD174" s="573">
        <f t="shared" si="485"/>
        <v>0</v>
      </c>
    </row>
    <row r="175" spans="1:56" ht="17.399999999999999" x14ac:dyDescent="0.3">
      <c r="A175" s="34" t="s">
        <v>339</v>
      </c>
      <c r="B175" s="35" t="s">
        <v>340</v>
      </c>
      <c r="C175" s="164"/>
      <c r="D175" s="164"/>
      <c r="E175" s="164"/>
      <c r="F175" s="164"/>
      <c r="G175" s="164"/>
      <c r="H175" s="164">
        <f t="shared" si="587"/>
        <v>0</v>
      </c>
      <c r="I175" s="340"/>
      <c r="J175" s="340"/>
      <c r="K175" s="340"/>
      <c r="L175" s="555">
        <f t="shared" si="589"/>
        <v>0</v>
      </c>
      <c r="M175" s="165"/>
      <c r="N175" s="165"/>
      <c r="O175" s="165"/>
      <c r="P175" s="165"/>
      <c r="Q175" s="165">
        <f t="shared" si="588"/>
        <v>0</v>
      </c>
      <c r="R175" s="165"/>
      <c r="S175" s="165"/>
      <c r="T175" s="165"/>
      <c r="U175" s="165">
        <f t="shared" si="489"/>
        <v>0</v>
      </c>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c r="BA175" s="165"/>
      <c r="BB175" s="165"/>
      <c r="BC175" s="352">
        <f t="shared" si="552"/>
        <v>0</v>
      </c>
      <c r="BD175" s="573">
        <f t="shared" si="485"/>
        <v>0</v>
      </c>
    </row>
    <row r="176" spans="1:56" ht="30" x14ac:dyDescent="0.3">
      <c r="A176" s="34" t="s">
        <v>341</v>
      </c>
      <c r="B176" s="35" t="s">
        <v>342</v>
      </c>
      <c r="C176" s="164"/>
      <c r="D176" s="164"/>
      <c r="E176" s="164"/>
      <c r="F176" s="164"/>
      <c r="G176" s="164"/>
      <c r="H176" s="164">
        <f t="shared" si="587"/>
        <v>0</v>
      </c>
      <c r="I176" s="340"/>
      <c r="J176" s="340"/>
      <c r="K176" s="340"/>
      <c r="L176" s="555">
        <f t="shared" si="589"/>
        <v>0</v>
      </c>
      <c r="M176" s="165"/>
      <c r="N176" s="165"/>
      <c r="O176" s="165"/>
      <c r="P176" s="165"/>
      <c r="Q176" s="165">
        <f t="shared" si="588"/>
        <v>0</v>
      </c>
      <c r="R176" s="165"/>
      <c r="S176" s="165"/>
      <c r="T176" s="165"/>
      <c r="U176" s="165">
        <f t="shared" si="489"/>
        <v>0</v>
      </c>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165"/>
      <c r="BA176" s="165"/>
      <c r="BB176" s="165"/>
      <c r="BC176" s="352">
        <f t="shared" si="552"/>
        <v>0</v>
      </c>
      <c r="BD176" s="573">
        <f t="shared" si="485"/>
        <v>0</v>
      </c>
    </row>
    <row r="177" spans="1:56" ht="17.399999999999999" x14ac:dyDescent="0.3">
      <c r="A177" s="34" t="s">
        <v>343</v>
      </c>
      <c r="B177" s="35" t="s">
        <v>344</v>
      </c>
      <c r="C177" s="164"/>
      <c r="D177" s="164"/>
      <c r="E177" s="164"/>
      <c r="F177" s="164"/>
      <c r="G177" s="164"/>
      <c r="H177" s="164">
        <f t="shared" si="587"/>
        <v>0</v>
      </c>
      <c r="I177" s="340"/>
      <c r="J177" s="340"/>
      <c r="K177" s="340"/>
      <c r="L177" s="555">
        <f t="shared" si="589"/>
        <v>0</v>
      </c>
      <c r="M177" s="165"/>
      <c r="N177" s="165"/>
      <c r="O177" s="165"/>
      <c r="P177" s="165"/>
      <c r="Q177" s="165">
        <f t="shared" si="588"/>
        <v>0</v>
      </c>
      <c r="R177" s="165"/>
      <c r="S177" s="165"/>
      <c r="T177" s="165"/>
      <c r="U177" s="165">
        <f t="shared" si="489"/>
        <v>0</v>
      </c>
      <c r="V177" s="165"/>
      <c r="W177" s="165"/>
      <c r="X177" s="165"/>
      <c r="Y177" s="165"/>
      <c r="Z177" s="165"/>
      <c r="AA177" s="165"/>
      <c r="AB177" s="165"/>
      <c r="AC177" s="165"/>
      <c r="AD177" s="165"/>
      <c r="AE177" s="165"/>
      <c r="AF177" s="165"/>
      <c r="AG177" s="165"/>
      <c r="AH177" s="165"/>
      <c r="AI177" s="165"/>
      <c r="AJ177" s="165"/>
      <c r="AK177" s="165"/>
      <c r="AL177" s="165"/>
      <c r="AM177" s="165"/>
      <c r="AN177" s="165"/>
      <c r="AO177" s="165"/>
      <c r="AP177" s="165"/>
      <c r="AQ177" s="165"/>
      <c r="AR177" s="165"/>
      <c r="AS177" s="165"/>
      <c r="AT177" s="165"/>
      <c r="AU177" s="165"/>
      <c r="AV177" s="165"/>
      <c r="AW177" s="165"/>
      <c r="AX177" s="165"/>
      <c r="AY177" s="165"/>
      <c r="AZ177" s="165"/>
      <c r="BA177" s="165"/>
      <c r="BB177" s="165"/>
      <c r="BC177" s="352">
        <f t="shared" si="552"/>
        <v>0</v>
      </c>
      <c r="BD177" s="573">
        <f t="shared" si="485"/>
        <v>0</v>
      </c>
    </row>
    <row r="178" spans="1:56" ht="17.399999999999999" x14ac:dyDescent="0.3">
      <c r="A178" s="34" t="s">
        <v>345</v>
      </c>
      <c r="B178" s="35" t="s">
        <v>346</v>
      </c>
      <c r="C178" s="164"/>
      <c r="D178" s="164"/>
      <c r="E178" s="164"/>
      <c r="F178" s="164"/>
      <c r="G178" s="164"/>
      <c r="H178" s="164">
        <f t="shared" si="587"/>
        <v>0</v>
      </c>
      <c r="I178" s="340"/>
      <c r="J178" s="340"/>
      <c r="K178" s="340"/>
      <c r="L178" s="555">
        <f t="shared" si="589"/>
        <v>0</v>
      </c>
      <c r="M178" s="165"/>
      <c r="N178" s="165"/>
      <c r="O178" s="165"/>
      <c r="P178" s="165"/>
      <c r="Q178" s="165">
        <f t="shared" si="588"/>
        <v>0</v>
      </c>
      <c r="R178" s="165"/>
      <c r="S178" s="165"/>
      <c r="T178" s="165"/>
      <c r="U178" s="165">
        <f t="shared" si="489"/>
        <v>0</v>
      </c>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352">
        <f t="shared" si="552"/>
        <v>0</v>
      </c>
      <c r="BD178" s="573">
        <f t="shared" si="485"/>
        <v>0</v>
      </c>
    </row>
    <row r="179" spans="1:56" ht="17.399999999999999" x14ac:dyDescent="0.3">
      <c r="A179" s="34" t="s">
        <v>347</v>
      </c>
      <c r="B179" s="35" t="s">
        <v>348</v>
      </c>
      <c r="C179" s="164"/>
      <c r="D179" s="164"/>
      <c r="E179" s="164"/>
      <c r="F179" s="164"/>
      <c r="G179" s="164"/>
      <c r="H179" s="164">
        <f t="shared" si="587"/>
        <v>0</v>
      </c>
      <c r="I179" s="340"/>
      <c r="J179" s="340"/>
      <c r="K179" s="340"/>
      <c r="L179" s="555">
        <f t="shared" si="589"/>
        <v>0</v>
      </c>
      <c r="M179" s="165"/>
      <c r="N179" s="165"/>
      <c r="O179" s="165"/>
      <c r="P179" s="165"/>
      <c r="Q179" s="165">
        <f t="shared" si="588"/>
        <v>0</v>
      </c>
      <c r="R179" s="165"/>
      <c r="S179" s="165"/>
      <c r="T179" s="165"/>
      <c r="U179" s="165">
        <f t="shared" si="489"/>
        <v>0</v>
      </c>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5"/>
      <c r="AW179" s="165"/>
      <c r="AX179" s="165"/>
      <c r="AY179" s="165"/>
      <c r="AZ179" s="165"/>
      <c r="BA179" s="165"/>
      <c r="BB179" s="165">
        <v>14287692</v>
      </c>
      <c r="BC179" s="352">
        <f t="shared" si="552"/>
        <v>14287692</v>
      </c>
      <c r="BD179" s="573">
        <f t="shared" si="485"/>
        <v>14287692</v>
      </c>
    </row>
    <row r="180" spans="1:56" ht="17.399999999999999" x14ac:dyDescent="0.3">
      <c r="A180" s="14" t="s">
        <v>349</v>
      </c>
      <c r="B180" s="15" t="s">
        <v>350</v>
      </c>
      <c r="C180" s="145">
        <f t="shared" ref="C180:AI180" si="590">SUM(C181:C193)</f>
        <v>0</v>
      </c>
      <c r="D180" s="145">
        <f t="shared" ref="D180:F180" si="591">SUM(D181:D193)</f>
        <v>0</v>
      </c>
      <c r="E180" s="145">
        <f t="shared" si="591"/>
        <v>0</v>
      </c>
      <c r="F180" s="145">
        <f t="shared" si="591"/>
        <v>0</v>
      </c>
      <c r="G180" s="145">
        <f t="shared" si="590"/>
        <v>59441</v>
      </c>
      <c r="H180" s="145">
        <f t="shared" si="590"/>
        <v>59441</v>
      </c>
      <c r="I180" s="316">
        <f t="shared" si="590"/>
        <v>0</v>
      </c>
      <c r="J180" s="316">
        <f t="shared" si="590"/>
        <v>0</v>
      </c>
      <c r="K180" s="316">
        <f t="shared" si="590"/>
        <v>0</v>
      </c>
      <c r="L180" s="554">
        <f>SUM(I180:K180)</f>
        <v>0</v>
      </c>
      <c r="M180" s="162">
        <f t="shared" si="590"/>
        <v>0</v>
      </c>
      <c r="N180" s="162">
        <f t="shared" ref="N180:O180" si="592">SUM(N181:N193)</f>
        <v>0</v>
      </c>
      <c r="O180" s="162">
        <f t="shared" si="592"/>
        <v>0</v>
      </c>
      <c r="P180" s="162">
        <f t="shared" si="590"/>
        <v>0</v>
      </c>
      <c r="Q180" s="162">
        <f t="shared" si="590"/>
        <v>0</v>
      </c>
      <c r="R180" s="162">
        <f t="shared" si="590"/>
        <v>0</v>
      </c>
      <c r="S180" s="162">
        <f t="shared" ref="S180:T180" si="593">SUM(S181:S193)</f>
        <v>364805</v>
      </c>
      <c r="T180" s="162">
        <f t="shared" si="593"/>
        <v>0</v>
      </c>
      <c r="U180" s="162">
        <f t="shared" si="489"/>
        <v>364805</v>
      </c>
      <c r="V180" s="162">
        <f t="shared" si="590"/>
        <v>0</v>
      </c>
      <c r="W180" s="162">
        <f t="shared" ref="W180:X180" si="594">SUM(W181:W193)</f>
        <v>0</v>
      </c>
      <c r="X180" s="162">
        <f t="shared" si="594"/>
        <v>0</v>
      </c>
      <c r="Y180" s="162">
        <f t="shared" si="590"/>
        <v>0</v>
      </c>
      <c r="Z180" s="162">
        <f t="shared" si="590"/>
        <v>0</v>
      </c>
      <c r="AA180" s="162">
        <f t="shared" si="590"/>
        <v>0</v>
      </c>
      <c r="AB180" s="162">
        <f t="shared" si="590"/>
        <v>25146</v>
      </c>
      <c r="AC180" s="162">
        <f t="shared" ref="AC180" si="595">SUM(AC181:AC193)</f>
        <v>0</v>
      </c>
      <c r="AD180" s="162">
        <f t="shared" si="590"/>
        <v>3443017</v>
      </c>
      <c r="AE180" s="162">
        <f t="shared" ref="AE180" si="596">SUM(AE181:AE193)</f>
        <v>0</v>
      </c>
      <c r="AF180" s="162">
        <f t="shared" si="590"/>
        <v>0</v>
      </c>
      <c r="AG180" s="162">
        <f t="shared" ref="AG180" si="597">SUM(AG181:AG193)</f>
        <v>0</v>
      </c>
      <c r="AH180" s="162">
        <f t="shared" si="590"/>
        <v>0</v>
      </c>
      <c r="AI180" s="162">
        <f t="shared" si="590"/>
        <v>0</v>
      </c>
      <c r="AJ180" s="162">
        <f t="shared" ref="AJ180:BB180" si="598">SUM(AJ181:AJ193)</f>
        <v>0</v>
      </c>
      <c r="AK180" s="162">
        <f t="shared" si="598"/>
        <v>0</v>
      </c>
      <c r="AL180" s="162">
        <f t="shared" si="598"/>
        <v>100000</v>
      </c>
      <c r="AM180" s="162">
        <f t="shared" si="598"/>
        <v>0</v>
      </c>
      <c r="AN180" s="162">
        <f t="shared" si="598"/>
        <v>0</v>
      </c>
      <c r="AO180" s="162">
        <f t="shared" si="598"/>
        <v>0</v>
      </c>
      <c r="AP180" s="162">
        <f t="shared" si="598"/>
        <v>0</v>
      </c>
      <c r="AQ180" s="162">
        <f t="shared" si="598"/>
        <v>0</v>
      </c>
      <c r="AR180" s="162">
        <f t="shared" si="598"/>
        <v>0</v>
      </c>
      <c r="AS180" s="162">
        <f t="shared" si="598"/>
        <v>4290000</v>
      </c>
      <c r="AT180" s="162">
        <f t="shared" ref="AT180" si="599">SUM(AT181:AT193)</f>
        <v>0</v>
      </c>
      <c r="AU180" s="162">
        <f t="shared" si="598"/>
        <v>0</v>
      </c>
      <c r="AV180" s="162">
        <f t="shared" ref="AV180:AW180" si="600">SUM(AV181:AV193)</f>
        <v>0</v>
      </c>
      <c r="AW180" s="162">
        <f t="shared" si="600"/>
        <v>0</v>
      </c>
      <c r="AX180" s="162">
        <f t="shared" si="598"/>
        <v>0</v>
      </c>
      <c r="AY180" s="162">
        <f t="shared" si="598"/>
        <v>0</v>
      </c>
      <c r="AZ180" s="162">
        <f t="shared" si="598"/>
        <v>0</v>
      </c>
      <c r="BA180" s="162">
        <f t="shared" si="598"/>
        <v>0</v>
      </c>
      <c r="BB180" s="162">
        <f t="shared" si="598"/>
        <v>0</v>
      </c>
      <c r="BC180" s="352">
        <f t="shared" si="552"/>
        <v>7858163</v>
      </c>
      <c r="BD180" s="573">
        <f t="shared" si="485"/>
        <v>8282409</v>
      </c>
    </row>
    <row r="181" spans="1:56" ht="17.399999999999999" x14ac:dyDescent="0.3">
      <c r="A181" s="18" t="s">
        <v>351</v>
      </c>
      <c r="B181" s="19" t="s">
        <v>352</v>
      </c>
      <c r="C181" s="147"/>
      <c r="D181" s="147"/>
      <c r="E181" s="147"/>
      <c r="F181" s="147"/>
      <c r="G181" s="147"/>
      <c r="H181" s="147">
        <f t="shared" ref="H181:H192" si="601">SUM(C181:G181)</f>
        <v>0</v>
      </c>
      <c r="I181" s="318"/>
      <c r="J181" s="318"/>
      <c r="K181" s="318"/>
      <c r="L181" s="553">
        <f>SUM(I181:K181)</f>
        <v>0</v>
      </c>
      <c r="M181" s="147"/>
      <c r="N181" s="147"/>
      <c r="O181" s="147"/>
      <c r="P181" s="147"/>
      <c r="Q181" s="147">
        <f t="shared" ref="Q181:Q192" si="602">SUM(M181:P181)</f>
        <v>0</v>
      </c>
      <c r="R181" s="147"/>
      <c r="S181" s="147"/>
      <c r="T181" s="147"/>
      <c r="U181" s="147">
        <f t="shared" si="489"/>
        <v>0</v>
      </c>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352">
        <f t="shared" si="552"/>
        <v>0</v>
      </c>
      <c r="BD181" s="573">
        <f t="shared" si="485"/>
        <v>0</v>
      </c>
    </row>
    <row r="182" spans="1:56" ht="17.399999999999999" x14ac:dyDescent="0.3">
      <c r="A182" s="18" t="s">
        <v>353</v>
      </c>
      <c r="B182" s="19" t="s">
        <v>354</v>
      </c>
      <c r="C182" s="147"/>
      <c r="D182" s="147"/>
      <c r="E182" s="147"/>
      <c r="F182" s="147"/>
      <c r="G182" s="147"/>
      <c r="H182" s="147">
        <f t="shared" si="601"/>
        <v>0</v>
      </c>
      <c r="I182" s="318"/>
      <c r="J182" s="318"/>
      <c r="K182" s="318"/>
      <c r="L182" s="553">
        <f t="shared" ref="L182:L195" si="603">SUM(I182:K182)</f>
        <v>0</v>
      </c>
      <c r="M182" s="147"/>
      <c r="N182" s="147"/>
      <c r="O182" s="147"/>
      <c r="P182" s="147"/>
      <c r="Q182" s="147">
        <f t="shared" si="602"/>
        <v>0</v>
      </c>
      <c r="R182" s="147"/>
      <c r="S182" s="147"/>
      <c r="T182" s="147"/>
      <c r="U182" s="147">
        <f t="shared" si="489"/>
        <v>0</v>
      </c>
      <c r="V182" s="147"/>
      <c r="W182" s="147"/>
      <c r="X182" s="147"/>
      <c r="Y182" s="147"/>
      <c r="Z182" s="147"/>
      <c r="AA182" s="147"/>
      <c r="AB182" s="147">
        <v>25146</v>
      </c>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352">
        <f t="shared" si="552"/>
        <v>25146</v>
      </c>
      <c r="BD182" s="573">
        <f t="shared" si="485"/>
        <v>25146</v>
      </c>
    </row>
    <row r="183" spans="1:56" ht="30" x14ac:dyDescent="0.3">
      <c r="A183" s="18" t="s">
        <v>355</v>
      </c>
      <c r="B183" s="19" t="s">
        <v>356</v>
      </c>
      <c r="C183" s="147"/>
      <c r="D183" s="147"/>
      <c r="E183" s="147"/>
      <c r="F183" s="147"/>
      <c r="G183" s="147"/>
      <c r="H183" s="147">
        <f t="shared" si="601"/>
        <v>0</v>
      </c>
      <c r="I183" s="318"/>
      <c r="J183" s="318"/>
      <c r="K183" s="318"/>
      <c r="L183" s="553">
        <f t="shared" si="603"/>
        <v>0</v>
      </c>
      <c r="M183" s="147"/>
      <c r="N183" s="147"/>
      <c r="O183" s="147"/>
      <c r="P183" s="147"/>
      <c r="Q183" s="147">
        <f t="shared" si="602"/>
        <v>0</v>
      </c>
      <c r="R183" s="147"/>
      <c r="S183" s="147"/>
      <c r="T183" s="147"/>
      <c r="U183" s="147">
        <f t="shared" si="489"/>
        <v>0</v>
      </c>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352">
        <f t="shared" si="552"/>
        <v>0</v>
      </c>
      <c r="BD183" s="573">
        <f t="shared" si="485"/>
        <v>0</v>
      </c>
    </row>
    <row r="184" spans="1:56" ht="30" x14ac:dyDescent="0.3">
      <c r="A184" s="18" t="s">
        <v>357</v>
      </c>
      <c r="B184" s="19" t="s">
        <v>358</v>
      </c>
      <c r="C184" s="147"/>
      <c r="D184" s="147"/>
      <c r="E184" s="147"/>
      <c r="F184" s="147"/>
      <c r="G184" s="147"/>
      <c r="H184" s="147">
        <f t="shared" si="601"/>
        <v>0</v>
      </c>
      <c r="I184" s="318"/>
      <c r="J184" s="318"/>
      <c r="K184" s="318"/>
      <c r="L184" s="553">
        <f t="shared" si="603"/>
        <v>0</v>
      </c>
      <c r="M184" s="147"/>
      <c r="N184" s="147"/>
      <c r="O184" s="147"/>
      <c r="P184" s="147"/>
      <c r="Q184" s="147">
        <f t="shared" si="602"/>
        <v>0</v>
      </c>
      <c r="R184" s="147"/>
      <c r="S184" s="147"/>
      <c r="T184" s="147"/>
      <c r="U184" s="147">
        <f t="shared" si="489"/>
        <v>0</v>
      </c>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352">
        <f t="shared" si="552"/>
        <v>0</v>
      </c>
      <c r="BD184" s="573">
        <f t="shared" si="485"/>
        <v>0</v>
      </c>
    </row>
    <row r="185" spans="1:56" ht="30" x14ac:dyDescent="0.3">
      <c r="A185" s="18" t="s">
        <v>359</v>
      </c>
      <c r="B185" s="19" t="s">
        <v>360</v>
      </c>
      <c r="C185" s="147"/>
      <c r="D185" s="147"/>
      <c r="E185" s="147"/>
      <c r="F185" s="147"/>
      <c r="G185" s="147"/>
      <c r="H185" s="147">
        <f t="shared" si="601"/>
        <v>0</v>
      </c>
      <c r="I185" s="318"/>
      <c r="J185" s="318"/>
      <c r="K185" s="318"/>
      <c r="L185" s="553">
        <f t="shared" si="603"/>
        <v>0</v>
      </c>
      <c r="M185" s="147"/>
      <c r="N185" s="147"/>
      <c r="O185" s="147"/>
      <c r="P185" s="147"/>
      <c r="Q185" s="147">
        <f t="shared" si="602"/>
        <v>0</v>
      </c>
      <c r="R185" s="147"/>
      <c r="S185" s="147"/>
      <c r="T185" s="147"/>
      <c r="U185" s="147">
        <f t="shared" si="489"/>
        <v>0</v>
      </c>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352">
        <f t="shared" si="552"/>
        <v>0</v>
      </c>
      <c r="BD185" s="573">
        <f t="shared" si="485"/>
        <v>0</v>
      </c>
    </row>
    <row r="186" spans="1:56" ht="30" x14ac:dyDescent="0.3">
      <c r="A186" s="18" t="s">
        <v>361</v>
      </c>
      <c r="B186" s="19" t="s">
        <v>362</v>
      </c>
      <c r="C186" s="147"/>
      <c r="D186" s="147"/>
      <c r="E186" s="147"/>
      <c r="F186" s="147"/>
      <c r="G186" s="147">
        <v>59441</v>
      </c>
      <c r="H186" s="147">
        <f t="shared" si="601"/>
        <v>59441</v>
      </c>
      <c r="I186" s="318"/>
      <c r="J186" s="318"/>
      <c r="K186" s="318"/>
      <c r="L186" s="553">
        <f t="shared" si="603"/>
        <v>0</v>
      </c>
      <c r="M186" s="147"/>
      <c r="N186" s="147"/>
      <c r="O186" s="147"/>
      <c r="P186" s="147"/>
      <c r="Q186" s="147">
        <f t="shared" si="602"/>
        <v>0</v>
      </c>
      <c r="R186" s="147"/>
      <c r="S186" s="147">
        <v>364805</v>
      </c>
      <c r="T186" s="147"/>
      <c r="U186" s="147">
        <f t="shared" si="489"/>
        <v>364805</v>
      </c>
      <c r="V186" s="147"/>
      <c r="W186" s="147"/>
      <c r="X186" s="147"/>
      <c r="Y186" s="147"/>
      <c r="Z186" s="147"/>
      <c r="AA186" s="147"/>
      <c r="AB186" s="147"/>
      <c r="AC186" s="147"/>
      <c r="AD186" s="147">
        <v>3443017</v>
      </c>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352">
        <f t="shared" si="552"/>
        <v>3443017</v>
      </c>
      <c r="BD186" s="573">
        <f t="shared" si="485"/>
        <v>3867263</v>
      </c>
    </row>
    <row r="187" spans="1:56" ht="30" x14ac:dyDescent="0.3">
      <c r="A187" s="18" t="s">
        <v>363</v>
      </c>
      <c r="B187" s="19" t="s">
        <v>364</v>
      </c>
      <c r="C187" s="147"/>
      <c r="D187" s="147"/>
      <c r="E187" s="147"/>
      <c r="F187" s="147"/>
      <c r="G187" s="147"/>
      <c r="H187" s="147">
        <f t="shared" si="601"/>
        <v>0</v>
      </c>
      <c r="I187" s="318"/>
      <c r="J187" s="318"/>
      <c r="K187" s="318"/>
      <c r="L187" s="553">
        <f t="shared" si="603"/>
        <v>0</v>
      </c>
      <c r="M187" s="147"/>
      <c r="N187" s="147"/>
      <c r="O187" s="147"/>
      <c r="P187" s="147"/>
      <c r="Q187" s="147">
        <f t="shared" si="602"/>
        <v>0</v>
      </c>
      <c r="R187" s="147"/>
      <c r="S187" s="147"/>
      <c r="T187" s="147"/>
      <c r="U187" s="147">
        <f t="shared" si="489"/>
        <v>0</v>
      </c>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352">
        <f t="shared" si="552"/>
        <v>0</v>
      </c>
      <c r="BD187" s="573">
        <f t="shared" si="485"/>
        <v>0</v>
      </c>
    </row>
    <row r="188" spans="1:56" ht="30" x14ac:dyDescent="0.3">
      <c r="A188" s="18" t="s">
        <v>365</v>
      </c>
      <c r="B188" s="19" t="s">
        <v>366</v>
      </c>
      <c r="C188" s="147"/>
      <c r="D188" s="147"/>
      <c r="E188" s="147"/>
      <c r="F188" s="147"/>
      <c r="G188" s="147"/>
      <c r="H188" s="147">
        <f t="shared" si="601"/>
        <v>0</v>
      </c>
      <c r="I188" s="318"/>
      <c r="J188" s="318"/>
      <c r="K188" s="318"/>
      <c r="L188" s="553">
        <f t="shared" si="603"/>
        <v>0</v>
      </c>
      <c r="M188" s="147"/>
      <c r="N188" s="147"/>
      <c r="O188" s="147"/>
      <c r="P188" s="147"/>
      <c r="Q188" s="147">
        <f t="shared" si="602"/>
        <v>0</v>
      </c>
      <c r="R188" s="147"/>
      <c r="S188" s="147"/>
      <c r="T188" s="147"/>
      <c r="U188" s="147">
        <f t="shared" si="489"/>
        <v>0</v>
      </c>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352">
        <f t="shared" si="552"/>
        <v>0</v>
      </c>
      <c r="BD188" s="573">
        <f t="shared" si="485"/>
        <v>0</v>
      </c>
    </row>
    <row r="189" spans="1:56" ht="17.399999999999999" x14ac:dyDescent="0.3">
      <c r="A189" s="18" t="s">
        <v>367</v>
      </c>
      <c r="B189" s="19" t="s">
        <v>368</v>
      </c>
      <c r="C189" s="147"/>
      <c r="D189" s="147"/>
      <c r="E189" s="147"/>
      <c r="F189" s="147"/>
      <c r="G189" s="147"/>
      <c r="H189" s="147">
        <f t="shared" si="601"/>
        <v>0</v>
      </c>
      <c r="I189" s="318"/>
      <c r="J189" s="318"/>
      <c r="K189" s="318"/>
      <c r="L189" s="553">
        <f t="shared" si="603"/>
        <v>0</v>
      </c>
      <c r="M189" s="147"/>
      <c r="N189" s="147"/>
      <c r="O189" s="147"/>
      <c r="P189" s="147"/>
      <c r="Q189" s="147">
        <f t="shared" si="602"/>
        <v>0</v>
      </c>
      <c r="R189" s="147"/>
      <c r="S189" s="147"/>
      <c r="T189" s="147"/>
      <c r="U189" s="147">
        <f t="shared" si="489"/>
        <v>0</v>
      </c>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352">
        <f t="shared" si="552"/>
        <v>0</v>
      </c>
      <c r="BD189" s="573">
        <f t="shared" si="485"/>
        <v>0</v>
      </c>
    </row>
    <row r="190" spans="1:56" ht="17.399999999999999" x14ac:dyDescent="0.3">
      <c r="A190" s="18" t="s">
        <v>369</v>
      </c>
      <c r="B190" s="19" t="s">
        <v>370</v>
      </c>
      <c r="C190" s="147"/>
      <c r="D190" s="147"/>
      <c r="E190" s="147"/>
      <c r="F190" s="147"/>
      <c r="G190" s="147"/>
      <c r="H190" s="147">
        <f t="shared" si="601"/>
        <v>0</v>
      </c>
      <c r="I190" s="318"/>
      <c r="J190" s="318"/>
      <c r="K190" s="318"/>
      <c r="L190" s="553">
        <f t="shared" si="603"/>
        <v>0</v>
      </c>
      <c r="M190" s="147"/>
      <c r="N190" s="147"/>
      <c r="O190" s="147"/>
      <c r="P190" s="147"/>
      <c r="Q190" s="147">
        <f t="shared" si="602"/>
        <v>0</v>
      </c>
      <c r="R190" s="147"/>
      <c r="S190" s="147"/>
      <c r="T190" s="147"/>
      <c r="U190" s="147">
        <f t="shared" si="489"/>
        <v>0</v>
      </c>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352">
        <f t="shared" ref="BC190:BC221" si="604">SUM(V190:BB190)</f>
        <v>0</v>
      </c>
      <c r="BD190" s="573">
        <f t="shared" si="485"/>
        <v>0</v>
      </c>
    </row>
    <row r="191" spans="1:56" ht="30" customHeight="1" x14ac:dyDescent="0.3">
      <c r="A191" s="18" t="s">
        <v>371</v>
      </c>
      <c r="B191" s="19" t="s">
        <v>1321</v>
      </c>
      <c r="C191" s="147"/>
      <c r="D191" s="147"/>
      <c r="E191" s="147"/>
      <c r="F191" s="147"/>
      <c r="G191" s="147"/>
      <c r="H191" s="147"/>
      <c r="I191" s="318"/>
      <c r="J191" s="318"/>
      <c r="K191" s="318"/>
      <c r="L191" s="553">
        <f t="shared" si="603"/>
        <v>0</v>
      </c>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352">
        <f t="shared" si="604"/>
        <v>0</v>
      </c>
      <c r="BD191" s="573">
        <f t="shared" ref="BD191:BD240" si="605">BC191+U191+Q191+H191+L191</f>
        <v>0</v>
      </c>
    </row>
    <row r="192" spans="1:56" ht="30" x14ac:dyDescent="0.3">
      <c r="A192" s="18" t="s">
        <v>373</v>
      </c>
      <c r="B192" s="19" t="s">
        <v>372</v>
      </c>
      <c r="C192" s="147"/>
      <c r="D192" s="147"/>
      <c r="E192" s="147"/>
      <c r="F192" s="147"/>
      <c r="G192" s="147"/>
      <c r="H192" s="147">
        <f t="shared" si="601"/>
        <v>0</v>
      </c>
      <c r="I192" s="318"/>
      <c r="J192" s="318"/>
      <c r="K192" s="318"/>
      <c r="L192" s="553">
        <f t="shared" si="603"/>
        <v>0</v>
      </c>
      <c r="M192" s="147"/>
      <c r="N192" s="147"/>
      <c r="O192" s="147"/>
      <c r="P192" s="147"/>
      <c r="Q192" s="147">
        <f t="shared" si="602"/>
        <v>0</v>
      </c>
      <c r="R192" s="147">
        <v>0</v>
      </c>
      <c r="S192" s="147">
        <v>0</v>
      </c>
      <c r="T192" s="147">
        <v>0</v>
      </c>
      <c r="U192" s="147">
        <f t="shared" si="489"/>
        <v>0</v>
      </c>
      <c r="V192" s="147"/>
      <c r="W192" s="147"/>
      <c r="X192" s="147"/>
      <c r="Y192" s="147"/>
      <c r="Z192" s="147"/>
      <c r="AA192" s="147"/>
      <c r="AB192" s="147"/>
      <c r="AC192" s="147"/>
      <c r="AD192" s="147"/>
      <c r="AE192" s="147"/>
      <c r="AF192" s="147"/>
      <c r="AG192" s="147"/>
      <c r="AH192" s="147"/>
      <c r="AI192" s="147"/>
      <c r="AJ192" s="147"/>
      <c r="AK192" s="147"/>
      <c r="AL192" s="147">
        <v>100000</v>
      </c>
      <c r="AM192" s="147"/>
      <c r="AN192" s="147"/>
      <c r="AO192" s="147"/>
      <c r="AP192" s="147"/>
      <c r="AQ192" s="147"/>
      <c r="AR192" s="147"/>
      <c r="AS192" s="147">
        <v>4290000</v>
      </c>
      <c r="AT192" s="147"/>
      <c r="AU192" s="147"/>
      <c r="AV192" s="147"/>
      <c r="AW192" s="147"/>
      <c r="AX192" s="147"/>
      <c r="AY192" s="147"/>
      <c r="AZ192" s="147"/>
      <c r="BA192" s="147"/>
      <c r="BB192" s="147"/>
      <c r="BC192" s="352">
        <f t="shared" si="604"/>
        <v>4390000</v>
      </c>
      <c r="BD192" s="573">
        <f t="shared" si="605"/>
        <v>4390000</v>
      </c>
    </row>
    <row r="193" spans="1:56" ht="17.399999999999999" x14ac:dyDescent="0.3">
      <c r="A193" s="18" t="s">
        <v>1320</v>
      </c>
      <c r="B193" s="19" t="s">
        <v>374</v>
      </c>
      <c r="C193" s="147">
        <f t="shared" ref="C193:AI193" si="606">SUM(C194:C195)</f>
        <v>0</v>
      </c>
      <c r="D193" s="147">
        <f t="shared" ref="D193:F193" si="607">SUM(D194:D195)</f>
        <v>0</v>
      </c>
      <c r="E193" s="147">
        <f t="shared" si="607"/>
        <v>0</v>
      </c>
      <c r="F193" s="147">
        <f t="shared" si="607"/>
        <v>0</v>
      </c>
      <c r="G193" s="147">
        <f t="shared" si="606"/>
        <v>0</v>
      </c>
      <c r="H193" s="147">
        <f t="shared" si="606"/>
        <v>0</v>
      </c>
      <c r="I193" s="318">
        <f t="shared" si="606"/>
        <v>0</v>
      </c>
      <c r="J193" s="318">
        <f t="shared" si="606"/>
        <v>0</v>
      </c>
      <c r="K193" s="318">
        <f t="shared" si="606"/>
        <v>0</v>
      </c>
      <c r="L193" s="553">
        <f t="shared" si="603"/>
        <v>0</v>
      </c>
      <c r="M193" s="147">
        <f t="shared" si="606"/>
        <v>0</v>
      </c>
      <c r="N193" s="147">
        <f t="shared" ref="N193:O193" si="608">SUM(N194:N195)</f>
        <v>0</v>
      </c>
      <c r="O193" s="147">
        <f t="shared" si="608"/>
        <v>0</v>
      </c>
      <c r="P193" s="147">
        <f t="shared" si="606"/>
        <v>0</v>
      </c>
      <c r="Q193" s="147">
        <f t="shared" si="606"/>
        <v>0</v>
      </c>
      <c r="R193" s="147">
        <f t="shared" si="606"/>
        <v>0</v>
      </c>
      <c r="S193" s="147">
        <v>0</v>
      </c>
      <c r="T193" s="147">
        <v>0</v>
      </c>
      <c r="U193" s="147">
        <f t="shared" si="489"/>
        <v>0</v>
      </c>
      <c r="V193" s="147">
        <f t="shared" si="606"/>
        <v>0</v>
      </c>
      <c r="W193" s="147">
        <f t="shared" ref="W193:X193" si="609">SUM(W194:W195)</f>
        <v>0</v>
      </c>
      <c r="X193" s="147">
        <f t="shared" si="609"/>
        <v>0</v>
      </c>
      <c r="Y193" s="147">
        <f t="shared" si="606"/>
        <v>0</v>
      </c>
      <c r="Z193" s="147">
        <f t="shared" si="606"/>
        <v>0</v>
      </c>
      <c r="AA193" s="147">
        <f t="shared" si="606"/>
        <v>0</v>
      </c>
      <c r="AB193" s="147">
        <f t="shared" si="606"/>
        <v>0</v>
      </c>
      <c r="AC193" s="147">
        <f t="shared" ref="AC193" si="610">SUM(AC194:AC195)</f>
        <v>0</v>
      </c>
      <c r="AD193" s="147">
        <f t="shared" si="606"/>
        <v>0</v>
      </c>
      <c r="AE193" s="147">
        <f t="shared" ref="AE193" si="611">SUM(AE194:AE195)</f>
        <v>0</v>
      </c>
      <c r="AF193" s="147">
        <f t="shared" si="606"/>
        <v>0</v>
      </c>
      <c r="AG193" s="147">
        <f t="shared" ref="AG193" si="612">SUM(AG194:AG195)</f>
        <v>0</v>
      </c>
      <c r="AH193" s="147">
        <f t="shared" si="606"/>
        <v>0</v>
      </c>
      <c r="AI193" s="147">
        <f t="shared" si="606"/>
        <v>0</v>
      </c>
      <c r="AJ193" s="147">
        <f t="shared" ref="AJ193:BB193" si="613">SUM(AJ194:AJ195)</f>
        <v>0</v>
      </c>
      <c r="AK193" s="147">
        <f t="shared" si="613"/>
        <v>0</v>
      </c>
      <c r="AL193" s="147">
        <f t="shared" si="613"/>
        <v>0</v>
      </c>
      <c r="AM193" s="147">
        <f t="shared" si="613"/>
        <v>0</v>
      </c>
      <c r="AN193" s="147">
        <f t="shared" si="613"/>
        <v>0</v>
      </c>
      <c r="AO193" s="147">
        <f t="shared" si="613"/>
        <v>0</v>
      </c>
      <c r="AP193" s="147">
        <f t="shared" si="613"/>
        <v>0</v>
      </c>
      <c r="AQ193" s="147">
        <f t="shared" si="613"/>
        <v>0</v>
      </c>
      <c r="AR193" s="147">
        <f t="shared" si="613"/>
        <v>0</v>
      </c>
      <c r="AS193" s="147">
        <f t="shared" si="613"/>
        <v>0</v>
      </c>
      <c r="AT193" s="147">
        <f t="shared" ref="AT193" si="614">SUM(AT194:AT195)</f>
        <v>0</v>
      </c>
      <c r="AU193" s="147">
        <f t="shared" si="613"/>
        <v>0</v>
      </c>
      <c r="AV193" s="147">
        <f t="shared" ref="AV193:AW193" si="615">SUM(AV194:AV195)</f>
        <v>0</v>
      </c>
      <c r="AW193" s="147">
        <f t="shared" si="615"/>
        <v>0</v>
      </c>
      <c r="AX193" s="147">
        <f t="shared" si="613"/>
        <v>0</v>
      </c>
      <c r="AY193" s="147">
        <f t="shared" si="613"/>
        <v>0</v>
      </c>
      <c r="AZ193" s="147">
        <f t="shared" si="613"/>
        <v>0</v>
      </c>
      <c r="BA193" s="147">
        <f t="shared" si="613"/>
        <v>0</v>
      </c>
      <c r="BB193" s="147">
        <f t="shared" si="613"/>
        <v>0</v>
      </c>
      <c r="BC193" s="352">
        <f t="shared" si="604"/>
        <v>0</v>
      </c>
      <c r="BD193" s="573">
        <f t="shared" si="605"/>
        <v>0</v>
      </c>
    </row>
    <row r="194" spans="1:56" ht="17.399999999999999" x14ac:dyDescent="0.3">
      <c r="A194" s="18"/>
      <c r="B194" s="23" t="s">
        <v>375</v>
      </c>
      <c r="C194" s="147"/>
      <c r="D194" s="147"/>
      <c r="E194" s="147"/>
      <c r="F194" s="147"/>
      <c r="G194" s="147"/>
      <c r="H194" s="147">
        <f>SUM(C194:G194)</f>
        <v>0</v>
      </c>
      <c r="I194" s="318"/>
      <c r="J194" s="318"/>
      <c r="K194" s="318"/>
      <c r="L194" s="553">
        <f t="shared" si="603"/>
        <v>0</v>
      </c>
      <c r="M194" s="147"/>
      <c r="N194" s="147"/>
      <c r="O194" s="147"/>
      <c r="P194" s="147"/>
      <c r="Q194" s="147">
        <f>SUM(M194:P194)</f>
        <v>0</v>
      </c>
      <c r="R194" s="147">
        <v>0</v>
      </c>
      <c r="S194" s="147">
        <v>0</v>
      </c>
      <c r="T194" s="147">
        <v>0</v>
      </c>
      <c r="U194" s="147">
        <f t="shared" ref="U194:U240" si="616">SUM(R194:T194)</f>
        <v>0</v>
      </c>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352">
        <f t="shared" si="604"/>
        <v>0</v>
      </c>
      <c r="BD194" s="573">
        <f t="shared" si="605"/>
        <v>0</v>
      </c>
    </row>
    <row r="195" spans="1:56" ht="17.399999999999999" x14ac:dyDescent="0.3">
      <c r="A195" s="18"/>
      <c r="B195" s="23" t="s">
        <v>376</v>
      </c>
      <c r="C195" s="147"/>
      <c r="D195" s="147"/>
      <c r="E195" s="147"/>
      <c r="F195" s="147"/>
      <c r="G195" s="147"/>
      <c r="H195" s="147">
        <f>SUM(C195:G195)</f>
        <v>0</v>
      </c>
      <c r="I195" s="318"/>
      <c r="J195" s="318"/>
      <c r="K195" s="318"/>
      <c r="L195" s="553">
        <f t="shared" si="603"/>
        <v>0</v>
      </c>
      <c r="M195" s="147"/>
      <c r="N195" s="147"/>
      <c r="O195" s="147"/>
      <c r="P195" s="147"/>
      <c r="Q195" s="147">
        <f>SUM(M195:P195)</f>
        <v>0</v>
      </c>
      <c r="R195" s="147"/>
      <c r="S195" s="147"/>
      <c r="T195" s="147"/>
      <c r="U195" s="147">
        <f t="shared" si="616"/>
        <v>0</v>
      </c>
      <c r="V195" s="147"/>
      <c r="W195" s="147"/>
      <c r="X195" s="147"/>
      <c r="Y195" s="147">
        <v>0</v>
      </c>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352">
        <f t="shared" si="604"/>
        <v>0</v>
      </c>
      <c r="BD195" s="573">
        <f t="shared" si="605"/>
        <v>0</v>
      </c>
    </row>
    <row r="196" spans="1:56" ht="17.399999999999999" x14ac:dyDescent="0.3">
      <c r="A196" s="14" t="s">
        <v>377</v>
      </c>
      <c r="B196" s="15" t="s">
        <v>378</v>
      </c>
      <c r="C196" s="145">
        <f t="shared" ref="C196:AI196" si="617">SUM(C197:C203)</f>
        <v>0</v>
      </c>
      <c r="D196" s="145">
        <f t="shared" ref="D196:F196" si="618">SUM(D197:D203)</f>
        <v>0</v>
      </c>
      <c r="E196" s="145">
        <f t="shared" si="618"/>
        <v>1312987</v>
      </c>
      <c r="F196" s="145">
        <f t="shared" si="618"/>
        <v>0</v>
      </c>
      <c r="G196" s="145">
        <f t="shared" si="617"/>
        <v>0</v>
      </c>
      <c r="H196" s="145">
        <f t="shared" si="617"/>
        <v>1312987</v>
      </c>
      <c r="I196" s="316">
        <f t="shared" si="617"/>
        <v>139990</v>
      </c>
      <c r="J196" s="316">
        <f t="shared" si="617"/>
        <v>0</v>
      </c>
      <c r="K196" s="316">
        <f t="shared" si="617"/>
        <v>0</v>
      </c>
      <c r="L196" s="554">
        <f>SUM(I196:K196)</f>
        <v>139990</v>
      </c>
      <c r="M196" s="162">
        <f t="shared" si="617"/>
        <v>24990</v>
      </c>
      <c r="N196" s="162">
        <f t="shared" ref="N196:O196" si="619">SUM(N197:N203)</f>
        <v>0</v>
      </c>
      <c r="O196" s="162">
        <f t="shared" si="619"/>
        <v>0</v>
      </c>
      <c r="P196" s="162">
        <f t="shared" si="617"/>
        <v>765059</v>
      </c>
      <c r="Q196" s="162">
        <f t="shared" si="617"/>
        <v>790049</v>
      </c>
      <c r="R196" s="162">
        <f t="shared" si="617"/>
        <v>0</v>
      </c>
      <c r="S196" s="162">
        <f t="shared" ref="S196:T196" si="620">SUM(S197:S203)</f>
        <v>0</v>
      </c>
      <c r="T196" s="162">
        <f t="shared" si="620"/>
        <v>0</v>
      </c>
      <c r="U196" s="162">
        <f t="shared" si="616"/>
        <v>0</v>
      </c>
      <c r="V196" s="162">
        <f t="shared" si="617"/>
        <v>0</v>
      </c>
      <c r="W196" s="162">
        <f t="shared" ref="W196:X196" si="621">SUM(W197:W203)</f>
        <v>0</v>
      </c>
      <c r="X196" s="162">
        <f t="shared" si="621"/>
        <v>0</v>
      </c>
      <c r="Y196" s="162">
        <f t="shared" si="617"/>
        <v>0</v>
      </c>
      <c r="Z196" s="162">
        <f t="shared" si="617"/>
        <v>0</v>
      </c>
      <c r="AA196" s="162">
        <f t="shared" si="617"/>
        <v>318000</v>
      </c>
      <c r="AB196" s="162">
        <f t="shared" si="617"/>
        <v>0</v>
      </c>
      <c r="AC196" s="162">
        <f t="shared" ref="AC196" si="622">SUM(AC197:AC203)</f>
        <v>0</v>
      </c>
      <c r="AD196" s="162">
        <f t="shared" si="617"/>
        <v>0</v>
      </c>
      <c r="AE196" s="162">
        <f t="shared" ref="AE196" si="623">SUM(AE197:AE203)</f>
        <v>0</v>
      </c>
      <c r="AF196" s="162">
        <f t="shared" si="617"/>
        <v>0</v>
      </c>
      <c r="AG196" s="162">
        <f t="shared" ref="AG196" si="624">SUM(AG197:AG203)</f>
        <v>0</v>
      </c>
      <c r="AH196" s="162">
        <f t="shared" si="617"/>
        <v>0</v>
      </c>
      <c r="AI196" s="162">
        <f t="shared" si="617"/>
        <v>0</v>
      </c>
      <c r="AJ196" s="162">
        <f t="shared" ref="AJ196:BB196" si="625">SUM(AJ197:AJ203)</f>
        <v>28647949</v>
      </c>
      <c r="AK196" s="162">
        <f t="shared" si="625"/>
        <v>0</v>
      </c>
      <c r="AL196" s="162">
        <f t="shared" si="625"/>
        <v>1241400</v>
      </c>
      <c r="AM196" s="162">
        <f t="shared" si="625"/>
        <v>0</v>
      </c>
      <c r="AN196" s="162">
        <f t="shared" si="625"/>
        <v>0</v>
      </c>
      <c r="AO196" s="162">
        <f t="shared" si="625"/>
        <v>0</v>
      </c>
      <c r="AP196" s="162">
        <f t="shared" si="625"/>
        <v>0</v>
      </c>
      <c r="AQ196" s="162">
        <f t="shared" si="625"/>
        <v>0</v>
      </c>
      <c r="AR196" s="162">
        <f t="shared" si="625"/>
        <v>69000</v>
      </c>
      <c r="AS196" s="162">
        <f t="shared" si="625"/>
        <v>0</v>
      </c>
      <c r="AT196" s="162">
        <f t="shared" ref="AT196" si="626">SUM(AT197:AT203)</f>
        <v>0</v>
      </c>
      <c r="AU196" s="162">
        <f t="shared" si="625"/>
        <v>0</v>
      </c>
      <c r="AV196" s="162">
        <f t="shared" ref="AV196:AW196" si="627">SUM(AV197:AV203)</f>
        <v>0</v>
      </c>
      <c r="AW196" s="162">
        <f t="shared" si="627"/>
        <v>0</v>
      </c>
      <c r="AX196" s="162">
        <f t="shared" si="625"/>
        <v>0</v>
      </c>
      <c r="AY196" s="162">
        <f t="shared" si="625"/>
        <v>0</v>
      </c>
      <c r="AZ196" s="162">
        <f t="shared" si="625"/>
        <v>0</v>
      </c>
      <c r="BA196" s="162">
        <f t="shared" si="625"/>
        <v>0</v>
      </c>
      <c r="BB196" s="162">
        <f t="shared" si="625"/>
        <v>0</v>
      </c>
      <c r="BC196" s="352">
        <f t="shared" si="604"/>
        <v>30276349</v>
      </c>
      <c r="BD196" s="573">
        <f t="shared" si="605"/>
        <v>32519375</v>
      </c>
    </row>
    <row r="197" spans="1:56" ht="17.399999999999999" x14ac:dyDescent="0.3">
      <c r="A197" s="34" t="s">
        <v>379</v>
      </c>
      <c r="B197" s="35" t="s">
        <v>380</v>
      </c>
      <c r="C197" s="164"/>
      <c r="D197" s="164"/>
      <c r="E197" s="164"/>
      <c r="F197" s="164"/>
      <c r="G197" s="164"/>
      <c r="H197" s="164">
        <f t="shared" ref="H197:H203" si="628">SUM(C197:G197)</f>
        <v>0</v>
      </c>
      <c r="I197" s="340"/>
      <c r="J197" s="340"/>
      <c r="K197" s="340"/>
      <c r="L197" s="555">
        <f>SUM(I197:K197)</f>
        <v>0</v>
      </c>
      <c r="M197" s="165"/>
      <c r="N197" s="165"/>
      <c r="O197" s="165"/>
      <c r="P197" s="165"/>
      <c r="Q197" s="165">
        <f t="shared" ref="Q197:Q203" si="629">SUM(M197:P197)</f>
        <v>0</v>
      </c>
      <c r="R197" s="165"/>
      <c r="S197" s="165"/>
      <c r="T197" s="165"/>
      <c r="U197" s="165">
        <f t="shared" si="616"/>
        <v>0</v>
      </c>
      <c r="V197" s="165"/>
      <c r="W197" s="165"/>
      <c r="X197" s="165"/>
      <c r="Y197" s="165"/>
      <c r="Z197" s="165"/>
      <c r="AA197" s="165"/>
      <c r="AB197" s="165"/>
      <c r="AC197" s="165"/>
      <c r="AD197" s="165"/>
      <c r="AE197" s="165"/>
      <c r="AF197" s="165"/>
      <c r="AG197" s="165"/>
      <c r="AH197" s="165"/>
      <c r="AI197" s="165"/>
      <c r="AJ197" s="165"/>
      <c r="AK197" s="165"/>
      <c r="AL197" s="165"/>
      <c r="AM197" s="165"/>
      <c r="AN197" s="165"/>
      <c r="AO197" s="165"/>
      <c r="AP197" s="165"/>
      <c r="AQ197" s="165"/>
      <c r="AR197" s="165"/>
      <c r="AS197" s="165"/>
      <c r="AT197" s="165"/>
      <c r="AU197" s="165"/>
      <c r="AV197" s="165"/>
      <c r="AW197" s="165"/>
      <c r="AX197" s="165"/>
      <c r="AY197" s="165"/>
      <c r="AZ197" s="165"/>
      <c r="BA197" s="165"/>
      <c r="BB197" s="165"/>
      <c r="BC197" s="352">
        <f t="shared" si="604"/>
        <v>0</v>
      </c>
      <c r="BD197" s="573">
        <f t="shared" si="605"/>
        <v>0</v>
      </c>
    </row>
    <row r="198" spans="1:56" ht="17.399999999999999" x14ac:dyDescent="0.3">
      <c r="A198" s="34" t="s">
        <v>381</v>
      </c>
      <c r="B198" s="35" t="s">
        <v>382</v>
      </c>
      <c r="C198" s="164"/>
      <c r="D198" s="164"/>
      <c r="E198" s="164"/>
      <c r="F198" s="164"/>
      <c r="G198" s="164"/>
      <c r="H198" s="164">
        <f t="shared" si="628"/>
        <v>0</v>
      </c>
      <c r="I198" s="340"/>
      <c r="J198" s="340"/>
      <c r="K198" s="340"/>
      <c r="L198" s="555">
        <f t="shared" ref="L198:L203" si="630">SUM(I198:K198)</f>
        <v>0</v>
      </c>
      <c r="M198" s="165"/>
      <c r="N198" s="165"/>
      <c r="O198" s="165"/>
      <c r="P198" s="165"/>
      <c r="Q198" s="165">
        <f t="shared" si="629"/>
        <v>0</v>
      </c>
      <c r="R198" s="165"/>
      <c r="S198" s="165"/>
      <c r="T198" s="165"/>
      <c r="U198" s="165">
        <f t="shared" si="616"/>
        <v>0</v>
      </c>
      <c r="V198" s="165"/>
      <c r="W198" s="165"/>
      <c r="X198" s="165"/>
      <c r="Y198" s="165"/>
      <c r="Z198" s="165"/>
      <c r="AA198" s="165"/>
      <c r="AB198" s="165"/>
      <c r="AC198" s="165"/>
      <c r="AD198" s="165"/>
      <c r="AE198" s="165"/>
      <c r="AF198" s="165"/>
      <c r="AG198" s="165"/>
      <c r="AH198" s="165"/>
      <c r="AI198" s="165"/>
      <c r="AJ198" s="165">
        <v>22557440</v>
      </c>
      <c r="AK198" s="165"/>
      <c r="AL198" s="165"/>
      <c r="AM198" s="165"/>
      <c r="AN198" s="165"/>
      <c r="AO198" s="165"/>
      <c r="AP198" s="165"/>
      <c r="AQ198" s="165"/>
      <c r="AR198" s="165"/>
      <c r="AS198" s="165"/>
      <c r="AT198" s="165"/>
      <c r="AU198" s="165"/>
      <c r="AV198" s="165"/>
      <c r="AW198" s="165"/>
      <c r="AX198" s="165"/>
      <c r="AY198" s="165"/>
      <c r="AZ198" s="165"/>
      <c r="BA198" s="165"/>
      <c r="BB198" s="165"/>
      <c r="BC198" s="352">
        <f t="shared" si="604"/>
        <v>22557440</v>
      </c>
      <c r="BD198" s="573">
        <f t="shared" si="605"/>
        <v>22557440</v>
      </c>
    </row>
    <row r="199" spans="1:56" ht="17.399999999999999" x14ac:dyDescent="0.3">
      <c r="A199" s="34" t="s">
        <v>383</v>
      </c>
      <c r="B199" s="35" t="s">
        <v>384</v>
      </c>
      <c r="C199" s="164"/>
      <c r="D199" s="164"/>
      <c r="E199" s="164">
        <v>976378</v>
      </c>
      <c r="F199" s="164"/>
      <c r="G199" s="164"/>
      <c r="H199" s="164">
        <f t="shared" si="628"/>
        <v>976378</v>
      </c>
      <c r="I199" s="340">
        <v>0</v>
      </c>
      <c r="J199" s="340"/>
      <c r="K199" s="340"/>
      <c r="L199" s="555">
        <f t="shared" si="630"/>
        <v>0</v>
      </c>
      <c r="M199" s="165">
        <v>0</v>
      </c>
      <c r="N199" s="165"/>
      <c r="O199" s="165"/>
      <c r="P199" s="165"/>
      <c r="Q199" s="165">
        <f t="shared" si="629"/>
        <v>0</v>
      </c>
      <c r="R199" s="165">
        <v>0</v>
      </c>
      <c r="S199" s="165"/>
      <c r="T199" s="165"/>
      <c r="U199" s="165">
        <f t="shared" si="616"/>
        <v>0</v>
      </c>
      <c r="V199" s="165"/>
      <c r="W199" s="165"/>
      <c r="X199" s="165"/>
      <c r="Y199" s="165"/>
      <c r="Z199" s="165"/>
      <c r="AA199" s="165"/>
      <c r="AB199" s="165"/>
      <c r="AC199" s="165"/>
      <c r="AD199" s="165"/>
      <c r="AE199" s="165"/>
      <c r="AF199" s="165"/>
      <c r="AG199" s="165"/>
      <c r="AH199" s="165"/>
      <c r="AI199" s="165"/>
      <c r="AJ199" s="165"/>
      <c r="AK199" s="165"/>
      <c r="AL199" s="165">
        <v>120000</v>
      </c>
      <c r="AM199" s="165"/>
      <c r="AN199" s="165"/>
      <c r="AO199" s="165"/>
      <c r="AP199" s="165"/>
      <c r="AQ199" s="165"/>
      <c r="AR199" s="165">
        <v>54331</v>
      </c>
      <c r="AS199" s="165"/>
      <c r="AT199" s="165"/>
      <c r="AU199" s="165"/>
      <c r="AV199" s="165"/>
      <c r="AW199" s="165"/>
      <c r="AX199" s="165"/>
      <c r="AY199" s="165"/>
      <c r="AZ199" s="165"/>
      <c r="BA199" s="165"/>
      <c r="BB199" s="165"/>
      <c r="BC199" s="352">
        <f t="shared" si="604"/>
        <v>174331</v>
      </c>
      <c r="BD199" s="573">
        <f t="shared" si="605"/>
        <v>1150709</v>
      </c>
    </row>
    <row r="200" spans="1:56" ht="17.399999999999999" x14ac:dyDescent="0.3">
      <c r="A200" s="34" t="s">
        <v>385</v>
      </c>
      <c r="B200" s="35" t="s">
        <v>386</v>
      </c>
      <c r="C200" s="164"/>
      <c r="D200" s="164"/>
      <c r="E200" s="164">
        <v>57470</v>
      </c>
      <c r="F200" s="164"/>
      <c r="G200" s="164"/>
      <c r="H200" s="164">
        <f t="shared" si="628"/>
        <v>57470</v>
      </c>
      <c r="I200" s="340">
        <v>110228</v>
      </c>
      <c r="J200" s="340"/>
      <c r="K200" s="340"/>
      <c r="L200" s="555">
        <f t="shared" si="630"/>
        <v>110228</v>
      </c>
      <c r="M200" s="165">
        <v>19677</v>
      </c>
      <c r="N200" s="165"/>
      <c r="O200" s="165"/>
      <c r="P200" s="165">
        <v>602409</v>
      </c>
      <c r="Q200" s="165">
        <f t="shared" si="629"/>
        <v>622086</v>
      </c>
      <c r="R200" s="165">
        <v>0</v>
      </c>
      <c r="S200" s="165"/>
      <c r="T200" s="165"/>
      <c r="U200" s="165">
        <f t="shared" si="616"/>
        <v>0</v>
      </c>
      <c r="V200" s="165"/>
      <c r="W200" s="165"/>
      <c r="X200" s="165"/>
      <c r="Y200" s="165"/>
      <c r="Z200" s="165"/>
      <c r="AA200" s="165">
        <v>290787</v>
      </c>
      <c r="AB200" s="165"/>
      <c r="AC200" s="165"/>
      <c r="AD200" s="165"/>
      <c r="AE200" s="165"/>
      <c r="AF200" s="165"/>
      <c r="AG200" s="165"/>
      <c r="AH200" s="165"/>
      <c r="AI200" s="165"/>
      <c r="AJ200" s="165">
        <v>0</v>
      </c>
      <c r="AK200" s="165"/>
      <c r="AL200" s="165">
        <v>857481</v>
      </c>
      <c r="AM200" s="165">
        <v>0</v>
      </c>
      <c r="AN200" s="165">
        <v>0</v>
      </c>
      <c r="AO200" s="165"/>
      <c r="AP200" s="165"/>
      <c r="AQ200" s="165"/>
      <c r="AR200" s="165"/>
      <c r="AS200" s="165"/>
      <c r="AT200" s="165"/>
      <c r="AU200" s="165"/>
      <c r="AV200" s="165"/>
      <c r="AW200" s="165"/>
      <c r="AX200" s="165"/>
      <c r="AY200" s="165"/>
      <c r="AZ200" s="165"/>
      <c r="BA200" s="165"/>
      <c r="BB200" s="165"/>
      <c r="BC200" s="352">
        <f t="shared" si="604"/>
        <v>1148268</v>
      </c>
      <c r="BD200" s="573">
        <f t="shared" si="605"/>
        <v>1938052</v>
      </c>
    </row>
    <row r="201" spans="1:56" ht="17.399999999999999" x14ac:dyDescent="0.3">
      <c r="A201" s="34" t="s">
        <v>387</v>
      </c>
      <c r="B201" s="35" t="s">
        <v>388</v>
      </c>
      <c r="C201" s="164"/>
      <c r="D201" s="164"/>
      <c r="E201" s="164"/>
      <c r="F201" s="164"/>
      <c r="G201" s="164"/>
      <c r="H201" s="164">
        <f t="shared" si="628"/>
        <v>0</v>
      </c>
      <c r="I201" s="340"/>
      <c r="J201" s="340"/>
      <c r="K201" s="340"/>
      <c r="L201" s="555">
        <f t="shared" si="630"/>
        <v>0</v>
      </c>
      <c r="M201" s="165"/>
      <c r="N201" s="165"/>
      <c r="O201" s="165"/>
      <c r="P201" s="165"/>
      <c r="Q201" s="165">
        <f t="shared" si="629"/>
        <v>0</v>
      </c>
      <c r="R201" s="165"/>
      <c r="S201" s="165"/>
      <c r="T201" s="165"/>
      <c r="U201" s="165">
        <f t="shared" si="616"/>
        <v>0</v>
      </c>
      <c r="V201" s="165"/>
      <c r="W201" s="165"/>
      <c r="X201" s="165"/>
      <c r="Y201" s="165"/>
      <c r="Z201" s="165"/>
      <c r="AA201" s="165"/>
      <c r="AB201" s="165"/>
      <c r="AC201" s="165"/>
      <c r="AD201" s="165"/>
      <c r="AE201" s="165"/>
      <c r="AF201" s="165"/>
      <c r="AG201" s="165"/>
      <c r="AH201" s="165"/>
      <c r="AI201" s="165"/>
      <c r="AJ201" s="165"/>
      <c r="AK201" s="165"/>
      <c r="AL201" s="165"/>
      <c r="AM201" s="165"/>
      <c r="AN201" s="165"/>
      <c r="AO201" s="165"/>
      <c r="AP201" s="165"/>
      <c r="AQ201" s="165"/>
      <c r="AR201" s="165"/>
      <c r="AS201" s="165"/>
      <c r="AT201" s="165"/>
      <c r="AU201" s="165"/>
      <c r="AV201" s="165"/>
      <c r="AW201" s="165"/>
      <c r="AX201" s="165"/>
      <c r="AY201" s="165"/>
      <c r="AZ201" s="165"/>
      <c r="BA201" s="165"/>
      <c r="BB201" s="165"/>
      <c r="BC201" s="352">
        <f t="shared" si="604"/>
        <v>0</v>
      </c>
      <c r="BD201" s="573">
        <f t="shared" si="605"/>
        <v>0</v>
      </c>
    </row>
    <row r="202" spans="1:56" ht="17.399999999999999" x14ac:dyDescent="0.3">
      <c r="A202" s="34" t="s">
        <v>389</v>
      </c>
      <c r="B202" s="35" t="s">
        <v>390</v>
      </c>
      <c r="C202" s="164"/>
      <c r="D202" s="164"/>
      <c r="E202" s="164"/>
      <c r="F202" s="164"/>
      <c r="G202" s="164"/>
      <c r="H202" s="164">
        <f t="shared" si="628"/>
        <v>0</v>
      </c>
      <c r="I202" s="340"/>
      <c r="J202" s="340"/>
      <c r="K202" s="340"/>
      <c r="L202" s="555">
        <f t="shared" si="630"/>
        <v>0</v>
      </c>
      <c r="M202" s="165"/>
      <c r="N202" s="165"/>
      <c r="O202" s="165"/>
      <c r="P202" s="165"/>
      <c r="Q202" s="165">
        <f t="shared" si="629"/>
        <v>0</v>
      </c>
      <c r="R202" s="165"/>
      <c r="S202" s="165"/>
      <c r="T202" s="165"/>
      <c r="U202" s="165">
        <f t="shared" si="616"/>
        <v>0</v>
      </c>
      <c r="V202" s="165"/>
      <c r="W202" s="165"/>
      <c r="X202" s="165"/>
      <c r="Y202" s="165"/>
      <c r="Z202" s="165"/>
      <c r="AA202" s="165"/>
      <c r="AB202" s="165"/>
      <c r="AC202" s="165"/>
      <c r="AD202" s="165"/>
      <c r="AE202" s="165"/>
      <c r="AF202" s="165"/>
      <c r="AG202" s="165"/>
      <c r="AH202" s="165"/>
      <c r="AI202" s="165"/>
      <c r="AJ202" s="165"/>
      <c r="AK202" s="165"/>
      <c r="AL202" s="165"/>
      <c r="AM202" s="165"/>
      <c r="AN202" s="165"/>
      <c r="AO202" s="165"/>
      <c r="AP202" s="165"/>
      <c r="AQ202" s="165"/>
      <c r="AR202" s="165"/>
      <c r="AS202" s="165"/>
      <c r="AT202" s="165"/>
      <c r="AU202" s="165"/>
      <c r="AV202" s="165"/>
      <c r="AW202" s="165"/>
      <c r="AX202" s="165"/>
      <c r="AY202" s="165"/>
      <c r="AZ202" s="165"/>
      <c r="BA202" s="165"/>
      <c r="BB202" s="165"/>
      <c r="BC202" s="352">
        <f t="shared" si="604"/>
        <v>0</v>
      </c>
      <c r="BD202" s="573">
        <f t="shared" si="605"/>
        <v>0</v>
      </c>
    </row>
    <row r="203" spans="1:56" ht="17.399999999999999" x14ac:dyDescent="0.3">
      <c r="A203" s="34" t="s">
        <v>391</v>
      </c>
      <c r="B203" s="35" t="s">
        <v>392</v>
      </c>
      <c r="C203" s="164"/>
      <c r="D203" s="164"/>
      <c r="E203" s="164">
        <v>279139</v>
      </c>
      <c r="F203" s="164"/>
      <c r="G203" s="164"/>
      <c r="H203" s="164">
        <f t="shared" si="628"/>
        <v>279139</v>
      </c>
      <c r="I203" s="340">
        <v>29762</v>
      </c>
      <c r="J203" s="340"/>
      <c r="K203" s="340"/>
      <c r="L203" s="555">
        <f t="shared" si="630"/>
        <v>29762</v>
      </c>
      <c r="M203" s="165">
        <v>5313</v>
      </c>
      <c r="N203" s="165"/>
      <c r="O203" s="165"/>
      <c r="P203" s="165">
        <v>162650</v>
      </c>
      <c r="Q203" s="165">
        <f t="shared" si="629"/>
        <v>167963</v>
      </c>
      <c r="R203" s="165">
        <v>0</v>
      </c>
      <c r="S203" s="165"/>
      <c r="T203" s="165"/>
      <c r="U203" s="165">
        <f t="shared" si="616"/>
        <v>0</v>
      </c>
      <c r="V203" s="165"/>
      <c r="W203" s="165"/>
      <c r="X203" s="165"/>
      <c r="Y203" s="165"/>
      <c r="Z203" s="165"/>
      <c r="AA203" s="165">
        <v>27213</v>
      </c>
      <c r="AB203" s="165"/>
      <c r="AC203" s="165"/>
      <c r="AD203" s="165"/>
      <c r="AE203" s="165"/>
      <c r="AF203" s="165"/>
      <c r="AG203" s="165"/>
      <c r="AH203" s="165"/>
      <c r="AI203" s="165"/>
      <c r="AJ203" s="165">
        <v>6090509</v>
      </c>
      <c r="AK203" s="165"/>
      <c r="AL203" s="165">
        <v>263919</v>
      </c>
      <c r="AM203" s="165">
        <v>0</v>
      </c>
      <c r="AN203" s="165">
        <v>0</v>
      </c>
      <c r="AO203" s="165"/>
      <c r="AP203" s="165"/>
      <c r="AQ203" s="165"/>
      <c r="AR203" s="165">
        <v>14669</v>
      </c>
      <c r="AS203" s="165"/>
      <c r="AT203" s="165"/>
      <c r="AU203" s="165"/>
      <c r="AV203" s="165"/>
      <c r="AW203" s="165"/>
      <c r="AX203" s="165"/>
      <c r="AY203" s="165"/>
      <c r="AZ203" s="165"/>
      <c r="BA203" s="165"/>
      <c r="BB203" s="165"/>
      <c r="BC203" s="352">
        <f t="shared" si="604"/>
        <v>6396310</v>
      </c>
      <c r="BD203" s="573">
        <f t="shared" si="605"/>
        <v>6873174</v>
      </c>
    </row>
    <row r="204" spans="1:56" ht="17.399999999999999" x14ac:dyDescent="0.3">
      <c r="A204" s="14" t="s">
        <v>393</v>
      </c>
      <c r="B204" s="15" t="s">
        <v>394</v>
      </c>
      <c r="C204" s="145">
        <f t="shared" ref="C204:AI204" si="631">SUM(C205:C208)</f>
        <v>0</v>
      </c>
      <c r="D204" s="145">
        <f t="shared" ref="D204:F204" si="632">SUM(D205:D208)</f>
        <v>0</v>
      </c>
      <c r="E204" s="145">
        <f t="shared" si="632"/>
        <v>0</v>
      </c>
      <c r="F204" s="145">
        <f t="shared" si="632"/>
        <v>0</v>
      </c>
      <c r="G204" s="145">
        <f t="shared" si="631"/>
        <v>0</v>
      </c>
      <c r="H204" s="145">
        <f t="shared" si="631"/>
        <v>0</v>
      </c>
      <c r="I204" s="316">
        <f t="shared" si="631"/>
        <v>0</v>
      </c>
      <c r="J204" s="316">
        <f t="shared" si="631"/>
        <v>0</v>
      </c>
      <c r="K204" s="316">
        <f t="shared" si="631"/>
        <v>0</v>
      </c>
      <c r="L204" s="554">
        <f>SUM(I204:K204)</f>
        <v>0</v>
      </c>
      <c r="M204" s="162">
        <f t="shared" si="631"/>
        <v>0</v>
      </c>
      <c r="N204" s="162">
        <f t="shared" ref="N204:O204" si="633">SUM(N205:N208)</f>
        <v>0</v>
      </c>
      <c r="O204" s="162">
        <f t="shared" si="633"/>
        <v>0</v>
      </c>
      <c r="P204" s="162">
        <f t="shared" si="631"/>
        <v>0</v>
      </c>
      <c r="Q204" s="162">
        <f t="shared" si="631"/>
        <v>0</v>
      </c>
      <c r="R204" s="162">
        <f t="shared" si="631"/>
        <v>0</v>
      </c>
      <c r="S204" s="162">
        <f t="shared" ref="S204:T204" si="634">SUM(S205:S208)</f>
        <v>0</v>
      </c>
      <c r="T204" s="162">
        <f t="shared" si="634"/>
        <v>0</v>
      </c>
      <c r="U204" s="162">
        <f t="shared" si="616"/>
        <v>0</v>
      </c>
      <c r="V204" s="162">
        <f t="shared" si="631"/>
        <v>0</v>
      </c>
      <c r="W204" s="162">
        <f t="shared" ref="W204:X204" si="635">SUM(W205:W208)</f>
        <v>0</v>
      </c>
      <c r="X204" s="162">
        <f t="shared" si="635"/>
        <v>0</v>
      </c>
      <c r="Y204" s="162">
        <f t="shared" si="631"/>
        <v>0</v>
      </c>
      <c r="Z204" s="162">
        <f t="shared" si="631"/>
        <v>0</v>
      </c>
      <c r="AA204" s="162">
        <f t="shared" si="631"/>
        <v>0</v>
      </c>
      <c r="AB204" s="162">
        <f t="shared" si="631"/>
        <v>0</v>
      </c>
      <c r="AC204" s="162">
        <f t="shared" ref="AC204" si="636">SUM(AC205:AC208)</f>
        <v>0</v>
      </c>
      <c r="AD204" s="162">
        <f t="shared" si="631"/>
        <v>0</v>
      </c>
      <c r="AE204" s="162">
        <f t="shared" ref="AE204" si="637">SUM(AE205:AE208)</f>
        <v>0</v>
      </c>
      <c r="AF204" s="162">
        <f t="shared" si="631"/>
        <v>0</v>
      </c>
      <c r="AG204" s="162">
        <f t="shared" ref="AG204" si="638">SUM(AG205:AG208)</f>
        <v>0</v>
      </c>
      <c r="AH204" s="162">
        <f t="shared" si="631"/>
        <v>0</v>
      </c>
      <c r="AI204" s="162">
        <f t="shared" si="631"/>
        <v>0</v>
      </c>
      <c r="AJ204" s="162">
        <f t="shared" ref="AJ204:BB204" si="639">SUM(AJ205:AJ208)</f>
        <v>49373819</v>
      </c>
      <c r="AK204" s="162">
        <f t="shared" si="639"/>
        <v>0</v>
      </c>
      <c r="AL204" s="162">
        <f t="shared" si="639"/>
        <v>0</v>
      </c>
      <c r="AM204" s="162">
        <f t="shared" si="639"/>
        <v>0</v>
      </c>
      <c r="AN204" s="162">
        <f t="shared" si="639"/>
        <v>0</v>
      </c>
      <c r="AO204" s="162">
        <f t="shared" si="639"/>
        <v>0</v>
      </c>
      <c r="AP204" s="162">
        <f t="shared" si="639"/>
        <v>0</v>
      </c>
      <c r="AQ204" s="162">
        <f t="shared" si="639"/>
        <v>0</v>
      </c>
      <c r="AR204" s="162">
        <f t="shared" si="639"/>
        <v>0</v>
      </c>
      <c r="AS204" s="162">
        <f t="shared" si="639"/>
        <v>0</v>
      </c>
      <c r="AT204" s="162">
        <f t="shared" ref="AT204" si="640">SUM(AT205:AT208)</f>
        <v>0</v>
      </c>
      <c r="AU204" s="162">
        <f t="shared" si="639"/>
        <v>0</v>
      </c>
      <c r="AV204" s="162">
        <f t="shared" ref="AV204:AW204" si="641">SUM(AV205:AV208)</f>
        <v>0</v>
      </c>
      <c r="AW204" s="162">
        <f t="shared" si="641"/>
        <v>0</v>
      </c>
      <c r="AX204" s="162">
        <f t="shared" si="639"/>
        <v>0</v>
      </c>
      <c r="AY204" s="162">
        <f t="shared" si="639"/>
        <v>0</v>
      </c>
      <c r="AZ204" s="162">
        <f t="shared" si="639"/>
        <v>0</v>
      </c>
      <c r="BA204" s="162">
        <f t="shared" si="639"/>
        <v>0</v>
      </c>
      <c r="BB204" s="162">
        <f t="shared" si="639"/>
        <v>0</v>
      </c>
      <c r="BC204" s="352">
        <f t="shared" si="604"/>
        <v>49373819</v>
      </c>
      <c r="BD204" s="573">
        <f t="shared" si="605"/>
        <v>49373819</v>
      </c>
    </row>
    <row r="205" spans="1:56" ht="17.399999999999999" x14ac:dyDescent="0.3">
      <c r="A205" s="34" t="s">
        <v>395</v>
      </c>
      <c r="B205" s="35" t="s">
        <v>396</v>
      </c>
      <c r="C205" s="164"/>
      <c r="D205" s="164"/>
      <c r="E205" s="164"/>
      <c r="F205" s="164"/>
      <c r="G205" s="164"/>
      <c r="H205" s="164">
        <f>SUM(C205:G205)</f>
        <v>0</v>
      </c>
      <c r="I205" s="340"/>
      <c r="J205" s="340"/>
      <c r="K205" s="340"/>
      <c r="L205" s="555">
        <f>SUM(I205:K205)</f>
        <v>0</v>
      </c>
      <c r="M205" s="165"/>
      <c r="N205" s="165"/>
      <c r="O205" s="165"/>
      <c r="P205" s="165"/>
      <c r="Q205" s="165">
        <f>SUM(M205:P205)</f>
        <v>0</v>
      </c>
      <c r="R205" s="165"/>
      <c r="S205" s="165"/>
      <c r="T205" s="165"/>
      <c r="U205" s="165">
        <f t="shared" si="616"/>
        <v>0</v>
      </c>
      <c r="V205" s="165"/>
      <c r="W205" s="165"/>
      <c r="X205" s="165"/>
      <c r="Y205" s="165"/>
      <c r="Z205" s="165"/>
      <c r="AA205" s="165">
        <v>0</v>
      </c>
      <c r="AB205" s="165"/>
      <c r="AC205" s="165"/>
      <c r="AD205" s="165"/>
      <c r="AE205" s="165"/>
      <c r="AF205" s="165"/>
      <c r="AG205" s="165"/>
      <c r="AH205" s="165"/>
      <c r="AI205" s="165"/>
      <c r="AJ205" s="165">
        <v>39094086</v>
      </c>
      <c r="AK205" s="165"/>
      <c r="AL205" s="165">
        <v>0</v>
      </c>
      <c r="AM205" s="165"/>
      <c r="AN205" s="165"/>
      <c r="AO205" s="165"/>
      <c r="AP205" s="165"/>
      <c r="AQ205" s="165"/>
      <c r="AR205" s="165"/>
      <c r="AS205" s="165"/>
      <c r="AT205" s="165"/>
      <c r="AU205" s="165"/>
      <c r="AV205" s="165"/>
      <c r="AW205" s="165"/>
      <c r="AX205" s="165"/>
      <c r="AY205" s="165"/>
      <c r="AZ205" s="165"/>
      <c r="BA205" s="165"/>
      <c r="BB205" s="165"/>
      <c r="BC205" s="352">
        <f t="shared" si="604"/>
        <v>39094086</v>
      </c>
      <c r="BD205" s="573">
        <f t="shared" si="605"/>
        <v>39094086</v>
      </c>
    </row>
    <row r="206" spans="1:56" ht="17.399999999999999" x14ac:dyDescent="0.3">
      <c r="A206" s="34" t="s">
        <v>397</v>
      </c>
      <c r="B206" s="35" t="s">
        <v>398</v>
      </c>
      <c r="C206" s="164"/>
      <c r="D206" s="164"/>
      <c r="E206" s="164"/>
      <c r="F206" s="164"/>
      <c r="G206" s="164"/>
      <c r="H206" s="164">
        <f>SUM(C206:G206)</f>
        <v>0</v>
      </c>
      <c r="I206" s="340"/>
      <c r="J206" s="340"/>
      <c r="K206" s="340"/>
      <c r="L206" s="555">
        <f t="shared" ref="L206:L208" si="642">SUM(I206:K206)</f>
        <v>0</v>
      </c>
      <c r="M206" s="165"/>
      <c r="N206" s="165"/>
      <c r="O206" s="165"/>
      <c r="P206" s="165"/>
      <c r="Q206" s="165">
        <f>SUM(M206:P206)</f>
        <v>0</v>
      </c>
      <c r="R206" s="165"/>
      <c r="S206" s="165"/>
      <c r="T206" s="165"/>
      <c r="U206" s="165">
        <f t="shared" si="616"/>
        <v>0</v>
      </c>
      <c r="V206" s="165"/>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5"/>
      <c r="AS206" s="165"/>
      <c r="AT206" s="165"/>
      <c r="AU206" s="165"/>
      <c r="AV206" s="165"/>
      <c r="AW206" s="165"/>
      <c r="AX206" s="165"/>
      <c r="AY206" s="165"/>
      <c r="AZ206" s="165"/>
      <c r="BA206" s="165"/>
      <c r="BB206" s="165"/>
      <c r="BC206" s="352">
        <f t="shared" si="604"/>
        <v>0</v>
      </c>
      <c r="BD206" s="573">
        <f t="shared" si="605"/>
        <v>0</v>
      </c>
    </row>
    <row r="207" spans="1:56" ht="17.399999999999999" x14ac:dyDescent="0.3">
      <c r="A207" s="34" t="s">
        <v>399</v>
      </c>
      <c r="B207" s="35" t="s">
        <v>400</v>
      </c>
      <c r="C207" s="164"/>
      <c r="D207" s="164"/>
      <c r="E207" s="164"/>
      <c r="F207" s="164"/>
      <c r="G207" s="164"/>
      <c r="H207" s="164">
        <f>SUM(C207:G207)</f>
        <v>0</v>
      </c>
      <c r="I207" s="340"/>
      <c r="J207" s="340"/>
      <c r="K207" s="340"/>
      <c r="L207" s="555">
        <f t="shared" si="642"/>
        <v>0</v>
      </c>
      <c r="M207" s="165"/>
      <c r="N207" s="165"/>
      <c r="O207" s="165"/>
      <c r="P207" s="165"/>
      <c r="Q207" s="165">
        <f>SUM(M207:P207)</f>
        <v>0</v>
      </c>
      <c r="R207" s="165"/>
      <c r="S207" s="165"/>
      <c r="T207" s="165"/>
      <c r="U207" s="165">
        <f t="shared" si="616"/>
        <v>0</v>
      </c>
      <c r="V207" s="165"/>
      <c r="W207" s="165"/>
      <c r="X207" s="165"/>
      <c r="Y207" s="165"/>
      <c r="Z207" s="165"/>
      <c r="AA207" s="165"/>
      <c r="AB207" s="165"/>
      <c r="AC207" s="165"/>
      <c r="AD207" s="165"/>
      <c r="AE207" s="165"/>
      <c r="AF207" s="165"/>
      <c r="AG207" s="165"/>
      <c r="AH207" s="165"/>
      <c r="AI207" s="165"/>
      <c r="AJ207" s="165"/>
      <c r="AK207" s="165"/>
      <c r="AL207" s="165">
        <v>0</v>
      </c>
      <c r="AM207" s="165"/>
      <c r="AN207" s="165"/>
      <c r="AO207" s="165"/>
      <c r="AP207" s="165"/>
      <c r="AQ207" s="165"/>
      <c r="AR207" s="165"/>
      <c r="AS207" s="165"/>
      <c r="AT207" s="165"/>
      <c r="AU207" s="165"/>
      <c r="AV207" s="165"/>
      <c r="AW207" s="165"/>
      <c r="AX207" s="165"/>
      <c r="AY207" s="165"/>
      <c r="AZ207" s="165"/>
      <c r="BA207" s="165"/>
      <c r="BB207" s="165"/>
      <c r="BC207" s="352">
        <f t="shared" si="604"/>
        <v>0</v>
      </c>
      <c r="BD207" s="573">
        <f t="shared" si="605"/>
        <v>0</v>
      </c>
    </row>
    <row r="208" spans="1:56" ht="17.399999999999999" x14ac:dyDescent="0.3">
      <c r="A208" s="34" t="s">
        <v>401</v>
      </c>
      <c r="B208" s="35" t="s">
        <v>402</v>
      </c>
      <c r="C208" s="164"/>
      <c r="D208" s="164"/>
      <c r="E208" s="164"/>
      <c r="F208" s="164"/>
      <c r="G208" s="164"/>
      <c r="H208" s="164">
        <f>SUM(C208:G208)</f>
        <v>0</v>
      </c>
      <c r="I208" s="340"/>
      <c r="J208" s="340"/>
      <c r="K208" s="340"/>
      <c r="L208" s="555">
        <f t="shared" si="642"/>
        <v>0</v>
      </c>
      <c r="M208" s="165"/>
      <c r="N208" s="165"/>
      <c r="O208" s="165"/>
      <c r="P208" s="165"/>
      <c r="Q208" s="165">
        <f>SUM(M208:P208)</f>
        <v>0</v>
      </c>
      <c r="R208" s="165"/>
      <c r="S208" s="165"/>
      <c r="T208" s="165"/>
      <c r="U208" s="165">
        <f t="shared" si="616"/>
        <v>0</v>
      </c>
      <c r="V208" s="165"/>
      <c r="W208" s="165"/>
      <c r="X208" s="165"/>
      <c r="Y208" s="165"/>
      <c r="Z208" s="165"/>
      <c r="AA208" s="165">
        <v>0</v>
      </c>
      <c r="AB208" s="165"/>
      <c r="AC208" s="165"/>
      <c r="AD208" s="165"/>
      <c r="AE208" s="165"/>
      <c r="AF208" s="165"/>
      <c r="AG208" s="165"/>
      <c r="AH208" s="165"/>
      <c r="AI208" s="165"/>
      <c r="AJ208" s="165">
        <v>10279733</v>
      </c>
      <c r="AK208" s="165"/>
      <c r="AL208" s="165">
        <v>0</v>
      </c>
      <c r="AM208" s="165"/>
      <c r="AN208" s="165"/>
      <c r="AO208" s="165"/>
      <c r="AP208" s="165"/>
      <c r="AQ208" s="165"/>
      <c r="AR208" s="165"/>
      <c r="AS208" s="165"/>
      <c r="AT208" s="165"/>
      <c r="AU208" s="165"/>
      <c r="AV208" s="165"/>
      <c r="AW208" s="165"/>
      <c r="AX208" s="165"/>
      <c r="AY208" s="165"/>
      <c r="AZ208" s="165"/>
      <c r="BA208" s="165"/>
      <c r="BB208" s="165"/>
      <c r="BC208" s="352">
        <f t="shared" si="604"/>
        <v>10279733</v>
      </c>
      <c r="BD208" s="573">
        <f t="shared" si="605"/>
        <v>10279733</v>
      </c>
    </row>
    <row r="209" spans="1:56" ht="17.399999999999999" x14ac:dyDescent="0.3">
      <c r="A209" s="14" t="s">
        <v>403</v>
      </c>
      <c r="B209" s="15" t="s">
        <v>404</v>
      </c>
      <c r="C209" s="145">
        <f t="shared" ref="C209:AI209" si="643">SUM(C210:C217)</f>
        <v>0</v>
      </c>
      <c r="D209" s="145">
        <f t="shared" ref="D209:F209" si="644">SUM(D210:D217)</f>
        <v>0</v>
      </c>
      <c r="E209" s="145">
        <f t="shared" si="644"/>
        <v>0</v>
      </c>
      <c r="F209" s="145">
        <f t="shared" si="644"/>
        <v>0</v>
      </c>
      <c r="G209" s="145">
        <f t="shared" si="643"/>
        <v>0</v>
      </c>
      <c r="H209" s="145">
        <f t="shared" si="643"/>
        <v>0</v>
      </c>
      <c r="I209" s="316">
        <f t="shared" si="643"/>
        <v>0</v>
      </c>
      <c r="J209" s="316">
        <f t="shared" si="643"/>
        <v>0</v>
      </c>
      <c r="K209" s="316">
        <f t="shared" si="643"/>
        <v>0</v>
      </c>
      <c r="L209" s="554">
        <f>SUM(I209:K209)</f>
        <v>0</v>
      </c>
      <c r="M209" s="162">
        <f t="shared" si="643"/>
        <v>0</v>
      </c>
      <c r="N209" s="162">
        <f t="shared" ref="N209:O209" si="645">SUM(N210:N217)</f>
        <v>0</v>
      </c>
      <c r="O209" s="162">
        <f t="shared" si="645"/>
        <v>0</v>
      </c>
      <c r="P209" s="162">
        <f t="shared" si="643"/>
        <v>0</v>
      </c>
      <c r="Q209" s="162">
        <f t="shared" si="643"/>
        <v>0</v>
      </c>
      <c r="R209" s="162">
        <f t="shared" si="643"/>
        <v>0</v>
      </c>
      <c r="S209" s="162">
        <f t="shared" ref="S209:T209" si="646">SUM(S210:S217)</f>
        <v>0</v>
      </c>
      <c r="T209" s="162">
        <f t="shared" si="646"/>
        <v>0</v>
      </c>
      <c r="U209" s="162">
        <f t="shared" si="616"/>
        <v>0</v>
      </c>
      <c r="V209" s="162">
        <f t="shared" si="643"/>
        <v>0</v>
      </c>
      <c r="W209" s="162">
        <f t="shared" ref="W209:X209" si="647">SUM(W210:W217)</f>
        <v>0</v>
      </c>
      <c r="X209" s="162">
        <f t="shared" si="647"/>
        <v>0</v>
      </c>
      <c r="Y209" s="162">
        <f t="shared" si="643"/>
        <v>0</v>
      </c>
      <c r="Z209" s="162">
        <f t="shared" si="643"/>
        <v>0</v>
      </c>
      <c r="AA209" s="162">
        <f t="shared" si="643"/>
        <v>0</v>
      </c>
      <c r="AB209" s="162">
        <f t="shared" si="643"/>
        <v>0</v>
      </c>
      <c r="AC209" s="162">
        <f t="shared" ref="AC209" si="648">SUM(AC210:AC217)</f>
        <v>0</v>
      </c>
      <c r="AD209" s="162">
        <f t="shared" si="643"/>
        <v>0</v>
      </c>
      <c r="AE209" s="162">
        <f t="shared" ref="AE209" si="649">SUM(AE210:AE217)</f>
        <v>0</v>
      </c>
      <c r="AF209" s="162">
        <f t="shared" si="643"/>
        <v>0</v>
      </c>
      <c r="AG209" s="162">
        <f t="shared" ref="AG209" si="650">SUM(AG210:AG217)</f>
        <v>0</v>
      </c>
      <c r="AH209" s="162">
        <f t="shared" si="643"/>
        <v>0</v>
      </c>
      <c r="AI209" s="162">
        <f t="shared" si="643"/>
        <v>0</v>
      </c>
      <c r="AJ209" s="162">
        <f t="shared" ref="AJ209:BB209" si="651">SUM(AJ210:AJ217)</f>
        <v>1</v>
      </c>
      <c r="AK209" s="162">
        <f t="shared" si="651"/>
        <v>0</v>
      </c>
      <c r="AL209" s="162">
        <f t="shared" si="651"/>
        <v>50872</v>
      </c>
      <c r="AM209" s="162">
        <f t="shared" si="651"/>
        <v>0</v>
      </c>
      <c r="AN209" s="162">
        <f t="shared" si="651"/>
        <v>0</v>
      </c>
      <c r="AO209" s="162">
        <f t="shared" si="651"/>
        <v>0</v>
      </c>
      <c r="AP209" s="162">
        <f t="shared" si="651"/>
        <v>0</v>
      </c>
      <c r="AQ209" s="162">
        <f t="shared" si="651"/>
        <v>0</v>
      </c>
      <c r="AR209" s="162">
        <f t="shared" si="651"/>
        <v>0</v>
      </c>
      <c r="AS209" s="162">
        <f t="shared" si="651"/>
        <v>0</v>
      </c>
      <c r="AT209" s="162">
        <f t="shared" ref="AT209" si="652">SUM(AT210:AT217)</f>
        <v>0</v>
      </c>
      <c r="AU209" s="162">
        <f t="shared" si="651"/>
        <v>0</v>
      </c>
      <c r="AV209" s="162">
        <f t="shared" ref="AV209:AW209" si="653">SUM(AV210:AV217)</f>
        <v>0</v>
      </c>
      <c r="AW209" s="162">
        <f t="shared" si="653"/>
        <v>0</v>
      </c>
      <c r="AX209" s="162">
        <f t="shared" si="651"/>
        <v>0</v>
      </c>
      <c r="AY209" s="162">
        <f t="shared" si="651"/>
        <v>0</v>
      </c>
      <c r="AZ209" s="162">
        <f t="shared" si="651"/>
        <v>0</v>
      </c>
      <c r="BA209" s="162">
        <f t="shared" si="651"/>
        <v>0</v>
      </c>
      <c r="BB209" s="162">
        <f t="shared" si="651"/>
        <v>0</v>
      </c>
      <c r="BC209" s="352">
        <f t="shared" si="604"/>
        <v>50873</v>
      </c>
      <c r="BD209" s="573">
        <f t="shared" si="605"/>
        <v>50873</v>
      </c>
    </row>
    <row r="210" spans="1:56" ht="30" x14ac:dyDescent="0.3">
      <c r="A210" s="34" t="s">
        <v>405</v>
      </c>
      <c r="B210" s="35" t="s">
        <v>406</v>
      </c>
      <c r="C210" s="164"/>
      <c r="D210" s="164"/>
      <c r="E210" s="164"/>
      <c r="F210" s="164"/>
      <c r="G210" s="164"/>
      <c r="H210" s="164">
        <f t="shared" ref="H210:H217" si="654">SUM(C210:G210)</f>
        <v>0</v>
      </c>
      <c r="I210" s="340"/>
      <c r="J210" s="340"/>
      <c r="K210" s="340"/>
      <c r="L210" s="555">
        <f>SUM(I210:K210)</f>
        <v>0</v>
      </c>
      <c r="M210" s="165"/>
      <c r="N210" s="165"/>
      <c r="O210" s="165"/>
      <c r="P210" s="165"/>
      <c r="Q210" s="165">
        <f t="shared" ref="Q210:Q217" si="655">SUM(M210:P210)</f>
        <v>0</v>
      </c>
      <c r="R210" s="165"/>
      <c r="S210" s="165"/>
      <c r="T210" s="165"/>
      <c r="U210" s="165">
        <f t="shared" si="616"/>
        <v>0</v>
      </c>
      <c r="V210" s="165"/>
      <c r="W210" s="165"/>
      <c r="X210" s="165"/>
      <c r="Y210" s="165"/>
      <c r="Z210" s="165"/>
      <c r="AA210" s="165"/>
      <c r="AB210" s="165"/>
      <c r="AC210" s="165"/>
      <c r="AD210" s="165"/>
      <c r="AE210" s="165"/>
      <c r="AF210" s="165"/>
      <c r="AG210" s="165"/>
      <c r="AH210" s="165"/>
      <c r="AI210" s="165"/>
      <c r="AJ210" s="165"/>
      <c r="AK210" s="165"/>
      <c r="AL210" s="165"/>
      <c r="AM210" s="165"/>
      <c r="AN210" s="165"/>
      <c r="AO210" s="165"/>
      <c r="AP210" s="165"/>
      <c r="AQ210" s="165"/>
      <c r="AR210" s="165"/>
      <c r="AS210" s="165"/>
      <c r="AT210" s="165"/>
      <c r="AU210" s="165"/>
      <c r="AV210" s="165"/>
      <c r="AW210" s="165"/>
      <c r="AX210" s="165"/>
      <c r="AY210" s="165"/>
      <c r="AZ210" s="165"/>
      <c r="BA210" s="165"/>
      <c r="BB210" s="165"/>
      <c r="BC210" s="352">
        <f t="shared" si="604"/>
        <v>0</v>
      </c>
      <c r="BD210" s="573">
        <f t="shared" si="605"/>
        <v>0</v>
      </c>
    </row>
    <row r="211" spans="1:56" ht="30" x14ac:dyDescent="0.3">
      <c r="A211" s="34" t="s">
        <v>407</v>
      </c>
      <c r="B211" s="35" t="s">
        <v>408</v>
      </c>
      <c r="C211" s="164"/>
      <c r="D211" s="164"/>
      <c r="E211" s="164"/>
      <c r="F211" s="164"/>
      <c r="G211" s="164"/>
      <c r="H211" s="164">
        <f t="shared" si="654"/>
        <v>0</v>
      </c>
      <c r="I211" s="340"/>
      <c r="J211" s="340"/>
      <c r="K211" s="340"/>
      <c r="L211" s="555">
        <f t="shared" ref="L211:L217" si="656">SUM(I211:K211)</f>
        <v>0</v>
      </c>
      <c r="M211" s="165"/>
      <c r="N211" s="165"/>
      <c r="O211" s="165"/>
      <c r="P211" s="165"/>
      <c r="Q211" s="165">
        <f t="shared" si="655"/>
        <v>0</v>
      </c>
      <c r="R211" s="165"/>
      <c r="S211" s="165"/>
      <c r="T211" s="165"/>
      <c r="U211" s="165">
        <f t="shared" si="616"/>
        <v>0</v>
      </c>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c r="AV211" s="165"/>
      <c r="AW211" s="165"/>
      <c r="AX211" s="165"/>
      <c r="AY211" s="165"/>
      <c r="AZ211" s="165"/>
      <c r="BA211" s="165"/>
      <c r="BB211" s="165"/>
      <c r="BC211" s="352">
        <f t="shared" si="604"/>
        <v>0</v>
      </c>
      <c r="BD211" s="573">
        <f t="shared" si="605"/>
        <v>0</v>
      </c>
    </row>
    <row r="212" spans="1:56" ht="30" x14ac:dyDescent="0.3">
      <c r="A212" s="34" t="s">
        <v>409</v>
      </c>
      <c r="B212" s="35" t="s">
        <v>410</v>
      </c>
      <c r="C212" s="164"/>
      <c r="D212" s="164"/>
      <c r="E212" s="164"/>
      <c r="F212" s="164"/>
      <c r="G212" s="164"/>
      <c r="H212" s="164">
        <f t="shared" si="654"/>
        <v>0</v>
      </c>
      <c r="I212" s="340"/>
      <c r="J212" s="340"/>
      <c r="K212" s="340"/>
      <c r="L212" s="555">
        <f t="shared" si="656"/>
        <v>0</v>
      </c>
      <c r="M212" s="165"/>
      <c r="N212" s="165"/>
      <c r="O212" s="165"/>
      <c r="P212" s="165"/>
      <c r="Q212" s="165">
        <f t="shared" si="655"/>
        <v>0</v>
      </c>
      <c r="R212" s="165"/>
      <c r="S212" s="165"/>
      <c r="T212" s="165"/>
      <c r="U212" s="165">
        <f t="shared" si="616"/>
        <v>0</v>
      </c>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5"/>
      <c r="BB212" s="165"/>
      <c r="BC212" s="352">
        <f t="shared" si="604"/>
        <v>0</v>
      </c>
      <c r="BD212" s="573">
        <f t="shared" si="605"/>
        <v>0</v>
      </c>
    </row>
    <row r="213" spans="1:56" ht="30" x14ac:dyDescent="0.3">
      <c r="A213" s="34" t="s">
        <v>411</v>
      </c>
      <c r="B213" s="35" t="s">
        <v>412</v>
      </c>
      <c r="C213" s="164"/>
      <c r="D213" s="164"/>
      <c r="E213" s="164"/>
      <c r="F213" s="164"/>
      <c r="G213" s="164"/>
      <c r="H213" s="164">
        <f t="shared" si="654"/>
        <v>0</v>
      </c>
      <c r="I213" s="340"/>
      <c r="J213" s="340"/>
      <c r="K213" s="340"/>
      <c r="L213" s="555">
        <f t="shared" si="656"/>
        <v>0</v>
      </c>
      <c r="M213" s="165"/>
      <c r="N213" s="165"/>
      <c r="O213" s="165"/>
      <c r="P213" s="165"/>
      <c r="Q213" s="165">
        <f t="shared" si="655"/>
        <v>0</v>
      </c>
      <c r="R213" s="165"/>
      <c r="S213" s="165"/>
      <c r="T213" s="165"/>
      <c r="U213" s="165">
        <f t="shared" si="616"/>
        <v>0</v>
      </c>
      <c r="V213" s="165"/>
      <c r="W213" s="165"/>
      <c r="X213" s="165"/>
      <c r="Y213" s="165"/>
      <c r="Z213" s="165"/>
      <c r="AA213" s="165"/>
      <c r="AB213" s="165"/>
      <c r="AC213" s="165"/>
      <c r="AD213" s="165"/>
      <c r="AE213" s="165"/>
      <c r="AF213" s="165"/>
      <c r="AG213" s="165"/>
      <c r="AH213" s="165"/>
      <c r="AI213" s="165"/>
      <c r="AJ213" s="165">
        <v>1</v>
      </c>
      <c r="AK213" s="165"/>
      <c r="AL213" s="165">
        <v>50872</v>
      </c>
      <c r="AM213" s="165"/>
      <c r="AN213" s="165"/>
      <c r="AO213" s="165"/>
      <c r="AP213" s="165"/>
      <c r="AQ213" s="165"/>
      <c r="AR213" s="165"/>
      <c r="AS213" s="165"/>
      <c r="AT213" s="165"/>
      <c r="AU213" s="165"/>
      <c r="AV213" s="165"/>
      <c r="AW213" s="165"/>
      <c r="AX213" s="165"/>
      <c r="AY213" s="165"/>
      <c r="AZ213" s="165"/>
      <c r="BA213" s="165"/>
      <c r="BB213" s="165"/>
      <c r="BC213" s="352">
        <f t="shared" si="604"/>
        <v>50873</v>
      </c>
      <c r="BD213" s="573">
        <f t="shared" si="605"/>
        <v>50873</v>
      </c>
    </row>
    <row r="214" spans="1:56" ht="30" x14ac:dyDescent="0.3">
      <c r="A214" s="34" t="s">
        <v>413</v>
      </c>
      <c r="B214" s="35" t="s">
        <v>414</v>
      </c>
      <c r="C214" s="164"/>
      <c r="D214" s="164"/>
      <c r="E214" s="164"/>
      <c r="F214" s="164"/>
      <c r="G214" s="164"/>
      <c r="H214" s="164">
        <f t="shared" si="654"/>
        <v>0</v>
      </c>
      <c r="I214" s="340"/>
      <c r="J214" s="340"/>
      <c r="K214" s="340"/>
      <c r="L214" s="555">
        <f t="shared" si="656"/>
        <v>0</v>
      </c>
      <c r="M214" s="165"/>
      <c r="N214" s="165"/>
      <c r="O214" s="165"/>
      <c r="P214" s="165"/>
      <c r="Q214" s="165">
        <f t="shared" si="655"/>
        <v>0</v>
      </c>
      <c r="R214" s="165"/>
      <c r="S214" s="165"/>
      <c r="T214" s="165"/>
      <c r="U214" s="165">
        <f t="shared" si="616"/>
        <v>0</v>
      </c>
      <c r="V214" s="165"/>
      <c r="W214" s="165"/>
      <c r="X214" s="165"/>
      <c r="Y214" s="165"/>
      <c r="Z214" s="165"/>
      <c r="AA214" s="165"/>
      <c r="AB214" s="165"/>
      <c r="AC214" s="165"/>
      <c r="AD214" s="165"/>
      <c r="AE214" s="165"/>
      <c r="AF214" s="165"/>
      <c r="AG214" s="165"/>
      <c r="AH214" s="165"/>
      <c r="AI214" s="165"/>
      <c r="AJ214" s="165"/>
      <c r="AK214" s="165"/>
      <c r="AL214" s="165"/>
      <c r="AM214" s="165"/>
      <c r="AN214" s="165"/>
      <c r="AO214" s="165"/>
      <c r="AP214" s="165"/>
      <c r="AQ214" s="165"/>
      <c r="AR214" s="165"/>
      <c r="AS214" s="165"/>
      <c r="AT214" s="165"/>
      <c r="AU214" s="165"/>
      <c r="AV214" s="165"/>
      <c r="AW214" s="165"/>
      <c r="AX214" s="165"/>
      <c r="AY214" s="165"/>
      <c r="AZ214" s="165"/>
      <c r="BA214" s="165"/>
      <c r="BB214" s="165"/>
      <c r="BC214" s="352">
        <f t="shared" si="604"/>
        <v>0</v>
      </c>
      <c r="BD214" s="573">
        <f t="shared" si="605"/>
        <v>0</v>
      </c>
    </row>
    <row r="215" spans="1:56" ht="30" x14ac:dyDescent="0.3">
      <c r="A215" s="34" t="s">
        <v>415</v>
      </c>
      <c r="B215" s="35" t="s">
        <v>416</v>
      </c>
      <c r="C215" s="164"/>
      <c r="D215" s="164"/>
      <c r="E215" s="164"/>
      <c r="F215" s="164"/>
      <c r="G215" s="164"/>
      <c r="H215" s="164">
        <f t="shared" si="654"/>
        <v>0</v>
      </c>
      <c r="I215" s="340"/>
      <c r="J215" s="340"/>
      <c r="K215" s="340"/>
      <c r="L215" s="555">
        <f t="shared" si="656"/>
        <v>0</v>
      </c>
      <c r="M215" s="165"/>
      <c r="N215" s="165"/>
      <c r="O215" s="165"/>
      <c r="P215" s="165"/>
      <c r="Q215" s="165">
        <f t="shared" si="655"/>
        <v>0</v>
      </c>
      <c r="R215" s="165"/>
      <c r="S215" s="165"/>
      <c r="T215" s="165"/>
      <c r="U215" s="165">
        <f t="shared" si="616"/>
        <v>0</v>
      </c>
      <c r="V215" s="165"/>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c r="AV215" s="165"/>
      <c r="AW215" s="165"/>
      <c r="AX215" s="165"/>
      <c r="AY215" s="165"/>
      <c r="AZ215" s="165"/>
      <c r="BA215" s="165"/>
      <c r="BB215" s="165"/>
      <c r="BC215" s="352">
        <f t="shared" si="604"/>
        <v>0</v>
      </c>
      <c r="BD215" s="573">
        <f t="shared" si="605"/>
        <v>0</v>
      </c>
    </row>
    <row r="216" spans="1:56" ht="17.399999999999999" x14ac:dyDescent="0.3">
      <c r="A216" s="34" t="s">
        <v>417</v>
      </c>
      <c r="B216" s="35" t="s">
        <v>418</v>
      </c>
      <c r="C216" s="164"/>
      <c r="D216" s="164"/>
      <c r="E216" s="164"/>
      <c r="F216" s="164"/>
      <c r="G216" s="164"/>
      <c r="H216" s="164">
        <f t="shared" si="654"/>
        <v>0</v>
      </c>
      <c r="I216" s="340"/>
      <c r="J216" s="340"/>
      <c r="K216" s="340"/>
      <c r="L216" s="555">
        <f t="shared" si="656"/>
        <v>0</v>
      </c>
      <c r="M216" s="165"/>
      <c r="N216" s="165"/>
      <c r="O216" s="165"/>
      <c r="P216" s="165"/>
      <c r="Q216" s="165">
        <f t="shared" si="655"/>
        <v>0</v>
      </c>
      <c r="R216" s="165"/>
      <c r="S216" s="165"/>
      <c r="T216" s="165"/>
      <c r="U216" s="165">
        <f t="shared" si="616"/>
        <v>0</v>
      </c>
      <c r="V216" s="165"/>
      <c r="W216" s="165"/>
      <c r="X216" s="165"/>
      <c r="Y216" s="165"/>
      <c r="Z216" s="165"/>
      <c r="AA216" s="165"/>
      <c r="AB216" s="165"/>
      <c r="AC216" s="165"/>
      <c r="AD216" s="165"/>
      <c r="AE216" s="165"/>
      <c r="AF216" s="165"/>
      <c r="AG216" s="165"/>
      <c r="AH216" s="165"/>
      <c r="AI216" s="165"/>
      <c r="AJ216" s="165"/>
      <c r="AK216" s="165"/>
      <c r="AL216" s="165"/>
      <c r="AM216" s="165"/>
      <c r="AN216" s="165"/>
      <c r="AO216" s="165"/>
      <c r="AP216" s="165"/>
      <c r="AQ216" s="165"/>
      <c r="AR216" s="165"/>
      <c r="AS216" s="165"/>
      <c r="AT216" s="165"/>
      <c r="AU216" s="165"/>
      <c r="AV216" s="165"/>
      <c r="AW216" s="165"/>
      <c r="AX216" s="165"/>
      <c r="AY216" s="165"/>
      <c r="AZ216" s="165"/>
      <c r="BA216" s="165"/>
      <c r="BB216" s="165"/>
      <c r="BC216" s="352">
        <f t="shared" si="604"/>
        <v>0</v>
      </c>
      <c r="BD216" s="573">
        <f t="shared" si="605"/>
        <v>0</v>
      </c>
    </row>
    <row r="217" spans="1:56" ht="30" x14ac:dyDescent="0.3">
      <c r="A217" s="34" t="s">
        <v>419</v>
      </c>
      <c r="B217" s="35" t="s">
        <v>420</v>
      </c>
      <c r="C217" s="164"/>
      <c r="D217" s="164"/>
      <c r="E217" s="164"/>
      <c r="F217" s="164"/>
      <c r="G217" s="164"/>
      <c r="H217" s="164">
        <f t="shared" si="654"/>
        <v>0</v>
      </c>
      <c r="I217" s="340"/>
      <c r="J217" s="340"/>
      <c r="K217" s="340"/>
      <c r="L217" s="555">
        <f t="shared" si="656"/>
        <v>0</v>
      </c>
      <c r="M217" s="165"/>
      <c r="N217" s="165"/>
      <c r="O217" s="165"/>
      <c r="P217" s="165"/>
      <c r="Q217" s="165">
        <f t="shared" si="655"/>
        <v>0</v>
      </c>
      <c r="R217" s="165"/>
      <c r="S217" s="165"/>
      <c r="T217" s="165"/>
      <c r="U217" s="165">
        <f t="shared" si="616"/>
        <v>0</v>
      </c>
      <c r="V217" s="165"/>
      <c r="W217" s="165"/>
      <c r="X217" s="165"/>
      <c r="Y217" s="165"/>
      <c r="Z217" s="165"/>
      <c r="AA217" s="165"/>
      <c r="AB217" s="165"/>
      <c r="AC217" s="165"/>
      <c r="AD217" s="165"/>
      <c r="AE217" s="165"/>
      <c r="AF217" s="165"/>
      <c r="AG217" s="165"/>
      <c r="AH217" s="165"/>
      <c r="AI217" s="165"/>
      <c r="AJ217" s="165"/>
      <c r="AK217" s="165"/>
      <c r="AL217" s="165"/>
      <c r="AM217" s="165"/>
      <c r="AN217" s="165"/>
      <c r="AO217" s="165"/>
      <c r="AP217" s="165"/>
      <c r="AQ217" s="165"/>
      <c r="AR217" s="165"/>
      <c r="AS217" s="165"/>
      <c r="AT217" s="165"/>
      <c r="AU217" s="165"/>
      <c r="AV217" s="165"/>
      <c r="AW217" s="165"/>
      <c r="AX217" s="165"/>
      <c r="AY217" s="165"/>
      <c r="AZ217" s="165"/>
      <c r="BA217" s="165"/>
      <c r="BB217" s="165"/>
      <c r="BC217" s="352">
        <f t="shared" si="604"/>
        <v>0</v>
      </c>
      <c r="BD217" s="573">
        <f t="shared" si="605"/>
        <v>0</v>
      </c>
    </row>
    <row r="218" spans="1:56" ht="17.399999999999999" x14ac:dyDescent="0.3">
      <c r="A218" s="14" t="s">
        <v>421</v>
      </c>
      <c r="B218" s="15" t="s">
        <v>422</v>
      </c>
      <c r="C218" s="145">
        <f t="shared" ref="C218:AI218" si="657">C219+C235+C240</f>
        <v>0</v>
      </c>
      <c r="D218" s="145">
        <f t="shared" ref="D218:F218" si="658">D219+D235+D240</f>
        <v>0</v>
      </c>
      <c r="E218" s="145">
        <f t="shared" si="658"/>
        <v>0</v>
      </c>
      <c r="F218" s="145">
        <f t="shared" si="658"/>
        <v>0</v>
      </c>
      <c r="G218" s="145">
        <f t="shared" si="657"/>
        <v>0</v>
      </c>
      <c r="H218" s="145">
        <f t="shared" si="657"/>
        <v>0</v>
      </c>
      <c r="I218" s="316">
        <f t="shared" si="657"/>
        <v>0</v>
      </c>
      <c r="J218" s="316">
        <f t="shared" si="657"/>
        <v>0</v>
      </c>
      <c r="K218" s="316">
        <f t="shared" si="657"/>
        <v>0</v>
      </c>
      <c r="L218" s="554">
        <f>SUM(I218:K218)</f>
        <v>0</v>
      </c>
      <c r="M218" s="145">
        <f t="shared" si="657"/>
        <v>0</v>
      </c>
      <c r="N218" s="145">
        <f t="shared" ref="N218:O218" si="659">N219+N235+N240</f>
        <v>0</v>
      </c>
      <c r="O218" s="145">
        <f t="shared" si="659"/>
        <v>0</v>
      </c>
      <c r="P218" s="145">
        <f t="shared" si="657"/>
        <v>0</v>
      </c>
      <c r="Q218" s="145">
        <f t="shared" si="657"/>
        <v>0</v>
      </c>
      <c r="R218" s="145">
        <f t="shared" si="657"/>
        <v>0</v>
      </c>
      <c r="S218" s="145">
        <f t="shared" ref="S218:T218" si="660">S219+S235+S240</f>
        <v>0</v>
      </c>
      <c r="T218" s="145">
        <f t="shared" si="660"/>
        <v>0</v>
      </c>
      <c r="U218" s="145">
        <f t="shared" si="616"/>
        <v>0</v>
      </c>
      <c r="V218" s="145">
        <f t="shared" si="657"/>
        <v>0</v>
      </c>
      <c r="W218" s="145">
        <f t="shared" ref="W218:X218" si="661">W219+W235+W240</f>
        <v>0</v>
      </c>
      <c r="X218" s="145">
        <f t="shared" si="661"/>
        <v>0</v>
      </c>
      <c r="Y218" s="145">
        <f t="shared" si="657"/>
        <v>0</v>
      </c>
      <c r="Z218" s="145">
        <f t="shared" si="657"/>
        <v>0</v>
      </c>
      <c r="AA218" s="145">
        <f t="shared" si="657"/>
        <v>0</v>
      </c>
      <c r="AB218" s="145">
        <f t="shared" si="657"/>
        <v>13858564</v>
      </c>
      <c r="AC218" s="145">
        <f t="shared" ref="AC218" si="662">AC219+AC235+AC240</f>
        <v>0</v>
      </c>
      <c r="AD218" s="145">
        <f t="shared" si="657"/>
        <v>316710081</v>
      </c>
      <c r="AE218" s="145">
        <f t="shared" ref="AE218" si="663">AE219+AE235+AE240</f>
        <v>0</v>
      </c>
      <c r="AF218" s="145">
        <f t="shared" si="657"/>
        <v>0</v>
      </c>
      <c r="AG218" s="145">
        <f t="shared" ref="AG218" si="664">AG219+AG235+AG240</f>
        <v>0</v>
      </c>
      <c r="AH218" s="145">
        <f t="shared" si="657"/>
        <v>0</v>
      </c>
      <c r="AI218" s="145">
        <f t="shared" si="657"/>
        <v>0</v>
      </c>
      <c r="AJ218" s="145">
        <f t="shared" ref="AJ218:BB218" si="665">AJ219+AJ235+AJ240</f>
        <v>0</v>
      </c>
      <c r="AK218" s="145">
        <f t="shared" si="665"/>
        <v>0</v>
      </c>
      <c r="AL218" s="145">
        <f t="shared" si="665"/>
        <v>0</v>
      </c>
      <c r="AM218" s="145">
        <f t="shared" si="665"/>
        <v>0</v>
      </c>
      <c r="AN218" s="145">
        <f t="shared" si="665"/>
        <v>0</v>
      </c>
      <c r="AO218" s="145">
        <f t="shared" si="665"/>
        <v>0</v>
      </c>
      <c r="AP218" s="145">
        <f t="shared" si="665"/>
        <v>0</v>
      </c>
      <c r="AQ218" s="145">
        <f t="shared" si="665"/>
        <v>0</v>
      </c>
      <c r="AR218" s="145">
        <f t="shared" si="665"/>
        <v>0</v>
      </c>
      <c r="AS218" s="145">
        <f t="shared" si="665"/>
        <v>0</v>
      </c>
      <c r="AT218" s="145">
        <f t="shared" ref="AT218" si="666">AT219+AT235+AT240</f>
        <v>0</v>
      </c>
      <c r="AU218" s="145">
        <f t="shared" si="665"/>
        <v>0</v>
      </c>
      <c r="AV218" s="145">
        <f t="shared" ref="AV218:AW218" si="667">AV219+AV235+AV240</f>
        <v>0</v>
      </c>
      <c r="AW218" s="145">
        <f t="shared" si="667"/>
        <v>0</v>
      </c>
      <c r="AX218" s="145">
        <f t="shared" si="665"/>
        <v>0</v>
      </c>
      <c r="AY218" s="145">
        <f t="shared" si="665"/>
        <v>0</v>
      </c>
      <c r="AZ218" s="145">
        <f t="shared" si="665"/>
        <v>0</v>
      </c>
      <c r="BA218" s="145">
        <f t="shared" si="665"/>
        <v>0</v>
      </c>
      <c r="BB218" s="145">
        <f t="shared" si="665"/>
        <v>0</v>
      </c>
      <c r="BC218" s="352">
        <f t="shared" si="604"/>
        <v>330568645</v>
      </c>
      <c r="BD218" s="573">
        <f t="shared" si="605"/>
        <v>330568645</v>
      </c>
    </row>
    <row r="219" spans="1:56" ht="17.399999999999999" x14ac:dyDescent="0.3">
      <c r="A219" s="16" t="s">
        <v>423</v>
      </c>
      <c r="B219" s="17" t="s">
        <v>424</v>
      </c>
      <c r="C219" s="146">
        <f>C220+C224+C229+C230+C231+C232+C233+C234</f>
        <v>0</v>
      </c>
      <c r="D219" s="146">
        <f t="shared" ref="D219:F219" si="668">D220+D224+D229+D230+D231+D232+D233+D234</f>
        <v>0</v>
      </c>
      <c r="E219" s="146">
        <f t="shared" si="668"/>
        <v>0</v>
      </c>
      <c r="F219" s="146">
        <f t="shared" si="668"/>
        <v>0</v>
      </c>
      <c r="G219" s="146">
        <f t="shared" ref="G219:AI219" si="669">G220+G224+G229+G230+G231+G232+G233+G234</f>
        <v>0</v>
      </c>
      <c r="H219" s="146">
        <f t="shared" si="669"/>
        <v>0</v>
      </c>
      <c r="I219" s="317">
        <f t="shared" si="669"/>
        <v>0</v>
      </c>
      <c r="J219" s="317">
        <f t="shared" si="669"/>
        <v>0</v>
      </c>
      <c r="K219" s="317">
        <f t="shared" si="669"/>
        <v>0</v>
      </c>
      <c r="L219" s="552">
        <f>SUM(I219:K219)</f>
        <v>0</v>
      </c>
      <c r="M219" s="146">
        <f t="shared" si="669"/>
        <v>0</v>
      </c>
      <c r="N219" s="146">
        <f t="shared" ref="N219:O219" si="670">N220+N224+N229+N230+N231+N232+N233+N234</f>
        <v>0</v>
      </c>
      <c r="O219" s="146">
        <f t="shared" si="670"/>
        <v>0</v>
      </c>
      <c r="P219" s="146">
        <f t="shared" si="669"/>
        <v>0</v>
      </c>
      <c r="Q219" s="146">
        <f t="shared" si="669"/>
        <v>0</v>
      </c>
      <c r="R219" s="146">
        <f t="shared" si="669"/>
        <v>0</v>
      </c>
      <c r="S219" s="146">
        <f t="shared" ref="S219:T219" si="671">S220+S224+S229+S230+S231+S232+S233+S234</f>
        <v>0</v>
      </c>
      <c r="T219" s="146">
        <f t="shared" si="671"/>
        <v>0</v>
      </c>
      <c r="U219" s="146">
        <f t="shared" si="616"/>
        <v>0</v>
      </c>
      <c r="V219" s="146">
        <f t="shared" si="669"/>
        <v>0</v>
      </c>
      <c r="W219" s="146">
        <f t="shared" ref="W219:X219" si="672">W220+W224+W229+W230+W231+W232+W233+W234</f>
        <v>0</v>
      </c>
      <c r="X219" s="146">
        <f t="shared" si="672"/>
        <v>0</v>
      </c>
      <c r="Y219" s="146">
        <f t="shared" si="669"/>
        <v>0</v>
      </c>
      <c r="Z219" s="146">
        <f t="shared" si="669"/>
        <v>0</v>
      </c>
      <c r="AA219" s="146">
        <f t="shared" si="669"/>
        <v>0</v>
      </c>
      <c r="AB219" s="146">
        <f t="shared" si="669"/>
        <v>13858564</v>
      </c>
      <c r="AC219" s="146">
        <f t="shared" si="669"/>
        <v>0</v>
      </c>
      <c r="AD219" s="146">
        <f t="shared" si="669"/>
        <v>316710081</v>
      </c>
      <c r="AE219" s="146">
        <f t="shared" si="669"/>
        <v>0</v>
      </c>
      <c r="AF219" s="146">
        <f t="shared" si="669"/>
        <v>0</v>
      </c>
      <c r="AG219" s="146">
        <f t="shared" ref="AG219" si="673">AG220+AG224+AG229+AG230+AG231+AG232+AG233+AG234</f>
        <v>0</v>
      </c>
      <c r="AH219" s="146">
        <f t="shared" si="669"/>
        <v>0</v>
      </c>
      <c r="AI219" s="146">
        <f t="shared" si="669"/>
        <v>0</v>
      </c>
      <c r="AJ219" s="146">
        <f t="shared" ref="AJ219:BB219" si="674">AJ220+AJ224+AJ229+AJ230+AJ231+AJ232+AJ233+AJ234</f>
        <v>0</v>
      </c>
      <c r="AK219" s="146">
        <f t="shared" si="674"/>
        <v>0</v>
      </c>
      <c r="AL219" s="146">
        <f t="shared" si="674"/>
        <v>0</v>
      </c>
      <c r="AM219" s="146">
        <f t="shared" si="674"/>
        <v>0</v>
      </c>
      <c r="AN219" s="146">
        <f t="shared" si="674"/>
        <v>0</v>
      </c>
      <c r="AO219" s="146">
        <f t="shared" si="674"/>
        <v>0</v>
      </c>
      <c r="AP219" s="146">
        <f t="shared" si="674"/>
        <v>0</v>
      </c>
      <c r="AQ219" s="146">
        <f t="shared" si="674"/>
        <v>0</v>
      </c>
      <c r="AR219" s="146">
        <f t="shared" si="674"/>
        <v>0</v>
      </c>
      <c r="AS219" s="146">
        <f t="shared" si="674"/>
        <v>0</v>
      </c>
      <c r="AT219" s="146">
        <f t="shared" ref="AT219" si="675">AT220+AT224+AT229+AT230+AT231+AT232+AT233+AT234</f>
        <v>0</v>
      </c>
      <c r="AU219" s="146">
        <f t="shared" si="674"/>
        <v>0</v>
      </c>
      <c r="AV219" s="146">
        <f t="shared" ref="AV219:AW219" si="676">AV220+AV224+AV229+AV230+AV231+AV232+AV233+AV234</f>
        <v>0</v>
      </c>
      <c r="AW219" s="146">
        <f t="shared" si="676"/>
        <v>0</v>
      </c>
      <c r="AX219" s="146">
        <f t="shared" si="674"/>
        <v>0</v>
      </c>
      <c r="AY219" s="146">
        <f t="shared" si="674"/>
        <v>0</v>
      </c>
      <c r="AZ219" s="146">
        <f t="shared" si="674"/>
        <v>0</v>
      </c>
      <c r="BA219" s="146">
        <f t="shared" si="674"/>
        <v>0</v>
      </c>
      <c r="BB219" s="146">
        <f t="shared" si="674"/>
        <v>0</v>
      </c>
      <c r="BC219" s="352">
        <f t="shared" si="604"/>
        <v>330568645</v>
      </c>
      <c r="BD219" s="573">
        <f t="shared" si="605"/>
        <v>330568645</v>
      </c>
    </row>
    <row r="220" spans="1:56" ht="17.399999999999999" x14ac:dyDescent="0.3">
      <c r="A220" s="18" t="s">
        <v>425</v>
      </c>
      <c r="B220" s="19" t="s">
        <v>426</v>
      </c>
      <c r="C220" s="147">
        <f t="shared" ref="C220:AI220" si="677">SUM(C221:C223)</f>
        <v>0</v>
      </c>
      <c r="D220" s="147">
        <f t="shared" ref="D220:F220" si="678">SUM(D221:D223)</f>
        <v>0</v>
      </c>
      <c r="E220" s="147">
        <f t="shared" si="678"/>
        <v>0</v>
      </c>
      <c r="F220" s="147">
        <f t="shared" si="678"/>
        <v>0</v>
      </c>
      <c r="G220" s="147">
        <f t="shared" si="677"/>
        <v>0</v>
      </c>
      <c r="H220" s="147">
        <f t="shared" si="677"/>
        <v>0</v>
      </c>
      <c r="I220" s="318">
        <f t="shared" ref="I220:K220" si="679">SUM(I221:I223)</f>
        <v>0</v>
      </c>
      <c r="J220" s="318">
        <f t="shared" si="679"/>
        <v>0</v>
      </c>
      <c r="K220" s="318">
        <f t="shared" si="679"/>
        <v>0</v>
      </c>
      <c r="L220" s="553">
        <f>SUM(I220:K220)</f>
        <v>0</v>
      </c>
      <c r="M220" s="147">
        <f t="shared" si="677"/>
        <v>0</v>
      </c>
      <c r="N220" s="147">
        <f t="shared" ref="N220:O220" si="680">SUM(N221:N223)</f>
        <v>0</v>
      </c>
      <c r="O220" s="147">
        <f t="shared" si="680"/>
        <v>0</v>
      </c>
      <c r="P220" s="147">
        <f t="shared" si="677"/>
        <v>0</v>
      </c>
      <c r="Q220" s="147">
        <f t="shared" si="677"/>
        <v>0</v>
      </c>
      <c r="R220" s="147">
        <f t="shared" si="677"/>
        <v>0</v>
      </c>
      <c r="S220" s="147">
        <f t="shared" ref="S220:T220" si="681">SUM(S221:S223)</f>
        <v>0</v>
      </c>
      <c r="T220" s="147">
        <f t="shared" si="681"/>
        <v>0</v>
      </c>
      <c r="U220" s="147">
        <f t="shared" si="616"/>
        <v>0</v>
      </c>
      <c r="V220" s="147">
        <f t="shared" si="677"/>
        <v>0</v>
      </c>
      <c r="W220" s="147">
        <f t="shared" ref="W220:X220" si="682">SUM(W221:W223)</f>
        <v>0</v>
      </c>
      <c r="X220" s="147">
        <f t="shared" si="682"/>
        <v>0</v>
      </c>
      <c r="Y220" s="147">
        <f t="shared" si="677"/>
        <v>0</v>
      </c>
      <c r="Z220" s="147">
        <f t="shared" si="677"/>
        <v>0</v>
      </c>
      <c r="AA220" s="147">
        <f t="shared" si="677"/>
        <v>0</v>
      </c>
      <c r="AB220" s="147">
        <f t="shared" si="677"/>
        <v>0</v>
      </c>
      <c r="AC220" s="147">
        <f t="shared" ref="AC220" si="683">SUM(AC221:AC223)</f>
        <v>0</v>
      </c>
      <c r="AD220" s="147">
        <f t="shared" si="677"/>
        <v>0</v>
      </c>
      <c r="AE220" s="147">
        <f t="shared" ref="AE220" si="684">SUM(AE221:AE223)</f>
        <v>0</v>
      </c>
      <c r="AF220" s="147">
        <f t="shared" si="677"/>
        <v>0</v>
      </c>
      <c r="AG220" s="147">
        <f t="shared" ref="AG220" si="685">SUM(AG221:AG223)</f>
        <v>0</v>
      </c>
      <c r="AH220" s="147">
        <f t="shared" si="677"/>
        <v>0</v>
      </c>
      <c r="AI220" s="147">
        <f t="shared" si="677"/>
        <v>0</v>
      </c>
      <c r="AJ220" s="147">
        <f t="shared" ref="AJ220:BB220" si="686">SUM(AJ221:AJ223)</f>
        <v>0</v>
      </c>
      <c r="AK220" s="147">
        <f t="shared" si="686"/>
        <v>0</v>
      </c>
      <c r="AL220" s="147">
        <f t="shared" si="686"/>
        <v>0</v>
      </c>
      <c r="AM220" s="147">
        <f t="shared" si="686"/>
        <v>0</v>
      </c>
      <c r="AN220" s="147">
        <f t="shared" si="686"/>
        <v>0</v>
      </c>
      <c r="AO220" s="147">
        <f t="shared" si="686"/>
        <v>0</v>
      </c>
      <c r="AP220" s="147">
        <f t="shared" si="686"/>
        <v>0</v>
      </c>
      <c r="AQ220" s="147">
        <f t="shared" si="686"/>
        <v>0</v>
      </c>
      <c r="AR220" s="147">
        <f t="shared" si="686"/>
        <v>0</v>
      </c>
      <c r="AS220" s="147">
        <f t="shared" si="686"/>
        <v>0</v>
      </c>
      <c r="AT220" s="147">
        <f t="shared" ref="AT220" si="687">SUM(AT221:AT223)</f>
        <v>0</v>
      </c>
      <c r="AU220" s="147">
        <f t="shared" si="686"/>
        <v>0</v>
      </c>
      <c r="AV220" s="147">
        <f t="shared" ref="AV220:AW220" si="688">SUM(AV221:AV223)</f>
        <v>0</v>
      </c>
      <c r="AW220" s="147">
        <f t="shared" si="688"/>
        <v>0</v>
      </c>
      <c r="AX220" s="147">
        <f t="shared" si="686"/>
        <v>0</v>
      </c>
      <c r="AY220" s="147">
        <f t="shared" si="686"/>
        <v>0</v>
      </c>
      <c r="AZ220" s="147">
        <f t="shared" si="686"/>
        <v>0</v>
      </c>
      <c r="BA220" s="147">
        <f t="shared" si="686"/>
        <v>0</v>
      </c>
      <c r="BB220" s="147">
        <f t="shared" si="686"/>
        <v>0</v>
      </c>
      <c r="BC220" s="352">
        <f t="shared" si="604"/>
        <v>0</v>
      </c>
      <c r="BD220" s="573">
        <f t="shared" si="605"/>
        <v>0</v>
      </c>
    </row>
    <row r="221" spans="1:56" ht="17.399999999999999" x14ac:dyDescent="0.3">
      <c r="A221" s="22" t="s">
        <v>427</v>
      </c>
      <c r="B221" s="23" t="s">
        <v>428</v>
      </c>
      <c r="C221" s="147"/>
      <c r="D221" s="147"/>
      <c r="E221" s="147"/>
      <c r="F221" s="147"/>
      <c r="G221" s="147"/>
      <c r="H221" s="147">
        <f>SUM(C221:G221)</f>
        <v>0</v>
      </c>
      <c r="I221" s="318"/>
      <c r="J221" s="318"/>
      <c r="K221" s="318"/>
      <c r="L221" s="553">
        <f t="shared" ref="L221:L234" si="689">SUM(I221:K221)</f>
        <v>0</v>
      </c>
      <c r="M221" s="147"/>
      <c r="N221" s="147"/>
      <c r="O221" s="147"/>
      <c r="P221" s="147"/>
      <c r="Q221" s="147">
        <f>SUM(M221:P221)</f>
        <v>0</v>
      </c>
      <c r="R221" s="147"/>
      <c r="S221" s="147"/>
      <c r="T221" s="147"/>
      <c r="U221" s="147">
        <f t="shared" si="616"/>
        <v>0</v>
      </c>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352">
        <f t="shared" si="604"/>
        <v>0</v>
      </c>
      <c r="BD221" s="573">
        <f t="shared" si="605"/>
        <v>0</v>
      </c>
    </row>
    <row r="222" spans="1:56" ht="31.2" x14ac:dyDescent="0.3">
      <c r="A222" s="22" t="s">
        <v>429</v>
      </c>
      <c r="B222" s="23" t="s">
        <v>430</v>
      </c>
      <c r="C222" s="147"/>
      <c r="D222" s="147"/>
      <c r="E222" s="147"/>
      <c r="F222" s="147"/>
      <c r="G222" s="147"/>
      <c r="H222" s="147">
        <f>SUM(C222:G222)</f>
        <v>0</v>
      </c>
      <c r="I222" s="318"/>
      <c r="J222" s="318"/>
      <c r="K222" s="318"/>
      <c r="L222" s="553">
        <f t="shared" si="689"/>
        <v>0</v>
      </c>
      <c r="M222" s="147"/>
      <c r="N222" s="147"/>
      <c r="O222" s="147"/>
      <c r="P222" s="147"/>
      <c r="Q222" s="147">
        <f>SUM(M222:P222)</f>
        <v>0</v>
      </c>
      <c r="R222" s="147"/>
      <c r="S222" s="147"/>
      <c r="T222" s="147"/>
      <c r="U222" s="147">
        <f t="shared" si="616"/>
        <v>0</v>
      </c>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352">
        <f t="shared" ref="BC222:BC240" si="690">SUM(V222:BB222)</f>
        <v>0</v>
      </c>
      <c r="BD222" s="573">
        <f t="shared" si="605"/>
        <v>0</v>
      </c>
    </row>
    <row r="223" spans="1:56" ht="17.399999999999999" x14ac:dyDescent="0.3">
      <c r="A223" s="22" t="s">
        <v>431</v>
      </c>
      <c r="B223" s="23" t="s">
        <v>432</v>
      </c>
      <c r="C223" s="147"/>
      <c r="D223" s="147"/>
      <c r="E223" s="147"/>
      <c r="F223" s="147"/>
      <c r="G223" s="147"/>
      <c r="H223" s="147">
        <f>SUM(C223:G223)</f>
        <v>0</v>
      </c>
      <c r="I223" s="318"/>
      <c r="J223" s="318"/>
      <c r="K223" s="318"/>
      <c r="L223" s="553">
        <f t="shared" si="689"/>
        <v>0</v>
      </c>
      <c r="M223" s="147"/>
      <c r="N223" s="147"/>
      <c r="O223" s="147"/>
      <c r="P223" s="147"/>
      <c r="Q223" s="147">
        <f>SUM(M223:P223)</f>
        <v>0</v>
      </c>
      <c r="R223" s="147"/>
      <c r="S223" s="147"/>
      <c r="T223" s="147"/>
      <c r="U223" s="147">
        <f t="shared" si="616"/>
        <v>0</v>
      </c>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352">
        <f t="shared" si="690"/>
        <v>0</v>
      </c>
      <c r="BD223" s="573">
        <f t="shared" si="605"/>
        <v>0</v>
      </c>
    </row>
    <row r="224" spans="1:56" ht="17.399999999999999" x14ac:dyDescent="0.3">
      <c r="A224" s="18" t="s">
        <v>433</v>
      </c>
      <c r="B224" s="19" t="s">
        <v>434</v>
      </c>
      <c r="C224" s="147">
        <f t="shared" ref="C224:AI224" si="691">SUM(C225:C228)</f>
        <v>0</v>
      </c>
      <c r="D224" s="147">
        <f t="shared" ref="D224:F224" si="692">SUM(D225:D228)</f>
        <v>0</v>
      </c>
      <c r="E224" s="147">
        <f t="shared" si="692"/>
        <v>0</v>
      </c>
      <c r="F224" s="147">
        <f t="shared" si="692"/>
        <v>0</v>
      </c>
      <c r="G224" s="147">
        <f t="shared" si="691"/>
        <v>0</v>
      </c>
      <c r="H224" s="147">
        <f t="shared" si="691"/>
        <v>0</v>
      </c>
      <c r="I224" s="318">
        <f t="shared" si="691"/>
        <v>0</v>
      </c>
      <c r="J224" s="318">
        <f t="shared" si="691"/>
        <v>0</v>
      </c>
      <c r="K224" s="318">
        <f t="shared" si="691"/>
        <v>0</v>
      </c>
      <c r="L224" s="553">
        <f t="shared" si="689"/>
        <v>0</v>
      </c>
      <c r="M224" s="147">
        <f t="shared" si="691"/>
        <v>0</v>
      </c>
      <c r="N224" s="147">
        <f t="shared" ref="N224:O224" si="693">SUM(N225:N228)</f>
        <v>0</v>
      </c>
      <c r="O224" s="147">
        <f t="shared" si="693"/>
        <v>0</v>
      </c>
      <c r="P224" s="147">
        <f t="shared" si="691"/>
        <v>0</v>
      </c>
      <c r="Q224" s="147">
        <f t="shared" si="691"/>
        <v>0</v>
      </c>
      <c r="R224" s="147">
        <f t="shared" si="691"/>
        <v>0</v>
      </c>
      <c r="S224" s="147">
        <f t="shared" ref="S224:T224" si="694">SUM(S225:S228)</f>
        <v>0</v>
      </c>
      <c r="T224" s="147">
        <f t="shared" si="694"/>
        <v>0</v>
      </c>
      <c r="U224" s="147">
        <f t="shared" si="616"/>
        <v>0</v>
      </c>
      <c r="V224" s="147">
        <f t="shared" si="691"/>
        <v>0</v>
      </c>
      <c r="W224" s="147">
        <f t="shared" ref="W224:X224" si="695">SUM(W225:W228)</f>
        <v>0</v>
      </c>
      <c r="X224" s="147">
        <f t="shared" si="695"/>
        <v>0</v>
      </c>
      <c r="Y224" s="147">
        <f t="shared" si="691"/>
        <v>0</v>
      </c>
      <c r="Z224" s="147">
        <f t="shared" si="691"/>
        <v>0</v>
      </c>
      <c r="AA224" s="147">
        <f t="shared" si="691"/>
        <v>0</v>
      </c>
      <c r="AB224" s="147">
        <f t="shared" si="691"/>
        <v>0</v>
      </c>
      <c r="AC224" s="147">
        <f t="shared" ref="AC224" si="696">SUM(AC225:AC228)</f>
        <v>0</v>
      </c>
      <c r="AD224" s="147">
        <f t="shared" si="691"/>
        <v>0</v>
      </c>
      <c r="AE224" s="147">
        <f t="shared" ref="AE224" si="697">SUM(AE225:AE228)</f>
        <v>0</v>
      </c>
      <c r="AF224" s="147">
        <f t="shared" si="691"/>
        <v>0</v>
      </c>
      <c r="AG224" s="147">
        <f t="shared" ref="AG224" si="698">SUM(AG225:AG228)</f>
        <v>0</v>
      </c>
      <c r="AH224" s="147">
        <f t="shared" si="691"/>
        <v>0</v>
      </c>
      <c r="AI224" s="147">
        <f t="shared" si="691"/>
        <v>0</v>
      </c>
      <c r="AJ224" s="147">
        <f t="shared" ref="AJ224:BB224" si="699">SUM(AJ225:AJ228)</f>
        <v>0</v>
      </c>
      <c r="AK224" s="147">
        <f t="shared" si="699"/>
        <v>0</v>
      </c>
      <c r="AL224" s="147">
        <f t="shared" si="699"/>
        <v>0</v>
      </c>
      <c r="AM224" s="147">
        <f t="shared" si="699"/>
        <v>0</v>
      </c>
      <c r="AN224" s="147">
        <f t="shared" si="699"/>
        <v>0</v>
      </c>
      <c r="AO224" s="147">
        <f t="shared" si="699"/>
        <v>0</v>
      </c>
      <c r="AP224" s="147">
        <f t="shared" si="699"/>
        <v>0</v>
      </c>
      <c r="AQ224" s="147">
        <f t="shared" si="699"/>
        <v>0</v>
      </c>
      <c r="AR224" s="147">
        <f t="shared" si="699"/>
        <v>0</v>
      </c>
      <c r="AS224" s="147">
        <f t="shared" si="699"/>
        <v>0</v>
      </c>
      <c r="AT224" s="147">
        <f t="shared" ref="AT224" si="700">SUM(AT225:AT228)</f>
        <v>0</v>
      </c>
      <c r="AU224" s="147">
        <f t="shared" si="699"/>
        <v>0</v>
      </c>
      <c r="AV224" s="147">
        <f t="shared" ref="AV224:AW224" si="701">SUM(AV225:AV228)</f>
        <v>0</v>
      </c>
      <c r="AW224" s="147">
        <f t="shared" si="701"/>
        <v>0</v>
      </c>
      <c r="AX224" s="147">
        <f t="shared" si="699"/>
        <v>0</v>
      </c>
      <c r="AY224" s="147">
        <f t="shared" si="699"/>
        <v>0</v>
      </c>
      <c r="AZ224" s="147">
        <f t="shared" si="699"/>
        <v>0</v>
      </c>
      <c r="BA224" s="147">
        <f t="shared" si="699"/>
        <v>0</v>
      </c>
      <c r="BB224" s="147">
        <f t="shared" si="699"/>
        <v>0</v>
      </c>
      <c r="BC224" s="352">
        <f t="shared" si="690"/>
        <v>0</v>
      </c>
      <c r="BD224" s="573">
        <f t="shared" si="605"/>
        <v>0</v>
      </c>
    </row>
    <row r="225" spans="1:56" ht="17.399999999999999" x14ac:dyDescent="0.3">
      <c r="A225" s="22" t="s">
        <v>435</v>
      </c>
      <c r="B225" s="23" t="s">
        <v>436</v>
      </c>
      <c r="C225" s="147"/>
      <c r="D225" s="147"/>
      <c r="E225" s="147"/>
      <c r="F225" s="147"/>
      <c r="G225" s="147"/>
      <c r="H225" s="147">
        <f t="shared" ref="H225:H234" si="702">SUM(C225:G225)</f>
        <v>0</v>
      </c>
      <c r="I225" s="318"/>
      <c r="J225" s="318"/>
      <c r="K225" s="318"/>
      <c r="L225" s="553">
        <f t="shared" si="689"/>
        <v>0</v>
      </c>
      <c r="M225" s="147"/>
      <c r="N225" s="147"/>
      <c r="O225" s="147"/>
      <c r="P225" s="147"/>
      <c r="Q225" s="147">
        <f t="shared" ref="Q225:Q234" si="703">SUM(M225:P225)</f>
        <v>0</v>
      </c>
      <c r="R225" s="147"/>
      <c r="S225" s="147"/>
      <c r="T225" s="147"/>
      <c r="U225" s="147">
        <f t="shared" si="616"/>
        <v>0</v>
      </c>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352">
        <f t="shared" si="690"/>
        <v>0</v>
      </c>
      <c r="BD225" s="573">
        <f t="shared" si="605"/>
        <v>0</v>
      </c>
    </row>
    <row r="226" spans="1:56" ht="17.399999999999999" x14ac:dyDescent="0.3">
      <c r="A226" s="22" t="s">
        <v>437</v>
      </c>
      <c r="B226" s="23" t="s">
        <v>438</v>
      </c>
      <c r="C226" s="147"/>
      <c r="D226" s="147"/>
      <c r="E226" s="147"/>
      <c r="F226" s="147"/>
      <c r="G226" s="147"/>
      <c r="H226" s="147">
        <f t="shared" si="702"/>
        <v>0</v>
      </c>
      <c r="I226" s="318"/>
      <c r="J226" s="318"/>
      <c r="K226" s="318"/>
      <c r="L226" s="553">
        <f t="shared" si="689"/>
        <v>0</v>
      </c>
      <c r="M226" s="147"/>
      <c r="N226" s="147"/>
      <c r="O226" s="147"/>
      <c r="P226" s="147"/>
      <c r="Q226" s="147">
        <f t="shared" si="703"/>
        <v>0</v>
      </c>
      <c r="R226" s="147"/>
      <c r="S226" s="147"/>
      <c r="T226" s="147"/>
      <c r="U226" s="147">
        <f t="shared" si="616"/>
        <v>0</v>
      </c>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352">
        <f t="shared" si="690"/>
        <v>0</v>
      </c>
      <c r="BD226" s="573">
        <f t="shared" si="605"/>
        <v>0</v>
      </c>
    </row>
    <row r="227" spans="1:56" ht="17.399999999999999" x14ac:dyDescent="0.3">
      <c r="A227" s="22" t="s">
        <v>439</v>
      </c>
      <c r="B227" s="23" t="s">
        <v>440</v>
      </c>
      <c r="C227" s="147"/>
      <c r="D227" s="147"/>
      <c r="E227" s="147"/>
      <c r="F227" s="147"/>
      <c r="G227" s="147"/>
      <c r="H227" s="147">
        <f t="shared" si="702"/>
        <v>0</v>
      </c>
      <c r="I227" s="318"/>
      <c r="J227" s="318"/>
      <c r="K227" s="318"/>
      <c r="L227" s="553">
        <f t="shared" si="689"/>
        <v>0</v>
      </c>
      <c r="M227" s="147"/>
      <c r="N227" s="147"/>
      <c r="O227" s="147"/>
      <c r="P227" s="147"/>
      <c r="Q227" s="147">
        <f t="shared" si="703"/>
        <v>0</v>
      </c>
      <c r="R227" s="147"/>
      <c r="S227" s="147"/>
      <c r="T227" s="147"/>
      <c r="U227" s="147">
        <f t="shared" si="616"/>
        <v>0</v>
      </c>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352">
        <f t="shared" si="690"/>
        <v>0</v>
      </c>
      <c r="BD227" s="573">
        <f t="shared" si="605"/>
        <v>0</v>
      </c>
    </row>
    <row r="228" spans="1:56" ht="17.399999999999999" x14ac:dyDescent="0.3">
      <c r="A228" s="22" t="s">
        <v>441</v>
      </c>
      <c r="B228" s="23" t="s">
        <v>442</v>
      </c>
      <c r="C228" s="147"/>
      <c r="D228" s="147"/>
      <c r="E228" s="147"/>
      <c r="F228" s="147"/>
      <c r="G228" s="147"/>
      <c r="H228" s="147">
        <f t="shared" si="702"/>
        <v>0</v>
      </c>
      <c r="I228" s="318"/>
      <c r="J228" s="318"/>
      <c r="K228" s="318"/>
      <c r="L228" s="553">
        <f t="shared" si="689"/>
        <v>0</v>
      </c>
      <c r="M228" s="147"/>
      <c r="N228" s="147"/>
      <c r="O228" s="147"/>
      <c r="P228" s="147"/>
      <c r="Q228" s="147">
        <f t="shared" si="703"/>
        <v>0</v>
      </c>
      <c r="R228" s="147"/>
      <c r="S228" s="147"/>
      <c r="T228" s="147"/>
      <c r="U228" s="147">
        <f t="shared" si="616"/>
        <v>0</v>
      </c>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352">
        <f t="shared" si="690"/>
        <v>0</v>
      </c>
      <c r="BD228" s="573">
        <f t="shared" si="605"/>
        <v>0</v>
      </c>
    </row>
    <row r="229" spans="1:56" ht="17.399999999999999" x14ac:dyDescent="0.3">
      <c r="A229" s="18" t="s">
        <v>443</v>
      </c>
      <c r="B229" s="19" t="s">
        <v>444</v>
      </c>
      <c r="C229" s="147"/>
      <c r="D229" s="147"/>
      <c r="E229" s="147"/>
      <c r="F229" s="147"/>
      <c r="G229" s="147"/>
      <c r="H229" s="147">
        <f t="shared" si="702"/>
        <v>0</v>
      </c>
      <c r="I229" s="318"/>
      <c r="J229" s="318"/>
      <c r="K229" s="318"/>
      <c r="L229" s="553">
        <f t="shared" si="689"/>
        <v>0</v>
      </c>
      <c r="M229" s="147"/>
      <c r="N229" s="147"/>
      <c r="O229" s="147"/>
      <c r="P229" s="147"/>
      <c r="Q229" s="147">
        <f t="shared" si="703"/>
        <v>0</v>
      </c>
      <c r="R229" s="147"/>
      <c r="S229" s="147"/>
      <c r="T229" s="147"/>
      <c r="U229" s="147">
        <f t="shared" si="616"/>
        <v>0</v>
      </c>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352">
        <f t="shared" si="690"/>
        <v>0</v>
      </c>
      <c r="BD229" s="573">
        <f t="shared" si="605"/>
        <v>0</v>
      </c>
    </row>
    <row r="230" spans="1:56" ht="31.5" customHeight="1" x14ac:dyDescent="0.3">
      <c r="A230" s="18" t="s">
        <v>445</v>
      </c>
      <c r="B230" s="19" t="s">
        <v>446</v>
      </c>
      <c r="C230" s="147"/>
      <c r="D230" s="147"/>
      <c r="E230" s="147"/>
      <c r="F230" s="147"/>
      <c r="G230" s="147"/>
      <c r="H230" s="147">
        <f t="shared" si="702"/>
        <v>0</v>
      </c>
      <c r="I230" s="318"/>
      <c r="J230" s="318"/>
      <c r="K230" s="318"/>
      <c r="L230" s="553">
        <f t="shared" si="689"/>
        <v>0</v>
      </c>
      <c r="M230" s="147"/>
      <c r="N230" s="147"/>
      <c r="O230" s="147"/>
      <c r="P230" s="147"/>
      <c r="Q230" s="147">
        <f t="shared" si="703"/>
        <v>0</v>
      </c>
      <c r="R230" s="147"/>
      <c r="S230" s="147"/>
      <c r="T230" s="147"/>
      <c r="U230" s="147">
        <f t="shared" si="616"/>
        <v>0</v>
      </c>
      <c r="V230" s="147"/>
      <c r="W230" s="147"/>
      <c r="X230" s="147"/>
      <c r="Y230" s="147"/>
      <c r="Z230" s="147"/>
      <c r="AA230" s="147"/>
      <c r="AB230" s="147">
        <v>13858564</v>
      </c>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352">
        <f t="shared" si="690"/>
        <v>13858564</v>
      </c>
      <c r="BD230" s="573">
        <f t="shared" si="605"/>
        <v>13858564</v>
      </c>
    </row>
    <row r="231" spans="1:56" ht="17.399999999999999" x14ac:dyDescent="0.3">
      <c r="A231" s="18" t="s">
        <v>447</v>
      </c>
      <c r="B231" s="19" t="s">
        <v>448</v>
      </c>
      <c r="C231" s="147"/>
      <c r="D231" s="147"/>
      <c r="E231" s="147"/>
      <c r="F231" s="147"/>
      <c r="G231" s="147"/>
      <c r="H231" s="147">
        <f t="shared" si="702"/>
        <v>0</v>
      </c>
      <c r="I231" s="318"/>
      <c r="J231" s="318"/>
      <c r="K231" s="318"/>
      <c r="L231" s="553">
        <f t="shared" si="689"/>
        <v>0</v>
      </c>
      <c r="M231" s="147"/>
      <c r="N231" s="147"/>
      <c r="O231" s="147"/>
      <c r="P231" s="147"/>
      <c r="Q231" s="147">
        <f t="shared" si="703"/>
        <v>0</v>
      </c>
      <c r="R231" s="147"/>
      <c r="S231" s="147"/>
      <c r="T231" s="147"/>
      <c r="U231" s="147">
        <f t="shared" si="616"/>
        <v>0</v>
      </c>
      <c r="V231" s="147"/>
      <c r="W231" s="147"/>
      <c r="X231" s="147"/>
      <c r="Y231" s="147"/>
      <c r="Z231" s="147"/>
      <c r="AA231" s="147"/>
      <c r="AB231" s="147"/>
      <c r="AC231" s="147"/>
      <c r="AD231" s="147">
        <v>316710081</v>
      </c>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352">
        <f t="shared" si="690"/>
        <v>316710081</v>
      </c>
      <c r="BD231" s="573">
        <f t="shared" si="605"/>
        <v>316710081</v>
      </c>
    </row>
    <row r="232" spans="1:56" ht="17.399999999999999" x14ac:dyDescent="0.3">
      <c r="A232" s="18" t="s">
        <v>449</v>
      </c>
      <c r="B232" s="19" t="s">
        <v>450</v>
      </c>
      <c r="C232" s="147"/>
      <c r="D232" s="147"/>
      <c r="E232" s="147"/>
      <c r="F232" s="147"/>
      <c r="G232" s="147"/>
      <c r="H232" s="147">
        <f t="shared" si="702"/>
        <v>0</v>
      </c>
      <c r="I232" s="318"/>
      <c r="J232" s="318"/>
      <c r="K232" s="318"/>
      <c r="L232" s="553">
        <f t="shared" si="689"/>
        <v>0</v>
      </c>
      <c r="M232" s="147"/>
      <c r="N232" s="147"/>
      <c r="O232" s="147"/>
      <c r="P232" s="147"/>
      <c r="Q232" s="147">
        <f t="shared" si="703"/>
        <v>0</v>
      </c>
      <c r="R232" s="147"/>
      <c r="S232" s="147"/>
      <c r="T232" s="147"/>
      <c r="U232" s="147">
        <f t="shared" si="616"/>
        <v>0</v>
      </c>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352">
        <f t="shared" si="690"/>
        <v>0</v>
      </c>
      <c r="BD232" s="573">
        <f t="shared" si="605"/>
        <v>0</v>
      </c>
    </row>
    <row r="233" spans="1:56" ht="17.399999999999999" x14ac:dyDescent="0.3">
      <c r="A233" s="18" t="s">
        <v>451</v>
      </c>
      <c r="B233" s="19" t="s">
        <v>452</v>
      </c>
      <c r="C233" s="147"/>
      <c r="D233" s="147"/>
      <c r="E233" s="147"/>
      <c r="F233" s="147"/>
      <c r="G233" s="147"/>
      <c r="H233" s="147">
        <f t="shared" si="702"/>
        <v>0</v>
      </c>
      <c r="I233" s="318"/>
      <c r="J233" s="318"/>
      <c r="K233" s="318"/>
      <c r="L233" s="553">
        <f t="shared" si="689"/>
        <v>0</v>
      </c>
      <c r="M233" s="147"/>
      <c r="N233" s="147"/>
      <c r="O233" s="147"/>
      <c r="P233" s="147"/>
      <c r="Q233" s="147">
        <f t="shared" si="703"/>
        <v>0</v>
      </c>
      <c r="R233" s="147"/>
      <c r="S233" s="147"/>
      <c r="T233" s="147"/>
      <c r="U233" s="147">
        <f t="shared" si="616"/>
        <v>0</v>
      </c>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352">
        <f t="shared" si="690"/>
        <v>0</v>
      </c>
      <c r="BD233" s="573">
        <f t="shared" si="605"/>
        <v>0</v>
      </c>
    </row>
    <row r="234" spans="1:56" ht="17.399999999999999" x14ac:dyDescent="0.3">
      <c r="A234" s="18" t="s">
        <v>453</v>
      </c>
      <c r="B234" s="19" t="s">
        <v>454</v>
      </c>
      <c r="C234" s="147"/>
      <c r="D234" s="147"/>
      <c r="E234" s="147"/>
      <c r="F234" s="147"/>
      <c r="G234" s="147"/>
      <c r="H234" s="147">
        <f t="shared" si="702"/>
        <v>0</v>
      </c>
      <c r="I234" s="318"/>
      <c r="J234" s="318"/>
      <c r="K234" s="318"/>
      <c r="L234" s="553">
        <f t="shared" si="689"/>
        <v>0</v>
      </c>
      <c r="M234" s="147"/>
      <c r="N234" s="147"/>
      <c r="O234" s="147"/>
      <c r="P234" s="147"/>
      <c r="Q234" s="147">
        <f t="shared" si="703"/>
        <v>0</v>
      </c>
      <c r="R234" s="147"/>
      <c r="S234" s="147"/>
      <c r="T234" s="147"/>
      <c r="U234" s="147">
        <f t="shared" si="616"/>
        <v>0</v>
      </c>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352">
        <f t="shared" si="690"/>
        <v>0</v>
      </c>
      <c r="BD234" s="573">
        <f t="shared" si="605"/>
        <v>0</v>
      </c>
    </row>
    <row r="235" spans="1:56" ht="17.399999999999999" x14ac:dyDescent="0.3">
      <c r="A235" s="16" t="s">
        <v>455</v>
      </c>
      <c r="B235" s="17" t="s">
        <v>456</v>
      </c>
      <c r="C235" s="146">
        <f t="shared" ref="C235:AI235" si="704">SUM(C236:C239)</f>
        <v>0</v>
      </c>
      <c r="D235" s="146">
        <f t="shared" ref="D235:F235" si="705">SUM(D236:D239)</f>
        <v>0</v>
      </c>
      <c r="E235" s="146">
        <f t="shared" si="705"/>
        <v>0</v>
      </c>
      <c r="F235" s="146">
        <f t="shared" si="705"/>
        <v>0</v>
      </c>
      <c r="G235" s="146">
        <f t="shared" si="704"/>
        <v>0</v>
      </c>
      <c r="H235" s="146">
        <f t="shared" si="704"/>
        <v>0</v>
      </c>
      <c r="I235" s="317">
        <f t="shared" si="704"/>
        <v>0</v>
      </c>
      <c r="J235" s="317">
        <f t="shared" si="704"/>
        <v>0</v>
      </c>
      <c r="K235" s="317">
        <f t="shared" si="704"/>
        <v>0</v>
      </c>
      <c r="L235" s="552">
        <f>SUM(I235:K235)</f>
        <v>0</v>
      </c>
      <c r="M235" s="163">
        <f t="shared" si="704"/>
        <v>0</v>
      </c>
      <c r="N235" s="163">
        <f t="shared" ref="N235:O235" si="706">SUM(N236:N239)</f>
        <v>0</v>
      </c>
      <c r="O235" s="163">
        <f t="shared" si="706"/>
        <v>0</v>
      </c>
      <c r="P235" s="163">
        <f t="shared" si="704"/>
        <v>0</v>
      </c>
      <c r="Q235" s="163">
        <f t="shared" si="704"/>
        <v>0</v>
      </c>
      <c r="R235" s="163">
        <f t="shared" si="704"/>
        <v>0</v>
      </c>
      <c r="S235" s="163">
        <f t="shared" ref="S235:T235" si="707">SUM(S236:S239)</f>
        <v>0</v>
      </c>
      <c r="T235" s="163">
        <f t="shared" si="707"/>
        <v>0</v>
      </c>
      <c r="U235" s="163">
        <f t="shared" si="616"/>
        <v>0</v>
      </c>
      <c r="V235" s="163">
        <f t="shared" si="704"/>
        <v>0</v>
      </c>
      <c r="W235" s="163">
        <f t="shared" ref="W235:X235" si="708">SUM(W236:W239)</f>
        <v>0</v>
      </c>
      <c r="X235" s="163">
        <f t="shared" si="708"/>
        <v>0</v>
      </c>
      <c r="Y235" s="163">
        <f t="shared" si="704"/>
        <v>0</v>
      </c>
      <c r="Z235" s="163">
        <f t="shared" si="704"/>
        <v>0</v>
      </c>
      <c r="AA235" s="163">
        <f t="shared" si="704"/>
        <v>0</v>
      </c>
      <c r="AB235" s="163">
        <f t="shared" si="704"/>
        <v>0</v>
      </c>
      <c r="AC235" s="163">
        <f t="shared" ref="AC235" si="709">SUM(AC236:AC239)</f>
        <v>0</v>
      </c>
      <c r="AD235" s="163">
        <f t="shared" si="704"/>
        <v>0</v>
      </c>
      <c r="AE235" s="163">
        <f t="shared" ref="AE235" si="710">SUM(AE236:AE239)</f>
        <v>0</v>
      </c>
      <c r="AF235" s="163">
        <f t="shared" si="704"/>
        <v>0</v>
      </c>
      <c r="AG235" s="163">
        <f t="shared" ref="AG235" si="711">SUM(AG236:AG239)</f>
        <v>0</v>
      </c>
      <c r="AH235" s="163">
        <f t="shared" si="704"/>
        <v>0</v>
      </c>
      <c r="AI235" s="163">
        <f t="shared" si="704"/>
        <v>0</v>
      </c>
      <c r="AJ235" s="163">
        <f t="shared" ref="AJ235:BB235" si="712">SUM(AJ236:AJ239)</f>
        <v>0</v>
      </c>
      <c r="AK235" s="163">
        <f t="shared" si="712"/>
        <v>0</v>
      </c>
      <c r="AL235" s="163">
        <f t="shared" si="712"/>
        <v>0</v>
      </c>
      <c r="AM235" s="163">
        <f t="shared" si="712"/>
        <v>0</v>
      </c>
      <c r="AN235" s="163">
        <f t="shared" si="712"/>
        <v>0</v>
      </c>
      <c r="AO235" s="163">
        <f t="shared" si="712"/>
        <v>0</v>
      </c>
      <c r="AP235" s="163">
        <f t="shared" si="712"/>
        <v>0</v>
      </c>
      <c r="AQ235" s="163">
        <f t="shared" si="712"/>
        <v>0</v>
      </c>
      <c r="AR235" s="163">
        <f t="shared" si="712"/>
        <v>0</v>
      </c>
      <c r="AS235" s="163">
        <f t="shared" si="712"/>
        <v>0</v>
      </c>
      <c r="AT235" s="163">
        <f t="shared" ref="AT235" si="713">SUM(AT236:AT239)</f>
        <v>0</v>
      </c>
      <c r="AU235" s="163">
        <f t="shared" si="712"/>
        <v>0</v>
      </c>
      <c r="AV235" s="163">
        <f t="shared" ref="AV235:AW235" si="714">SUM(AV236:AV239)</f>
        <v>0</v>
      </c>
      <c r="AW235" s="163">
        <f t="shared" si="714"/>
        <v>0</v>
      </c>
      <c r="AX235" s="163">
        <f t="shared" si="712"/>
        <v>0</v>
      </c>
      <c r="AY235" s="163">
        <f t="shared" si="712"/>
        <v>0</v>
      </c>
      <c r="AZ235" s="163">
        <f t="shared" si="712"/>
        <v>0</v>
      </c>
      <c r="BA235" s="163">
        <f t="shared" si="712"/>
        <v>0</v>
      </c>
      <c r="BB235" s="163">
        <f t="shared" si="712"/>
        <v>0</v>
      </c>
      <c r="BC235" s="352">
        <f t="shared" si="690"/>
        <v>0</v>
      </c>
      <c r="BD235" s="573">
        <f t="shared" si="605"/>
        <v>0</v>
      </c>
    </row>
    <row r="236" spans="1:56" ht="17.399999999999999" x14ac:dyDescent="0.3">
      <c r="A236" s="18" t="s">
        <v>457</v>
      </c>
      <c r="B236" s="19" t="s">
        <v>458</v>
      </c>
      <c r="C236" s="147"/>
      <c r="D236" s="147"/>
      <c r="E236" s="147"/>
      <c r="F236" s="147"/>
      <c r="G236" s="147"/>
      <c r="H236" s="147">
        <f>SUM(C236:G236)</f>
        <v>0</v>
      </c>
      <c r="I236" s="318"/>
      <c r="J236" s="318"/>
      <c r="K236" s="318"/>
      <c r="L236" s="553">
        <f>SUM(I236:K236)</f>
        <v>0</v>
      </c>
      <c r="M236" s="147"/>
      <c r="N236" s="147"/>
      <c r="O236" s="147"/>
      <c r="P236" s="147"/>
      <c r="Q236" s="147">
        <f>SUM(M236:P236)</f>
        <v>0</v>
      </c>
      <c r="R236" s="147"/>
      <c r="S236" s="147"/>
      <c r="T236" s="147"/>
      <c r="U236" s="147">
        <f t="shared" si="616"/>
        <v>0</v>
      </c>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352">
        <f t="shared" si="690"/>
        <v>0</v>
      </c>
      <c r="BD236" s="573">
        <f t="shared" si="605"/>
        <v>0</v>
      </c>
    </row>
    <row r="237" spans="1:56" ht="17.399999999999999" x14ac:dyDescent="0.3">
      <c r="A237" s="18" t="s">
        <v>459</v>
      </c>
      <c r="B237" s="19" t="s">
        <v>460</v>
      </c>
      <c r="C237" s="147"/>
      <c r="D237" s="147"/>
      <c r="E237" s="147"/>
      <c r="F237" s="147"/>
      <c r="G237" s="147"/>
      <c r="H237" s="147">
        <f>SUM(C237:G237)</f>
        <v>0</v>
      </c>
      <c r="I237" s="318"/>
      <c r="J237" s="318"/>
      <c r="K237" s="318"/>
      <c r="L237" s="553">
        <f t="shared" ref="L237:L239" si="715">SUM(I237:K237)</f>
        <v>0</v>
      </c>
      <c r="M237" s="147"/>
      <c r="N237" s="147"/>
      <c r="O237" s="147"/>
      <c r="P237" s="147"/>
      <c r="Q237" s="147">
        <f>SUM(M237:P237)</f>
        <v>0</v>
      </c>
      <c r="R237" s="147"/>
      <c r="S237" s="147"/>
      <c r="T237" s="147"/>
      <c r="U237" s="147">
        <f t="shared" si="616"/>
        <v>0</v>
      </c>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352">
        <f t="shared" si="690"/>
        <v>0</v>
      </c>
      <c r="BD237" s="573">
        <f t="shared" si="605"/>
        <v>0</v>
      </c>
    </row>
    <row r="238" spans="1:56" ht="17.399999999999999" x14ac:dyDescent="0.3">
      <c r="A238" s="18" t="s">
        <v>461</v>
      </c>
      <c r="B238" s="19" t="s">
        <v>462</v>
      </c>
      <c r="C238" s="147"/>
      <c r="D238" s="147"/>
      <c r="E238" s="147"/>
      <c r="F238" s="147"/>
      <c r="G238" s="147"/>
      <c r="H238" s="147">
        <f>SUM(C238:G238)</f>
        <v>0</v>
      </c>
      <c r="I238" s="318"/>
      <c r="J238" s="318"/>
      <c r="K238" s="318"/>
      <c r="L238" s="553">
        <f t="shared" si="715"/>
        <v>0</v>
      </c>
      <c r="M238" s="147"/>
      <c r="N238" s="147"/>
      <c r="O238" s="147"/>
      <c r="P238" s="147"/>
      <c r="Q238" s="147">
        <f>SUM(M238:P238)</f>
        <v>0</v>
      </c>
      <c r="R238" s="147"/>
      <c r="S238" s="147"/>
      <c r="T238" s="147"/>
      <c r="U238" s="147">
        <f t="shared" si="616"/>
        <v>0</v>
      </c>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352">
        <f t="shared" si="690"/>
        <v>0</v>
      </c>
      <c r="BD238" s="573">
        <f t="shared" si="605"/>
        <v>0</v>
      </c>
    </row>
    <row r="239" spans="1:56" ht="17.399999999999999" x14ac:dyDescent="0.3">
      <c r="A239" s="18" t="s">
        <v>463</v>
      </c>
      <c r="B239" s="19" t="s">
        <v>464</v>
      </c>
      <c r="C239" s="147"/>
      <c r="D239" s="147"/>
      <c r="E239" s="147"/>
      <c r="F239" s="147"/>
      <c r="G239" s="147"/>
      <c r="H239" s="147">
        <f>SUM(C239:G239)</f>
        <v>0</v>
      </c>
      <c r="I239" s="318"/>
      <c r="J239" s="318"/>
      <c r="K239" s="318"/>
      <c r="L239" s="553">
        <f t="shared" si="715"/>
        <v>0</v>
      </c>
      <c r="M239" s="147"/>
      <c r="N239" s="147"/>
      <c r="O239" s="147"/>
      <c r="P239" s="147"/>
      <c r="Q239" s="147">
        <f>SUM(M239:P239)</f>
        <v>0</v>
      </c>
      <c r="R239" s="147"/>
      <c r="S239" s="147"/>
      <c r="T239" s="147"/>
      <c r="U239" s="147">
        <f t="shared" si="616"/>
        <v>0</v>
      </c>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352">
        <f t="shared" si="690"/>
        <v>0</v>
      </c>
      <c r="BD239" s="573">
        <f t="shared" si="605"/>
        <v>0</v>
      </c>
    </row>
    <row r="240" spans="1:56" ht="31.2" x14ac:dyDescent="0.3">
      <c r="A240" s="16" t="s">
        <v>465</v>
      </c>
      <c r="B240" s="17" t="s">
        <v>466</v>
      </c>
      <c r="C240" s="146"/>
      <c r="D240" s="146"/>
      <c r="E240" s="146"/>
      <c r="F240" s="146"/>
      <c r="G240" s="146"/>
      <c r="H240" s="146">
        <f>SUM(C240:G240)</f>
        <v>0</v>
      </c>
      <c r="I240" s="317"/>
      <c r="J240" s="317"/>
      <c r="K240" s="317"/>
      <c r="L240" s="552">
        <f>SUM(I240:K240)</f>
        <v>0</v>
      </c>
      <c r="M240" s="163"/>
      <c r="N240" s="163"/>
      <c r="O240" s="163"/>
      <c r="P240" s="163"/>
      <c r="Q240" s="163">
        <f>SUM(M240:P240)</f>
        <v>0</v>
      </c>
      <c r="R240" s="163"/>
      <c r="S240" s="163"/>
      <c r="T240" s="163"/>
      <c r="U240" s="163">
        <f t="shared" si="616"/>
        <v>0</v>
      </c>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352">
        <f t="shared" si="690"/>
        <v>0</v>
      </c>
      <c r="BD240" s="573">
        <f t="shared" si="605"/>
        <v>0</v>
      </c>
    </row>
    <row r="241" spans="1:56" x14ac:dyDescent="0.3">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574"/>
    </row>
    <row r="242" spans="1:56" ht="17.399999999999999" x14ac:dyDescent="0.3">
      <c r="B242" s="25" t="s">
        <v>467</v>
      </c>
      <c r="C242" s="149">
        <f t="shared" ref="C242:BD242" si="716">C126+C145+C146+C171+C180</f>
        <v>1942542</v>
      </c>
      <c r="D242" s="149">
        <f t="shared" ref="D242:F242" si="717">D126+D145+D146+D171+D180</f>
        <v>443538</v>
      </c>
      <c r="E242" s="149">
        <f t="shared" si="717"/>
        <v>20540554</v>
      </c>
      <c r="F242" s="149">
        <f t="shared" si="717"/>
        <v>0</v>
      </c>
      <c r="G242" s="149">
        <f t="shared" si="716"/>
        <v>1386433</v>
      </c>
      <c r="H242" s="149">
        <f t="shared" si="716"/>
        <v>24313067</v>
      </c>
      <c r="I242" s="149">
        <f>I126+I145+I146+I171+I180</f>
        <v>78665356</v>
      </c>
      <c r="J242" s="149">
        <f t="shared" ref="J242:K242" si="718">J126+J145+J146+J171+J180</f>
        <v>299972</v>
      </c>
      <c r="K242" s="149">
        <f t="shared" si="718"/>
        <v>0</v>
      </c>
      <c r="L242" s="149">
        <f>SUM(I242:K242)</f>
        <v>78965328</v>
      </c>
      <c r="M242" s="149">
        <f t="shared" si="716"/>
        <v>137881527</v>
      </c>
      <c r="N242" s="149">
        <f t="shared" ref="N242:O242" si="719">N126+N145+N146+N171+N180</f>
        <v>0</v>
      </c>
      <c r="O242" s="149">
        <f t="shared" si="719"/>
        <v>0</v>
      </c>
      <c r="P242" s="149">
        <f t="shared" si="716"/>
        <v>1181668</v>
      </c>
      <c r="Q242" s="149">
        <f t="shared" si="716"/>
        <v>139063195</v>
      </c>
      <c r="R242" s="149">
        <f t="shared" si="716"/>
        <v>79018767</v>
      </c>
      <c r="S242" s="149">
        <f t="shared" si="716"/>
        <v>965118</v>
      </c>
      <c r="T242" s="149">
        <f t="shared" ref="T242" si="720">T126+T145+T146+T171+T180</f>
        <v>0</v>
      </c>
      <c r="U242" s="149">
        <f t="shared" si="716"/>
        <v>79983885</v>
      </c>
      <c r="V242" s="149">
        <f t="shared" si="716"/>
        <v>0</v>
      </c>
      <c r="W242" s="149">
        <f t="shared" ref="W242:X242" si="721">W126+W145+W146+W171+W180</f>
        <v>0</v>
      </c>
      <c r="X242" s="149">
        <f t="shared" si="721"/>
        <v>0</v>
      </c>
      <c r="Y242" s="149">
        <f t="shared" si="716"/>
        <v>18764547</v>
      </c>
      <c r="Z242" s="149">
        <f t="shared" si="716"/>
        <v>4711379</v>
      </c>
      <c r="AA242" s="149">
        <f t="shared" si="716"/>
        <v>4688116</v>
      </c>
      <c r="AB242" s="149">
        <f t="shared" si="716"/>
        <v>28249</v>
      </c>
      <c r="AC242" s="149">
        <f t="shared" ref="AC242" si="722">AC126+AC145+AC146+AC171+AC180</f>
        <v>0</v>
      </c>
      <c r="AD242" s="149">
        <f t="shared" si="716"/>
        <v>3443017</v>
      </c>
      <c r="AE242" s="149">
        <f t="shared" ref="AE242" si="723">AE126+AE145+AE146+AE171+AE180</f>
        <v>0</v>
      </c>
      <c r="AF242" s="149">
        <f t="shared" si="716"/>
        <v>16936239</v>
      </c>
      <c r="AG242" s="149">
        <f t="shared" ref="AG242" si="724">AG126+AG145+AG146+AG171+AG180</f>
        <v>0</v>
      </c>
      <c r="AH242" s="149">
        <f t="shared" si="716"/>
        <v>3813955</v>
      </c>
      <c r="AI242" s="149">
        <f t="shared" si="716"/>
        <v>0</v>
      </c>
      <c r="AJ242" s="149">
        <f t="shared" ref="AJ242:AK242" si="725">AJ126+AJ145+AJ146+AJ171+AJ180</f>
        <v>11376421</v>
      </c>
      <c r="AK242" s="149">
        <f t="shared" si="725"/>
        <v>12874355</v>
      </c>
      <c r="AL242" s="149">
        <f t="shared" si="716"/>
        <v>44867213</v>
      </c>
      <c r="AM242" s="149">
        <f t="shared" ref="AM242" si="726">AM126+AM145+AM146+AM171+AM180</f>
        <v>2392035</v>
      </c>
      <c r="AN242" s="149">
        <f t="shared" ref="AN242:AO242" si="727">AN126+AN145+AN146+AN171+AN180</f>
        <v>21682681</v>
      </c>
      <c r="AO242" s="149">
        <f t="shared" si="727"/>
        <v>3840000</v>
      </c>
      <c r="AP242" s="149">
        <f t="shared" si="716"/>
        <v>15850078</v>
      </c>
      <c r="AQ242" s="149">
        <f t="shared" ref="AQ242" si="728">AQ126+AQ145+AQ146+AQ171+AQ180</f>
        <v>0</v>
      </c>
      <c r="AR242" s="149">
        <f t="shared" si="716"/>
        <v>15635887</v>
      </c>
      <c r="AS242" s="149">
        <f t="shared" ref="AS242:AT242" si="729">AS126+AS145+AS146+AS171+AS180</f>
        <v>4290000</v>
      </c>
      <c r="AT242" s="149">
        <f t="shared" si="729"/>
        <v>592560</v>
      </c>
      <c r="AU242" s="149">
        <f t="shared" si="716"/>
        <v>44638862</v>
      </c>
      <c r="AV242" s="149">
        <f t="shared" ref="AV242:AX242" si="730">AV126+AV145+AV146+AV171+AV180</f>
        <v>26304</v>
      </c>
      <c r="AW242" s="149">
        <f t="shared" ref="AW242" si="731">AW126+AW145+AW146+AW171+AW180</f>
        <v>5208778</v>
      </c>
      <c r="AX242" s="149">
        <f t="shared" si="730"/>
        <v>3047740</v>
      </c>
      <c r="AY242" s="149">
        <f t="shared" ref="AY242" si="732">AY126+AY145+AY146+AY171+AY180</f>
        <v>0</v>
      </c>
      <c r="AZ242" s="149">
        <f t="shared" si="716"/>
        <v>256988</v>
      </c>
      <c r="BA242" s="149">
        <f t="shared" si="716"/>
        <v>0</v>
      </c>
      <c r="BB242" s="149">
        <f t="shared" si="716"/>
        <v>36010597</v>
      </c>
      <c r="BC242" s="149">
        <f t="shared" ref="BC242" si="733">BC126+BC145+BC146+BC171+BC180</f>
        <v>274976001</v>
      </c>
      <c r="BD242" s="573">
        <f t="shared" si="716"/>
        <v>597301476</v>
      </c>
    </row>
    <row r="243" spans="1:56" x14ac:dyDescent="0.3">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574"/>
    </row>
    <row r="244" spans="1:56" ht="17.399999999999999" x14ac:dyDescent="0.3">
      <c r="B244" s="25" t="s">
        <v>468</v>
      </c>
      <c r="C244" s="149">
        <f t="shared" ref="C244:BB244" si="734">C196+C204+C209</f>
        <v>0</v>
      </c>
      <c r="D244" s="149">
        <f t="shared" ref="D244:F244" si="735">D196+D204+D209</f>
        <v>0</v>
      </c>
      <c r="E244" s="149">
        <f t="shared" si="735"/>
        <v>1312987</v>
      </c>
      <c r="F244" s="149">
        <f t="shared" si="735"/>
        <v>0</v>
      </c>
      <c r="G244" s="149">
        <f t="shared" si="734"/>
        <v>0</v>
      </c>
      <c r="H244" s="149">
        <f t="shared" si="734"/>
        <v>1312987</v>
      </c>
      <c r="I244" s="149">
        <f t="shared" si="734"/>
        <v>139990</v>
      </c>
      <c r="J244" s="149">
        <f t="shared" si="734"/>
        <v>0</v>
      </c>
      <c r="K244" s="149">
        <f t="shared" si="734"/>
        <v>0</v>
      </c>
      <c r="L244" s="149">
        <f>SUM(I244:K244)</f>
        <v>139990</v>
      </c>
      <c r="M244" s="166">
        <f t="shared" si="734"/>
        <v>24990</v>
      </c>
      <c r="N244" s="166">
        <f t="shared" ref="N244:O244" si="736">N196+N204+N209</f>
        <v>0</v>
      </c>
      <c r="O244" s="166">
        <f t="shared" si="736"/>
        <v>0</v>
      </c>
      <c r="P244" s="166">
        <f t="shared" si="734"/>
        <v>765059</v>
      </c>
      <c r="Q244" s="166">
        <f t="shared" si="734"/>
        <v>790049</v>
      </c>
      <c r="R244" s="166">
        <f t="shared" si="734"/>
        <v>0</v>
      </c>
      <c r="S244" s="166">
        <f t="shared" si="734"/>
        <v>0</v>
      </c>
      <c r="T244" s="166">
        <f t="shared" ref="T244" si="737">T196+T204+T209</f>
        <v>0</v>
      </c>
      <c r="U244" s="166">
        <f>U196+U204+U209</f>
        <v>0</v>
      </c>
      <c r="V244" s="166">
        <f t="shared" si="734"/>
        <v>0</v>
      </c>
      <c r="W244" s="166">
        <f t="shared" ref="W244:X244" si="738">W196+W204+W209</f>
        <v>0</v>
      </c>
      <c r="X244" s="166">
        <f t="shared" si="738"/>
        <v>0</v>
      </c>
      <c r="Y244" s="166">
        <f t="shared" si="734"/>
        <v>0</v>
      </c>
      <c r="Z244" s="166">
        <f t="shared" si="734"/>
        <v>0</v>
      </c>
      <c r="AA244" s="166">
        <f t="shared" si="734"/>
        <v>318000</v>
      </c>
      <c r="AB244" s="166">
        <f t="shared" si="734"/>
        <v>0</v>
      </c>
      <c r="AC244" s="166">
        <f t="shared" ref="AC244" si="739">AC196+AC204+AC209</f>
        <v>0</v>
      </c>
      <c r="AD244" s="166">
        <f t="shared" si="734"/>
        <v>0</v>
      </c>
      <c r="AE244" s="166">
        <f t="shared" ref="AE244" si="740">AE196+AE204+AE209</f>
        <v>0</v>
      </c>
      <c r="AF244" s="166">
        <f t="shared" si="734"/>
        <v>0</v>
      </c>
      <c r="AG244" s="166">
        <f t="shared" ref="AG244" si="741">AG196+AG204+AG209</f>
        <v>0</v>
      </c>
      <c r="AH244" s="166">
        <f t="shared" si="734"/>
        <v>0</v>
      </c>
      <c r="AI244" s="166">
        <f t="shared" si="734"/>
        <v>0</v>
      </c>
      <c r="AJ244" s="166">
        <f t="shared" ref="AJ244:AK244" si="742">AJ196+AJ204+AJ209</f>
        <v>78021769</v>
      </c>
      <c r="AK244" s="166">
        <f t="shared" si="742"/>
        <v>0</v>
      </c>
      <c r="AL244" s="166">
        <f t="shared" si="734"/>
        <v>1292272</v>
      </c>
      <c r="AM244" s="166">
        <f t="shared" ref="AM244" si="743">AM196+AM204+AM209</f>
        <v>0</v>
      </c>
      <c r="AN244" s="166">
        <f t="shared" ref="AN244:AO244" si="744">AN196+AN204+AN209</f>
        <v>0</v>
      </c>
      <c r="AO244" s="166">
        <f t="shared" si="744"/>
        <v>0</v>
      </c>
      <c r="AP244" s="166">
        <f t="shared" si="734"/>
        <v>0</v>
      </c>
      <c r="AQ244" s="166">
        <f t="shared" ref="AQ244" si="745">AQ196+AQ204+AQ209</f>
        <v>0</v>
      </c>
      <c r="AR244" s="166">
        <f t="shared" si="734"/>
        <v>69000</v>
      </c>
      <c r="AS244" s="166">
        <f t="shared" ref="AS244:AT244" si="746">AS196+AS204+AS209</f>
        <v>0</v>
      </c>
      <c r="AT244" s="166">
        <f t="shared" si="746"/>
        <v>0</v>
      </c>
      <c r="AU244" s="166">
        <f t="shared" si="734"/>
        <v>0</v>
      </c>
      <c r="AV244" s="166">
        <f t="shared" ref="AV244:AX244" si="747">AV196+AV204+AV209</f>
        <v>0</v>
      </c>
      <c r="AW244" s="166">
        <f t="shared" ref="AW244" si="748">AW196+AW204+AW209</f>
        <v>0</v>
      </c>
      <c r="AX244" s="166">
        <f t="shared" si="747"/>
        <v>0</v>
      </c>
      <c r="AY244" s="166">
        <f t="shared" ref="AY244" si="749">AY196+AY204+AY209</f>
        <v>0</v>
      </c>
      <c r="AZ244" s="166">
        <f t="shared" si="734"/>
        <v>0</v>
      </c>
      <c r="BA244" s="166">
        <f t="shared" si="734"/>
        <v>0</v>
      </c>
      <c r="BB244" s="166">
        <f t="shared" si="734"/>
        <v>0</v>
      </c>
      <c r="BC244" s="166">
        <f t="shared" ref="BC244" si="750">BC196+BC204+BC209</f>
        <v>79701041</v>
      </c>
      <c r="BD244" s="573">
        <f>BC244+U244+Q244+H244</f>
        <v>81804077</v>
      </c>
    </row>
    <row r="245" spans="1:56" x14ac:dyDescent="0.3">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574"/>
    </row>
    <row r="246" spans="1:56" ht="17.399999999999999" x14ac:dyDescent="0.3">
      <c r="B246" s="25" t="s">
        <v>469</v>
      </c>
      <c r="C246" s="149">
        <f t="shared" ref="C246:BB246" si="751">C218</f>
        <v>0</v>
      </c>
      <c r="D246" s="149">
        <f t="shared" ref="D246:F246" si="752">D218</f>
        <v>0</v>
      </c>
      <c r="E246" s="149">
        <f t="shared" si="752"/>
        <v>0</v>
      </c>
      <c r="F246" s="149">
        <f t="shared" si="752"/>
        <v>0</v>
      </c>
      <c r="G246" s="149">
        <f t="shared" si="751"/>
        <v>0</v>
      </c>
      <c r="H246" s="149">
        <f t="shared" si="751"/>
        <v>0</v>
      </c>
      <c r="I246" s="149">
        <f t="shared" si="751"/>
        <v>0</v>
      </c>
      <c r="J246" s="149">
        <f t="shared" si="751"/>
        <v>0</v>
      </c>
      <c r="K246" s="149">
        <f t="shared" si="751"/>
        <v>0</v>
      </c>
      <c r="L246" s="149">
        <f>SUM(I246:K246)</f>
        <v>0</v>
      </c>
      <c r="M246" s="166">
        <f t="shared" si="751"/>
        <v>0</v>
      </c>
      <c r="N246" s="166">
        <f t="shared" ref="N246:O246" si="753">N218</f>
        <v>0</v>
      </c>
      <c r="O246" s="166">
        <f t="shared" si="753"/>
        <v>0</v>
      </c>
      <c r="P246" s="166">
        <f t="shared" si="751"/>
        <v>0</v>
      </c>
      <c r="Q246" s="166">
        <f t="shared" si="751"/>
        <v>0</v>
      </c>
      <c r="R246" s="166">
        <f t="shared" si="751"/>
        <v>0</v>
      </c>
      <c r="S246" s="166">
        <f t="shared" si="751"/>
        <v>0</v>
      </c>
      <c r="T246" s="166">
        <f t="shared" ref="T246" si="754">T218</f>
        <v>0</v>
      </c>
      <c r="U246" s="166">
        <f>U218</f>
        <v>0</v>
      </c>
      <c r="V246" s="166">
        <f t="shared" si="751"/>
        <v>0</v>
      </c>
      <c r="W246" s="166">
        <f t="shared" ref="W246:X246" si="755">W218</f>
        <v>0</v>
      </c>
      <c r="X246" s="166">
        <f t="shared" si="755"/>
        <v>0</v>
      </c>
      <c r="Y246" s="166">
        <f t="shared" si="751"/>
        <v>0</v>
      </c>
      <c r="Z246" s="166">
        <f t="shared" si="751"/>
        <v>0</v>
      </c>
      <c r="AA246" s="166">
        <f t="shared" si="751"/>
        <v>0</v>
      </c>
      <c r="AB246" s="166">
        <f t="shared" si="751"/>
        <v>13858564</v>
      </c>
      <c r="AC246" s="166">
        <f t="shared" ref="AC246" si="756">AC218</f>
        <v>0</v>
      </c>
      <c r="AD246" s="166">
        <f t="shared" si="751"/>
        <v>316710081</v>
      </c>
      <c r="AE246" s="166">
        <f t="shared" ref="AE246" si="757">AE218</f>
        <v>0</v>
      </c>
      <c r="AF246" s="166">
        <f t="shared" si="751"/>
        <v>0</v>
      </c>
      <c r="AG246" s="166">
        <f t="shared" ref="AG246" si="758">AG218</f>
        <v>0</v>
      </c>
      <c r="AH246" s="166">
        <f t="shared" si="751"/>
        <v>0</v>
      </c>
      <c r="AI246" s="166">
        <f t="shared" si="751"/>
        <v>0</v>
      </c>
      <c r="AJ246" s="166">
        <f t="shared" ref="AJ246:AK246" si="759">AJ218</f>
        <v>0</v>
      </c>
      <c r="AK246" s="166">
        <f t="shared" si="759"/>
        <v>0</v>
      </c>
      <c r="AL246" s="166">
        <f t="shared" si="751"/>
        <v>0</v>
      </c>
      <c r="AM246" s="166">
        <f t="shared" ref="AM246" si="760">AM218</f>
        <v>0</v>
      </c>
      <c r="AN246" s="166">
        <f t="shared" ref="AN246:AO246" si="761">AN218</f>
        <v>0</v>
      </c>
      <c r="AO246" s="166">
        <f t="shared" si="761"/>
        <v>0</v>
      </c>
      <c r="AP246" s="166">
        <f t="shared" si="751"/>
        <v>0</v>
      </c>
      <c r="AQ246" s="166">
        <f t="shared" ref="AQ246" si="762">AQ218</f>
        <v>0</v>
      </c>
      <c r="AR246" s="166">
        <f t="shared" si="751"/>
        <v>0</v>
      </c>
      <c r="AS246" s="166">
        <f t="shared" ref="AS246:AT246" si="763">AS218</f>
        <v>0</v>
      </c>
      <c r="AT246" s="166">
        <f t="shared" si="763"/>
        <v>0</v>
      </c>
      <c r="AU246" s="166">
        <f t="shared" si="751"/>
        <v>0</v>
      </c>
      <c r="AV246" s="166">
        <f t="shared" ref="AV246:AX246" si="764">AV218</f>
        <v>0</v>
      </c>
      <c r="AW246" s="166">
        <f t="shared" ref="AW246" si="765">AW218</f>
        <v>0</v>
      </c>
      <c r="AX246" s="166">
        <f t="shared" si="764"/>
        <v>0</v>
      </c>
      <c r="AY246" s="166">
        <f t="shared" ref="AY246" si="766">AY218</f>
        <v>0</v>
      </c>
      <c r="AZ246" s="166">
        <f t="shared" si="751"/>
        <v>0</v>
      </c>
      <c r="BA246" s="166">
        <f t="shared" si="751"/>
        <v>0</v>
      </c>
      <c r="BB246" s="166">
        <f t="shared" si="751"/>
        <v>0</v>
      </c>
      <c r="BC246" s="166">
        <f t="shared" ref="BC246" si="767">BC218</f>
        <v>330568645</v>
      </c>
      <c r="BD246" s="573">
        <f>BC246+U246+Q246+H246</f>
        <v>330568645</v>
      </c>
    </row>
    <row r="247" spans="1:56" x14ac:dyDescent="0.3">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574"/>
    </row>
    <row r="248" spans="1:56" ht="17.399999999999999" x14ac:dyDescent="0.3">
      <c r="A248" s="36" t="s">
        <v>470</v>
      </c>
      <c r="B248" s="37" t="s">
        <v>471</v>
      </c>
      <c r="C248" s="167">
        <f t="shared" ref="C248:BB248" si="768">C126+C145+C146+C171+C180+C196+C204+C209+C218</f>
        <v>1942542</v>
      </c>
      <c r="D248" s="167">
        <f t="shared" ref="D248:F248" si="769">D126+D145+D146+D171+D180+D196+D204+D209+D218</f>
        <v>443538</v>
      </c>
      <c r="E248" s="167">
        <f t="shared" si="769"/>
        <v>21853541</v>
      </c>
      <c r="F248" s="167">
        <f t="shared" si="769"/>
        <v>0</v>
      </c>
      <c r="G248" s="167">
        <f t="shared" si="768"/>
        <v>1386433</v>
      </c>
      <c r="H248" s="167">
        <f t="shared" si="768"/>
        <v>25626054</v>
      </c>
      <c r="I248" s="167">
        <f>I126+I145+I146+I171+I180+I196+I204+I209+I218</f>
        <v>78805346</v>
      </c>
      <c r="J248" s="167">
        <f t="shared" ref="J248:K248" si="770">J126+J145+J146+J171+J180+J196+J204+J209+J218</f>
        <v>299972</v>
      </c>
      <c r="K248" s="167">
        <f t="shared" si="770"/>
        <v>0</v>
      </c>
      <c r="L248" s="167">
        <f>SUM(I248:K248)</f>
        <v>79105318</v>
      </c>
      <c r="M248" s="168">
        <f t="shared" si="768"/>
        <v>137906517</v>
      </c>
      <c r="N248" s="168">
        <f t="shared" ref="N248:O248" si="771">N126+N145+N146+N171+N180+N196+N204+N209+N218</f>
        <v>0</v>
      </c>
      <c r="O248" s="168">
        <f t="shared" si="771"/>
        <v>0</v>
      </c>
      <c r="P248" s="168">
        <f t="shared" si="768"/>
        <v>1946727</v>
      </c>
      <c r="Q248" s="168">
        <f t="shared" si="768"/>
        <v>139853244</v>
      </c>
      <c r="R248" s="168">
        <f t="shared" si="768"/>
        <v>79018767</v>
      </c>
      <c r="S248" s="168">
        <f t="shared" si="768"/>
        <v>965118</v>
      </c>
      <c r="T248" s="168">
        <f t="shared" ref="T248" si="772">T126+T145+T146+T171+T180+T196+T204+T209+T218</f>
        <v>0</v>
      </c>
      <c r="U248" s="168">
        <f>U126+U145+U146+U171+U180+U196+U204+U209+U218</f>
        <v>79983885</v>
      </c>
      <c r="V248" s="168">
        <f t="shared" si="768"/>
        <v>0</v>
      </c>
      <c r="W248" s="168">
        <f t="shared" ref="W248:X248" si="773">W126+W145+W146+W171+W180+W196+W204+W209+W218</f>
        <v>0</v>
      </c>
      <c r="X248" s="168">
        <f t="shared" si="773"/>
        <v>0</v>
      </c>
      <c r="Y248" s="168">
        <f t="shared" si="768"/>
        <v>18764547</v>
      </c>
      <c r="Z248" s="168">
        <f t="shared" si="768"/>
        <v>4711379</v>
      </c>
      <c r="AA248" s="168">
        <f t="shared" si="768"/>
        <v>5006116</v>
      </c>
      <c r="AB248" s="168">
        <f t="shared" si="768"/>
        <v>13886813</v>
      </c>
      <c r="AC248" s="168">
        <f t="shared" ref="AC248" si="774">AC126+AC145+AC146+AC171+AC180+AC196+AC204+AC209+AC218</f>
        <v>0</v>
      </c>
      <c r="AD248" s="168">
        <f t="shared" si="768"/>
        <v>320153098</v>
      </c>
      <c r="AE248" s="168">
        <f t="shared" ref="AE248" si="775">AE126+AE145+AE146+AE171+AE180+AE196+AE204+AE209+AE218</f>
        <v>0</v>
      </c>
      <c r="AF248" s="168">
        <f t="shared" si="768"/>
        <v>16936239</v>
      </c>
      <c r="AG248" s="168">
        <f t="shared" ref="AG248" si="776">AG126+AG145+AG146+AG171+AG180+AG196+AG204+AG209+AG218</f>
        <v>0</v>
      </c>
      <c r="AH248" s="168">
        <f t="shared" si="768"/>
        <v>3813955</v>
      </c>
      <c r="AI248" s="168">
        <f t="shared" si="768"/>
        <v>0</v>
      </c>
      <c r="AJ248" s="168">
        <f t="shared" ref="AJ248:AK248" si="777">AJ126+AJ145+AJ146+AJ171+AJ180+AJ196+AJ204+AJ209+AJ218</f>
        <v>89398190</v>
      </c>
      <c r="AK248" s="168">
        <f t="shared" si="777"/>
        <v>12874355</v>
      </c>
      <c r="AL248" s="168">
        <f t="shared" si="768"/>
        <v>46159485</v>
      </c>
      <c r="AM248" s="168">
        <f t="shared" ref="AM248" si="778">AM126+AM145+AM146+AM171+AM180+AM196+AM204+AM209+AM218</f>
        <v>2392035</v>
      </c>
      <c r="AN248" s="168">
        <f t="shared" ref="AN248:AO248" si="779">AN126+AN145+AN146+AN171+AN180+AN196+AN204+AN209+AN218</f>
        <v>21682681</v>
      </c>
      <c r="AO248" s="168">
        <f t="shared" si="779"/>
        <v>3840000</v>
      </c>
      <c r="AP248" s="168">
        <f t="shared" si="768"/>
        <v>15850078</v>
      </c>
      <c r="AQ248" s="168">
        <f t="shared" ref="AQ248" si="780">AQ126+AQ145+AQ146+AQ171+AQ180+AQ196+AQ204+AQ209+AQ218</f>
        <v>0</v>
      </c>
      <c r="AR248" s="168">
        <f t="shared" si="768"/>
        <v>15704887</v>
      </c>
      <c r="AS248" s="168">
        <f t="shared" ref="AS248:AT248" si="781">AS126+AS145+AS146+AS171+AS180+AS196+AS204+AS209+AS218</f>
        <v>4290000</v>
      </c>
      <c r="AT248" s="168">
        <f t="shared" si="781"/>
        <v>592560</v>
      </c>
      <c r="AU248" s="168">
        <f t="shared" si="768"/>
        <v>44638862</v>
      </c>
      <c r="AV248" s="168">
        <f t="shared" ref="AV248:AX248" si="782">AV126+AV145+AV146+AV171+AV180+AV196+AV204+AV209+AV218</f>
        <v>26304</v>
      </c>
      <c r="AW248" s="168">
        <f t="shared" ref="AW248" si="783">AW126+AW145+AW146+AW171+AW180+AW196+AW204+AW209+AW218</f>
        <v>5208778</v>
      </c>
      <c r="AX248" s="168">
        <f t="shared" si="782"/>
        <v>3047740</v>
      </c>
      <c r="AY248" s="168">
        <f t="shared" ref="AY248" si="784">AY126+AY145+AY146+AY171+AY180+AY196+AY204+AY209+AY218</f>
        <v>0</v>
      </c>
      <c r="AZ248" s="168">
        <f t="shared" si="768"/>
        <v>256988</v>
      </c>
      <c r="BA248" s="168">
        <f t="shared" si="768"/>
        <v>0</v>
      </c>
      <c r="BB248" s="168">
        <f t="shared" si="768"/>
        <v>36010597</v>
      </c>
      <c r="BC248" s="168">
        <f t="shared" ref="BC248" si="785">BC126+BC145+BC146+BC171+BC180+BC196+BC204+BC209+BC218</f>
        <v>685245687</v>
      </c>
      <c r="BD248" s="573">
        <f>BC248+U248+Q248+H248</f>
        <v>930708870</v>
      </c>
    </row>
    <row r="249" spans="1:56" ht="17.399999999999999" x14ac:dyDescent="0.3">
      <c r="A249" s="28"/>
      <c r="B249" s="2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574"/>
    </row>
    <row r="250" spans="1:56" ht="30.6" x14ac:dyDescent="0.3">
      <c r="A250" s="30"/>
      <c r="B250" s="31" t="s">
        <v>472</v>
      </c>
      <c r="C250" s="151">
        <f t="shared" ref="C250:BB250" si="786">C248-C231</f>
        <v>1942542</v>
      </c>
      <c r="D250" s="151">
        <f t="shared" ref="D250:F250" si="787">D248-D231</f>
        <v>443538</v>
      </c>
      <c r="E250" s="151">
        <f t="shared" si="787"/>
        <v>21853541</v>
      </c>
      <c r="F250" s="151">
        <f t="shared" si="787"/>
        <v>0</v>
      </c>
      <c r="G250" s="151">
        <f t="shared" si="786"/>
        <v>1386433</v>
      </c>
      <c r="H250" s="151">
        <f t="shared" si="786"/>
        <v>25626054</v>
      </c>
      <c r="I250" s="151">
        <f t="shared" si="786"/>
        <v>78805346</v>
      </c>
      <c r="J250" s="151">
        <f t="shared" si="786"/>
        <v>299972</v>
      </c>
      <c r="K250" s="151">
        <f t="shared" si="786"/>
        <v>0</v>
      </c>
      <c r="L250" s="151">
        <f>SUM(I250:K250)</f>
        <v>79105318</v>
      </c>
      <c r="M250" s="169">
        <f t="shared" si="786"/>
        <v>137906517</v>
      </c>
      <c r="N250" s="169">
        <f t="shared" ref="N250:O250" si="788">N248-N231</f>
        <v>0</v>
      </c>
      <c r="O250" s="169">
        <f t="shared" si="788"/>
        <v>0</v>
      </c>
      <c r="P250" s="169">
        <f t="shared" si="786"/>
        <v>1946727</v>
      </c>
      <c r="Q250" s="169">
        <f t="shared" si="786"/>
        <v>139853244</v>
      </c>
      <c r="R250" s="169">
        <f t="shared" si="786"/>
        <v>79018767</v>
      </c>
      <c r="S250" s="169">
        <f t="shared" si="786"/>
        <v>965118</v>
      </c>
      <c r="T250" s="169">
        <f t="shared" ref="T250" si="789">T248-T231</f>
        <v>0</v>
      </c>
      <c r="U250" s="169">
        <f>U248-U231</f>
        <v>79983885</v>
      </c>
      <c r="V250" s="169">
        <f t="shared" si="786"/>
        <v>0</v>
      </c>
      <c r="W250" s="169">
        <f t="shared" ref="W250:X250" si="790">W248-W231</f>
        <v>0</v>
      </c>
      <c r="X250" s="169">
        <f t="shared" si="790"/>
        <v>0</v>
      </c>
      <c r="Y250" s="169">
        <f t="shared" si="786"/>
        <v>18764547</v>
      </c>
      <c r="Z250" s="169">
        <f t="shared" si="786"/>
        <v>4711379</v>
      </c>
      <c r="AA250" s="169">
        <f t="shared" si="786"/>
        <v>5006116</v>
      </c>
      <c r="AB250" s="169">
        <f t="shared" si="786"/>
        <v>13886813</v>
      </c>
      <c r="AC250" s="169">
        <f t="shared" ref="AC250" si="791">AC248-AC231</f>
        <v>0</v>
      </c>
      <c r="AD250" s="169">
        <f t="shared" si="786"/>
        <v>3443017</v>
      </c>
      <c r="AE250" s="169">
        <f t="shared" ref="AE250" si="792">AE248-AE231</f>
        <v>0</v>
      </c>
      <c r="AF250" s="169">
        <f t="shared" si="786"/>
        <v>16936239</v>
      </c>
      <c r="AG250" s="169">
        <f t="shared" ref="AG250" si="793">AG248-AG231</f>
        <v>0</v>
      </c>
      <c r="AH250" s="169">
        <f t="shared" si="786"/>
        <v>3813955</v>
      </c>
      <c r="AI250" s="169">
        <f t="shared" si="786"/>
        <v>0</v>
      </c>
      <c r="AJ250" s="169">
        <f t="shared" ref="AJ250:AK250" si="794">AJ248-AJ231</f>
        <v>89398190</v>
      </c>
      <c r="AK250" s="169">
        <f t="shared" si="794"/>
        <v>12874355</v>
      </c>
      <c r="AL250" s="169">
        <f t="shared" si="786"/>
        <v>46159485</v>
      </c>
      <c r="AM250" s="169">
        <f t="shared" ref="AM250" si="795">AM248-AM231</f>
        <v>2392035</v>
      </c>
      <c r="AN250" s="169">
        <f t="shared" ref="AN250:AO250" si="796">AN248-AN231</f>
        <v>21682681</v>
      </c>
      <c r="AO250" s="169">
        <f t="shared" si="796"/>
        <v>3840000</v>
      </c>
      <c r="AP250" s="169">
        <f t="shared" si="786"/>
        <v>15850078</v>
      </c>
      <c r="AQ250" s="169">
        <f t="shared" ref="AQ250" si="797">AQ248-AQ231</f>
        <v>0</v>
      </c>
      <c r="AR250" s="169">
        <f t="shared" si="786"/>
        <v>15704887</v>
      </c>
      <c r="AS250" s="169">
        <f t="shared" ref="AS250:AT250" si="798">AS248-AS231</f>
        <v>4290000</v>
      </c>
      <c r="AT250" s="169">
        <f t="shared" si="798"/>
        <v>592560</v>
      </c>
      <c r="AU250" s="169">
        <f t="shared" si="786"/>
        <v>44638862</v>
      </c>
      <c r="AV250" s="169">
        <f t="shared" ref="AV250:AX250" si="799">AV248-AV231</f>
        <v>26304</v>
      </c>
      <c r="AW250" s="169">
        <f t="shared" ref="AW250" si="800">AW248-AW231</f>
        <v>5208778</v>
      </c>
      <c r="AX250" s="169">
        <f t="shared" si="799"/>
        <v>3047740</v>
      </c>
      <c r="AY250" s="169">
        <f t="shared" ref="AY250" si="801">AY248-AY231</f>
        <v>0</v>
      </c>
      <c r="AZ250" s="169">
        <f t="shared" si="786"/>
        <v>256988</v>
      </c>
      <c r="BA250" s="169">
        <f t="shared" si="786"/>
        <v>0</v>
      </c>
      <c r="BB250" s="169">
        <f t="shared" si="786"/>
        <v>36010597</v>
      </c>
      <c r="BC250" s="169">
        <f>BC248-BC231</f>
        <v>368535606</v>
      </c>
      <c r="BD250" s="573">
        <f>BC250+U250+Q250+H250</f>
        <v>613998789</v>
      </c>
    </row>
    <row r="251" spans="1:56" x14ac:dyDescent="0.3">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574"/>
    </row>
    <row r="252" spans="1:56" ht="35.4" thickBot="1" x14ac:dyDescent="0.35">
      <c r="A252" s="32"/>
      <c r="B252" s="33" t="s">
        <v>473</v>
      </c>
      <c r="C252" s="152">
        <f t="shared" ref="C252:BB252" si="802">C248-C218</f>
        <v>1942542</v>
      </c>
      <c r="D252" s="152">
        <f t="shared" ref="D252:F252" si="803">D248-D218</f>
        <v>443538</v>
      </c>
      <c r="E252" s="152">
        <f t="shared" si="803"/>
        <v>21853541</v>
      </c>
      <c r="F252" s="152">
        <f t="shared" si="803"/>
        <v>0</v>
      </c>
      <c r="G252" s="152">
        <f t="shared" si="802"/>
        <v>1386433</v>
      </c>
      <c r="H252" s="152">
        <f t="shared" si="802"/>
        <v>25626054</v>
      </c>
      <c r="I252" s="152">
        <f t="shared" si="802"/>
        <v>78805346</v>
      </c>
      <c r="J252" s="152">
        <f t="shared" si="802"/>
        <v>299972</v>
      </c>
      <c r="K252" s="152">
        <f t="shared" si="802"/>
        <v>0</v>
      </c>
      <c r="L252" s="152">
        <f>SUM(I252:K252)</f>
        <v>79105318</v>
      </c>
      <c r="M252" s="170">
        <f t="shared" si="802"/>
        <v>137906517</v>
      </c>
      <c r="N252" s="170">
        <f t="shared" ref="N252:O252" si="804">N248-N218</f>
        <v>0</v>
      </c>
      <c r="O252" s="170">
        <f t="shared" si="804"/>
        <v>0</v>
      </c>
      <c r="P252" s="170">
        <f t="shared" si="802"/>
        <v>1946727</v>
      </c>
      <c r="Q252" s="170">
        <f t="shared" si="802"/>
        <v>139853244</v>
      </c>
      <c r="R252" s="170">
        <f t="shared" si="802"/>
        <v>79018767</v>
      </c>
      <c r="S252" s="170">
        <f t="shared" si="802"/>
        <v>965118</v>
      </c>
      <c r="T252" s="170">
        <f t="shared" ref="T252" si="805">T248-T218</f>
        <v>0</v>
      </c>
      <c r="U252" s="170">
        <f>U248-U218</f>
        <v>79983885</v>
      </c>
      <c r="V252" s="170">
        <f t="shared" si="802"/>
        <v>0</v>
      </c>
      <c r="W252" s="170">
        <f t="shared" ref="W252:X252" si="806">W248-W218</f>
        <v>0</v>
      </c>
      <c r="X252" s="170">
        <f t="shared" si="806"/>
        <v>0</v>
      </c>
      <c r="Y252" s="170">
        <f t="shared" si="802"/>
        <v>18764547</v>
      </c>
      <c r="Z252" s="170">
        <f t="shared" si="802"/>
        <v>4711379</v>
      </c>
      <c r="AA252" s="170">
        <f t="shared" si="802"/>
        <v>5006116</v>
      </c>
      <c r="AB252" s="170">
        <f t="shared" si="802"/>
        <v>28249</v>
      </c>
      <c r="AC252" s="170">
        <f t="shared" ref="AC252" si="807">AC248-AC218</f>
        <v>0</v>
      </c>
      <c r="AD252" s="170">
        <f t="shared" si="802"/>
        <v>3443017</v>
      </c>
      <c r="AE252" s="170">
        <f t="shared" ref="AE252" si="808">AE248-AE218</f>
        <v>0</v>
      </c>
      <c r="AF252" s="170">
        <f t="shared" si="802"/>
        <v>16936239</v>
      </c>
      <c r="AG252" s="170">
        <f t="shared" ref="AG252" si="809">AG248-AG218</f>
        <v>0</v>
      </c>
      <c r="AH252" s="170">
        <f t="shared" si="802"/>
        <v>3813955</v>
      </c>
      <c r="AI252" s="170">
        <f t="shared" si="802"/>
        <v>0</v>
      </c>
      <c r="AJ252" s="170">
        <f t="shared" ref="AJ252:AK252" si="810">AJ248-AJ218</f>
        <v>89398190</v>
      </c>
      <c r="AK252" s="170">
        <f t="shared" si="810"/>
        <v>12874355</v>
      </c>
      <c r="AL252" s="170">
        <f t="shared" si="802"/>
        <v>46159485</v>
      </c>
      <c r="AM252" s="170">
        <f t="shared" ref="AM252" si="811">AM248-AM218</f>
        <v>2392035</v>
      </c>
      <c r="AN252" s="170">
        <f t="shared" ref="AN252:AO252" si="812">AN248-AN218</f>
        <v>21682681</v>
      </c>
      <c r="AO252" s="170">
        <f t="shared" si="812"/>
        <v>3840000</v>
      </c>
      <c r="AP252" s="170">
        <f t="shared" si="802"/>
        <v>15850078</v>
      </c>
      <c r="AQ252" s="170">
        <f t="shared" ref="AQ252" si="813">AQ248-AQ218</f>
        <v>0</v>
      </c>
      <c r="AR252" s="170">
        <f t="shared" si="802"/>
        <v>15704887</v>
      </c>
      <c r="AS252" s="170">
        <f t="shared" ref="AS252:AT252" si="814">AS248-AS218</f>
        <v>4290000</v>
      </c>
      <c r="AT252" s="170">
        <f t="shared" si="814"/>
        <v>592560</v>
      </c>
      <c r="AU252" s="170">
        <f t="shared" si="802"/>
        <v>44638862</v>
      </c>
      <c r="AV252" s="170">
        <f t="shared" ref="AV252:AX252" si="815">AV248-AV218</f>
        <v>26304</v>
      </c>
      <c r="AW252" s="170">
        <f t="shared" ref="AW252" si="816">AW248-AW218</f>
        <v>5208778</v>
      </c>
      <c r="AX252" s="170">
        <f t="shared" si="815"/>
        <v>3047740</v>
      </c>
      <c r="AY252" s="170">
        <f t="shared" ref="AY252" si="817">AY248-AY218</f>
        <v>0</v>
      </c>
      <c r="AZ252" s="170">
        <f t="shared" si="802"/>
        <v>256988</v>
      </c>
      <c r="BA252" s="170">
        <f t="shared" si="802"/>
        <v>0</v>
      </c>
      <c r="BB252" s="170">
        <f t="shared" si="802"/>
        <v>36010597</v>
      </c>
      <c r="BC252" s="170">
        <f t="shared" ref="BC252" si="818">BC248-BC218</f>
        <v>354677042</v>
      </c>
      <c r="BD252" s="575">
        <f>BC252+U252+Q252+H252</f>
        <v>600140225</v>
      </c>
    </row>
    <row r="253" spans="1:56" ht="17.399999999999999" x14ac:dyDescent="0.3">
      <c r="A253" s="28"/>
      <c r="B253" s="29"/>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576"/>
    </row>
  </sheetData>
  <mergeCells count="4">
    <mergeCell ref="C2:H2"/>
    <mergeCell ref="M2:Q2"/>
    <mergeCell ref="C123:G123"/>
    <mergeCell ref="M123:Q123"/>
  </mergeCells>
  <phoneticPr fontId="76" type="noConversion"/>
  <pageMargins left="0.70866141732283472" right="0.70866141732283472" top="0.74803149606299213" bottom="0.74803149606299213" header="0.31496062992125984" footer="0.31496062992125984"/>
  <pageSetup paperSize="8" scale="13" fitToHeight="2" orientation="portrait" r:id="rId1"/>
  <headerFooter>
    <oddHeader>&amp;R2a melléklet</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Q251"/>
  <sheetViews>
    <sheetView tabSelected="1" zoomScale="83" zoomScaleNormal="83" workbookViewId="0">
      <pane xSplit="2" ySplit="4" topLeftCell="AV11" activePane="bottomRight" state="frozen"/>
      <selection activeCell="AZ189" sqref="AZ189"/>
      <selection pane="topRight" activeCell="AZ189" sqref="AZ189"/>
      <selection pane="bottomLeft" activeCell="AZ189" sqref="AZ189"/>
      <selection pane="bottomRight" activeCell="H18" sqref="H18"/>
    </sheetView>
  </sheetViews>
  <sheetFormatPr defaultRowHeight="15" x14ac:dyDescent="0.3"/>
  <cols>
    <col min="1" max="1" width="8.109375" style="1" customWidth="1"/>
    <col min="2" max="2" width="58.44140625" style="2" customWidth="1"/>
    <col min="3" max="13" width="15.6640625" customWidth="1"/>
    <col min="14" max="14" width="17" bestFit="1" customWidth="1"/>
    <col min="15" max="15" width="17" customWidth="1"/>
    <col min="16" max="16" width="17" bestFit="1" customWidth="1"/>
    <col min="17" max="17" width="17" customWidth="1"/>
    <col min="18" max="21" width="15.6640625" customWidth="1"/>
    <col min="22" max="22" width="17" bestFit="1" customWidth="1"/>
    <col min="23" max="23" width="17" customWidth="1"/>
    <col min="24" max="43" width="15.6640625" customWidth="1"/>
    <col min="44" max="44" width="17" bestFit="1" customWidth="1"/>
    <col min="45" max="45" width="17" customWidth="1"/>
    <col min="46" max="47" width="15.6640625" customWidth="1"/>
    <col min="48" max="48" width="17" bestFit="1" customWidth="1"/>
    <col min="49" max="49" width="17" customWidth="1"/>
    <col min="50" max="101" width="15.6640625" customWidth="1"/>
    <col min="102" max="102" width="20.5546875" bestFit="1" customWidth="1"/>
    <col min="103" max="103" width="20.5546875" customWidth="1"/>
    <col min="104" max="104" width="25.88671875" bestFit="1" customWidth="1"/>
  </cols>
  <sheetData>
    <row r="1" spans="1:199" ht="15.6" thickBot="1" x14ac:dyDescent="0.35"/>
    <row r="2" spans="1:199" s="4" customFormat="1" ht="17.399999999999999" x14ac:dyDescent="0.3">
      <c r="A2" s="1"/>
      <c r="B2" s="2"/>
      <c r="C2" s="837"/>
      <c r="D2" s="837"/>
      <c r="E2" s="837"/>
      <c r="F2" s="837"/>
      <c r="G2" s="837"/>
      <c r="H2" s="837"/>
      <c r="I2" s="837"/>
      <c r="J2" s="837"/>
      <c r="K2" s="837"/>
      <c r="L2" s="837"/>
      <c r="M2" s="508"/>
      <c r="N2" s="838"/>
      <c r="O2" s="838"/>
      <c r="P2" s="838"/>
      <c r="Q2" s="838"/>
      <c r="R2" s="838"/>
      <c r="S2" s="838"/>
      <c r="T2" s="838"/>
      <c r="U2" s="838"/>
      <c r="V2" s="838"/>
      <c r="W2" s="138"/>
      <c r="X2" s="141" t="s">
        <v>488</v>
      </c>
      <c r="Y2" s="141"/>
      <c r="Z2" s="141"/>
      <c r="AA2" s="141"/>
      <c r="AB2" s="141"/>
      <c r="AC2" s="141"/>
      <c r="AD2" s="3"/>
      <c r="AE2" s="3"/>
      <c r="AF2" s="142"/>
      <c r="AG2" s="142"/>
      <c r="AH2" s="142"/>
      <c r="AI2" s="142"/>
      <c r="AJ2" s="142"/>
      <c r="AK2" s="142"/>
      <c r="AL2" s="142" t="s">
        <v>489</v>
      </c>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377" t="s">
        <v>0</v>
      </c>
    </row>
    <row r="3" spans="1:199" s="5" customFormat="1" ht="25.5" customHeight="1" x14ac:dyDescent="0.3">
      <c r="B3" s="6" t="s">
        <v>1</v>
      </c>
      <c r="C3" s="7" t="s">
        <v>4</v>
      </c>
      <c r="D3" s="7"/>
      <c r="E3" s="7" t="s">
        <v>647</v>
      </c>
      <c r="F3" s="7"/>
      <c r="G3" s="7" t="s">
        <v>5</v>
      </c>
      <c r="H3" s="7"/>
      <c r="I3" s="7" t="s">
        <v>3</v>
      </c>
      <c r="J3" s="7"/>
      <c r="K3" s="8" t="s">
        <v>6</v>
      </c>
      <c r="L3" s="508" t="s">
        <v>474</v>
      </c>
      <c r="M3" s="508"/>
      <c r="N3" s="7" t="s">
        <v>7</v>
      </c>
      <c r="O3" s="7"/>
      <c r="P3" s="7" t="s">
        <v>3</v>
      </c>
      <c r="Q3" s="7"/>
      <c r="R3" s="7" t="s">
        <v>805</v>
      </c>
      <c r="S3" s="7"/>
      <c r="T3" s="7" t="s">
        <v>612</v>
      </c>
      <c r="U3" s="7"/>
      <c r="V3" s="138" t="s">
        <v>8</v>
      </c>
      <c r="W3" s="138"/>
      <c r="X3" s="8" t="s">
        <v>9</v>
      </c>
      <c r="Y3" s="8"/>
      <c r="Z3" s="8" t="s">
        <v>973</v>
      </c>
      <c r="AA3" s="8"/>
      <c r="AB3" s="7" t="s">
        <v>3</v>
      </c>
      <c r="AC3" s="7"/>
      <c r="AD3" s="139" t="s">
        <v>13</v>
      </c>
      <c r="AE3" s="139"/>
      <c r="AF3" s="7" t="s">
        <v>10</v>
      </c>
      <c r="AG3" s="7"/>
      <c r="AH3" s="7" t="s">
        <v>651</v>
      </c>
      <c r="AI3" s="7"/>
      <c r="AJ3" s="7" t="s">
        <v>652</v>
      </c>
      <c r="AK3" s="7"/>
      <c r="AL3" s="7" t="s">
        <v>9</v>
      </c>
      <c r="AM3" s="7"/>
      <c r="AN3" s="7" t="s">
        <v>14</v>
      </c>
      <c r="AO3" s="7"/>
      <c r="AP3" s="7" t="s">
        <v>2</v>
      </c>
      <c r="AQ3" s="7"/>
      <c r="AR3" s="7" t="s">
        <v>15</v>
      </c>
      <c r="AS3" s="7"/>
      <c r="AT3" s="7" t="s">
        <v>658</v>
      </c>
      <c r="AU3" s="7"/>
      <c r="AV3" s="7" t="s">
        <v>3</v>
      </c>
      <c r="AW3" s="7"/>
      <c r="AX3" s="7" t="s">
        <v>800</v>
      </c>
      <c r="AY3" s="7"/>
      <c r="AZ3" s="7" t="s">
        <v>969</v>
      </c>
      <c r="BA3" s="7"/>
      <c r="BB3" s="7" t="s">
        <v>17</v>
      </c>
      <c r="BC3" s="7"/>
      <c r="BD3" s="7" t="s">
        <v>819</v>
      </c>
      <c r="BE3" s="7"/>
      <c r="BF3" s="7" t="s">
        <v>968</v>
      </c>
      <c r="BG3" s="7"/>
      <c r="BH3" s="7" t="s">
        <v>18</v>
      </c>
      <c r="BI3" s="7"/>
      <c r="BJ3" s="7" t="s">
        <v>19</v>
      </c>
      <c r="BK3" s="7"/>
      <c r="BL3" s="7" t="s">
        <v>613</v>
      </c>
      <c r="BM3" s="7"/>
      <c r="BN3" s="7" t="s">
        <v>963</v>
      </c>
      <c r="BO3" s="7"/>
      <c r="BP3" s="7" t="s">
        <v>615</v>
      </c>
      <c r="BQ3" s="7"/>
      <c r="BR3" s="7" t="s">
        <v>20</v>
      </c>
      <c r="BS3" s="7"/>
      <c r="BT3" s="7" t="s">
        <v>21</v>
      </c>
      <c r="BU3" s="7"/>
      <c r="BV3" s="7" t="s">
        <v>617</v>
      </c>
      <c r="BW3" s="7"/>
      <c r="BX3" s="7" t="s">
        <v>976</v>
      </c>
      <c r="BY3" s="7"/>
      <c r="BZ3" s="7" t="s">
        <v>969</v>
      </c>
      <c r="CA3" s="7"/>
      <c r="CB3" s="7" t="s">
        <v>612</v>
      </c>
      <c r="CC3" s="7"/>
      <c r="CD3" s="7" t="s">
        <v>802</v>
      </c>
      <c r="CE3" s="7"/>
      <c r="CF3" s="7" t="s">
        <v>655</v>
      </c>
      <c r="CG3" s="7"/>
      <c r="CH3" s="7" t="s">
        <v>656</v>
      </c>
      <c r="CI3" s="7"/>
      <c r="CJ3" s="7" t="s">
        <v>5</v>
      </c>
      <c r="CK3" s="7"/>
      <c r="CL3" s="7" t="s">
        <v>11</v>
      </c>
      <c r="CM3" s="7"/>
      <c r="CN3" s="7" t="s">
        <v>1324</v>
      </c>
      <c r="CO3" s="7"/>
      <c r="CP3" s="7" t="s">
        <v>12</v>
      </c>
      <c r="CQ3" s="7"/>
      <c r="CR3" s="7" t="s">
        <v>621</v>
      </c>
      <c r="CS3" s="7"/>
      <c r="CT3" s="7" t="s">
        <v>22</v>
      </c>
      <c r="CU3" s="7"/>
      <c r="CV3" s="7" t="s">
        <v>23</v>
      </c>
      <c r="CW3" s="7"/>
      <c r="CX3" s="140" t="s">
        <v>24</v>
      </c>
      <c r="CY3" s="140"/>
      <c r="CZ3" s="378" t="s">
        <v>25</v>
      </c>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row>
    <row r="4" spans="1:199" s="4" customFormat="1" ht="75.75" customHeight="1" x14ac:dyDescent="0.3">
      <c r="A4" s="2" t="s">
        <v>26</v>
      </c>
      <c r="B4" s="10" t="s">
        <v>27</v>
      </c>
      <c r="C4" s="11" t="s">
        <v>30</v>
      </c>
      <c r="D4" s="11" t="s">
        <v>506</v>
      </c>
      <c r="E4" s="11" t="s">
        <v>648</v>
      </c>
      <c r="F4" s="11" t="s">
        <v>506</v>
      </c>
      <c r="G4" s="11" t="s">
        <v>649</v>
      </c>
      <c r="H4" s="11" t="s">
        <v>506</v>
      </c>
      <c r="I4" s="11" t="s">
        <v>29</v>
      </c>
      <c r="J4" s="11" t="s">
        <v>506</v>
      </c>
      <c r="K4" s="11" t="s">
        <v>31</v>
      </c>
      <c r="L4" s="508" t="s">
        <v>32</v>
      </c>
      <c r="M4" s="508" t="s">
        <v>481</v>
      </c>
      <c r="N4" s="11" t="s">
        <v>33</v>
      </c>
      <c r="O4" s="11" t="s">
        <v>506</v>
      </c>
      <c r="P4" s="11" t="s">
        <v>29</v>
      </c>
      <c r="Q4" s="11" t="s">
        <v>506</v>
      </c>
      <c r="R4" s="11" t="s">
        <v>806</v>
      </c>
      <c r="S4" s="11" t="s">
        <v>506</v>
      </c>
      <c r="T4" s="11" t="s">
        <v>34</v>
      </c>
      <c r="U4" s="11" t="s">
        <v>506</v>
      </c>
      <c r="V4" s="138" t="s">
        <v>32</v>
      </c>
      <c r="W4" s="138" t="s">
        <v>481</v>
      </c>
      <c r="X4" s="11" t="s">
        <v>35</v>
      </c>
      <c r="Y4" s="11" t="s">
        <v>506</v>
      </c>
      <c r="Z4" s="11" t="s">
        <v>975</v>
      </c>
      <c r="AA4" s="11" t="s">
        <v>506</v>
      </c>
      <c r="AB4" s="11" t="s">
        <v>29</v>
      </c>
      <c r="AC4" s="11" t="s">
        <v>506</v>
      </c>
      <c r="AD4" s="139" t="s">
        <v>32</v>
      </c>
      <c r="AE4" s="139" t="s">
        <v>481</v>
      </c>
      <c r="AF4" s="11" t="s">
        <v>36</v>
      </c>
      <c r="AG4" s="11" t="s">
        <v>506</v>
      </c>
      <c r="AH4" s="11" t="s">
        <v>797</v>
      </c>
      <c r="AI4" s="11" t="s">
        <v>506</v>
      </c>
      <c r="AJ4" s="11" t="s">
        <v>798</v>
      </c>
      <c r="AK4" s="11" t="s">
        <v>506</v>
      </c>
      <c r="AL4" s="11" t="s">
        <v>38</v>
      </c>
      <c r="AM4" s="11" t="s">
        <v>506</v>
      </c>
      <c r="AN4" s="11" t="s">
        <v>39</v>
      </c>
      <c r="AO4" s="11" t="s">
        <v>506</v>
      </c>
      <c r="AP4" s="11" t="s">
        <v>28</v>
      </c>
      <c r="AQ4" s="11" t="s">
        <v>506</v>
      </c>
      <c r="AR4" s="11" t="s">
        <v>40</v>
      </c>
      <c r="AS4" s="11" t="s">
        <v>506</v>
      </c>
      <c r="AT4" s="11" t="s">
        <v>659</v>
      </c>
      <c r="AU4" s="11" t="s">
        <v>506</v>
      </c>
      <c r="AV4" s="11" t="s">
        <v>29</v>
      </c>
      <c r="AW4" s="11" t="s">
        <v>506</v>
      </c>
      <c r="AX4" s="11" t="s">
        <v>801</v>
      </c>
      <c r="AY4" s="11" t="s">
        <v>506</v>
      </c>
      <c r="AZ4" s="11" t="s">
        <v>970</v>
      </c>
      <c r="BA4" s="11" t="s">
        <v>506</v>
      </c>
      <c r="BB4" s="11" t="s">
        <v>42</v>
      </c>
      <c r="BC4" s="11" t="s">
        <v>506</v>
      </c>
      <c r="BD4" s="11" t="s">
        <v>43</v>
      </c>
      <c r="BE4" s="11" t="s">
        <v>506</v>
      </c>
      <c r="BF4" s="11" t="s">
        <v>972</v>
      </c>
      <c r="BG4" s="11" t="s">
        <v>506</v>
      </c>
      <c r="BH4" s="11" t="s">
        <v>44</v>
      </c>
      <c r="BI4" s="11" t="s">
        <v>506</v>
      </c>
      <c r="BJ4" s="11" t="s">
        <v>45</v>
      </c>
      <c r="BK4" s="11" t="s">
        <v>506</v>
      </c>
      <c r="BL4" s="11" t="s">
        <v>614</v>
      </c>
      <c r="BM4" s="11" t="s">
        <v>506</v>
      </c>
      <c r="BN4" s="11" t="s">
        <v>964</v>
      </c>
      <c r="BO4" s="11" t="s">
        <v>506</v>
      </c>
      <c r="BP4" s="11" t="s">
        <v>616</v>
      </c>
      <c r="BQ4" s="11" t="s">
        <v>506</v>
      </c>
      <c r="BR4" s="11" t="s">
        <v>46</v>
      </c>
      <c r="BS4" s="11" t="s">
        <v>506</v>
      </c>
      <c r="BT4" s="11" t="s">
        <v>47</v>
      </c>
      <c r="BU4" s="11" t="s">
        <v>506</v>
      </c>
      <c r="BV4" s="11" t="s">
        <v>618</v>
      </c>
      <c r="BW4" s="11" t="s">
        <v>506</v>
      </c>
      <c r="BX4" s="11" t="s">
        <v>1323</v>
      </c>
      <c r="BY4" s="11" t="s">
        <v>506</v>
      </c>
      <c r="BZ4" s="11" t="s">
        <v>970</v>
      </c>
      <c r="CA4" s="11" t="s">
        <v>506</v>
      </c>
      <c r="CB4" s="11" t="s">
        <v>619</v>
      </c>
      <c r="CC4" s="11" t="s">
        <v>506</v>
      </c>
      <c r="CD4" s="11" t="s">
        <v>803</v>
      </c>
      <c r="CE4" s="11" t="s">
        <v>506</v>
      </c>
      <c r="CF4" s="11" t="s">
        <v>799</v>
      </c>
      <c r="CG4" s="11" t="s">
        <v>506</v>
      </c>
      <c r="CH4" s="11" t="s">
        <v>657</v>
      </c>
      <c r="CI4" s="11" t="s">
        <v>506</v>
      </c>
      <c r="CJ4" s="11" t="s">
        <v>959</v>
      </c>
      <c r="CK4" s="11" t="s">
        <v>506</v>
      </c>
      <c r="CL4" s="11" t="s">
        <v>37</v>
      </c>
      <c r="CM4" s="11" t="s">
        <v>506</v>
      </c>
      <c r="CN4" s="11" t="s">
        <v>1326</v>
      </c>
      <c r="CO4" s="11" t="s">
        <v>506</v>
      </c>
      <c r="CP4" s="11" t="s">
        <v>620</v>
      </c>
      <c r="CQ4" s="11" t="s">
        <v>506</v>
      </c>
      <c r="CR4" s="11" t="s">
        <v>622</v>
      </c>
      <c r="CS4" s="11" t="s">
        <v>506</v>
      </c>
      <c r="CT4" s="11" t="s">
        <v>623</v>
      </c>
      <c r="CU4" s="11" t="s">
        <v>506</v>
      </c>
      <c r="CV4" s="11" t="s">
        <v>48</v>
      </c>
      <c r="CW4" s="11" t="s">
        <v>506</v>
      </c>
      <c r="CX4" s="12" t="s">
        <v>49</v>
      </c>
      <c r="CY4" s="12" t="s">
        <v>481</v>
      </c>
      <c r="CZ4" s="379" t="s">
        <v>50</v>
      </c>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row>
    <row r="5" spans="1:199" ht="31.2" x14ac:dyDescent="0.3">
      <c r="A5" s="14" t="s">
        <v>51</v>
      </c>
      <c r="B5" s="199" t="s">
        <v>52</v>
      </c>
      <c r="C5" s="145">
        <f>'részletező tábla módosíto ei '!C5</f>
        <v>0</v>
      </c>
      <c r="D5" s="145">
        <f>'2a cofog szerinti teljesítés'!C5</f>
        <v>0</v>
      </c>
      <c r="E5" s="145">
        <f>'részletező tábla módosíto ei '!D5</f>
        <v>0</v>
      </c>
      <c r="F5" s="145">
        <f>'2a cofog szerinti teljesítés'!D5</f>
        <v>0</v>
      </c>
      <c r="G5" s="145">
        <f>'részletező tábla módosíto ei '!E5</f>
        <v>0</v>
      </c>
      <c r="H5" s="145">
        <f>'2a cofog szerinti teljesítés'!E5</f>
        <v>0</v>
      </c>
      <c r="I5" s="145">
        <f>'részletező tábla módosíto ei '!F5</f>
        <v>0</v>
      </c>
      <c r="J5" s="145">
        <f>'2a cofog szerinti teljesítés'!F5</f>
        <v>0</v>
      </c>
      <c r="K5" s="145">
        <f>'részletező tábla módosíto ei '!G5</f>
        <v>0</v>
      </c>
      <c r="L5" s="145">
        <f>'részletező tábla módosíto ei '!H5</f>
        <v>0</v>
      </c>
      <c r="M5" s="145">
        <f>'2a cofog szerinti teljesítés'!H5</f>
        <v>0</v>
      </c>
      <c r="N5" s="145">
        <f>'részletező tábla módosíto ei '!M5</f>
        <v>0</v>
      </c>
      <c r="O5" s="145">
        <f>'2a cofog szerinti teljesítés'!M5</f>
        <v>0</v>
      </c>
      <c r="P5" s="145">
        <f>'részletező tábla módosíto ei '!N5</f>
        <v>0</v>
      </c>
      <c r="Q5" s="145">
        <f>'2a cofog szerinti teljesítés'!N5</f>
        <v>0</v>
      </c>
      <c r="R5" s="145">
        <f>'részletező tábla módosíto ei '!O5</f>
        <v>0</v>
      </c>
      <c r="S5" s="145">
        <f>'2a cofog szerinti teljesítés'!O5</f>
        <v>0</v>
      </c>
      <c r="T5" s="145">
        <f>'részletező tábla módosíto ei '!P5</f>
        <v>0</v>
      </c>
      <c r="U5" s="145">
        <f>'2a cofog szerinti teljesítés'!P5</f>
        <v>0</v>
      </c>
      <c r="V5" s="145">
        <f>'részletező tábla módosíto ei '!Q5</f>
        <v>0</v>
      </c>
      <c r="W5" s="145">
        <f>'2a cofog szerinti teljesítés'!Q5</f>
        <v>0</v>
      </c>
      <c r="X5" s="145">
        <f>'részletező tábla módosíto ei '!R5</f>
        <v>0</v>
      </c>
      <c r="Y5" s="145">
        <f>'2a cofog szerinti teljesítés'!R5</f>
        <v>0</v>
      </c>
      <c r="Z5" s="145">
        <f>'részletező tábla módosíto ei '!S5</f>
        <v>0</v>
      </c>
      <c r="AA5" s="145">
        <f>'2a cofog szerinti teljesítés'!S5</f>
        <v>0</v>
      </c>
      <c r="AB5" s="145">
        <f>'részletező tábla módosíto ei '!T5</f>
        <v>0</v>
      </c>
      <c r="AC5" s="145">
        <f>'2a cofog szerinti teljesítés'!T5</f>
        <v>0</v>
      </c>
      <c r="AD5" s="145">
        <f>'részletező tábla módosíto ei '!U5</f>
        <v>0</v>
      </c>
      <c r="AE5" s="145">
        <f>'2a cofog szerinti teljesítés'!U5</f>
        <v>0</v>
      </c>
      <c r="AF5" s="145">
        <f>'részletező tábla módosíto ei '!V5</f>
        <v>0</v>
      </c>
      <c r="AG5" s="145">
        <f>'2a cofog szerinti teljesítés'!V5</f>
        <v>0</v>
      </c>
      <c r="AH5" s="145">
        <f>'részletező tábla módosíto ei '!W5</f>
        <v>0</v>
      </c>
      <c r="AI5" s="145">
        <f>'2a cofog szerinti teljesítés'!W5</f>
        <v>0</v>
      </c>
      <c r="AJ5" s="145">
        <f>'részletező tábla módosíto ei '!X5</f>
        <v>0</v>
      </c>
      <c r="AK5" s="145">
        <f>'2a cofog szerinti teljesítés'!X5</f>
        <v>0</v>
      </c>
      <c r="AL5" s="145">
        <f>'részletező tábla módosíto ei '!Y5</f>
        <v>0</v>
      </c>
      <c r="AM5" s="145">
        <f>'2a cofog szerinti teljesítés'!Y5</f>
        <v>0</v>
      </c>
      <c r="AN5" s="145">
        <f>'részletező tábla módosíto ei '!Z5</f>
        <v>0</v>
      </c>
      <c r="AO5" s="145">
        <f>'2a cofog szerinti teljesítés'!Z5</f>
        <v>0</v>
      </c>
      <c r="AP5" s="145">
        <f>'részletező tábla módosíto ei '!AA5</f>
        <v>0</v>
      </c>
      <c r="AQ5" s="145">
        <f>'2a cofog szerinti teljesítés'!AA5</f>
        <v>0</v>
      </c>
      <c r="AR5" s="145">
        <f>'részletező tábla módosíto ei '!AB5</f>
        <v>0</v>
      </c>
      <c r="AS5" s="145">
        <f>'2a cofog szerinti teljesítés'!AB5</f>
        <v>422232805</v>
      </c>
      <c r="AT5" s="145">
        <f>'részletező tábla módosíto ei '!AC5</f>
        <v>0</v>
      </c>
      <c r="AU5" s="145">
        <f>'2a cofog szerinti teljesítés'!AC5</f>
        <v>0</v>
      </c>
      <c r="AV5" s="145">
        <f>'részletező tábla módosíto ei '!AD5</f>
        <v>0</v>
      </c>
      <c r="AW5" s="145">
        <f>'2a cofog szerinti teljesítés'!AD5</f>
        <v>0</v>
      </c>
      <c r="AX5" s="145">
        <f>'részletező tábla módosíto ei '!AF5</f>
        <v>0</v>
      </c>
      <c r="AY5" s="145">
        <f>'2a cofog szerinti teljesítés'!AF5</f>
        <v>13175204</v>
      </c>
      <c r="AZ5" s="145">
        <f>'részletező tábla módosíto ei '!AG5</f>
        <v>0</v>
      </c>
      <c r="BA5" s="145">
        <f>'2a cofog szerinti teljesítés'!AG5</f>
        <v>0</v>
      </c>
      <c r="BB5" s="145">
        <f>'részletező tábla módosíto ei '!AH5</f>
        <v>0</v>
      </c>
      <c r="BC5" s="145">
        <f>'2a cofog szerinti teljesítés'!AH5</f>
        <v>0</v>
      </c>
      <c r="BD5" s="145">
        <f>'részletező tábla módosíto ei '!AI5</f>
        <v>0</v>
      </c>
      <c r="BE5" s="145">
        <f>'2a cofog szerinti teljesítés'!AI5</f>
        <v>0</v>
      </c>
      <c r="BF5" s="145">
        <f>'részletező tábla módosíto ei '!AJ5</f>
        <v>0</v>
      </c>
      <c r="BG5" s="145">
        <f>'2a cofog szerinti teljesítés'!AJ5</f>
        <v>0</v>
      </c>
      <c r="BH5" s="145">
        <f>'részletező tábla módosíto ei '!AK5</f>
        <v>0</v>
      </c>
      <c r="BI5" s="145">
        <f>'2a cofog szerinti teljesítés'!AK5</f>
        <v>0</v>
      </c>
      <c r="BJ5" s="145">
        <f>'részletező tábla módosíto ei '!AL5</f>
        <v>474377705</v>
      </c>
      <c r="BK5" s="145">
        <f>'2a cofog szerinti teljesítés'!AL5</f>
        <v>261179</v>
      </c>
      <c r="BL5" s="145">
        <f>'részletező tábla módosíto ei '!AM5</f>
        <v>0</v>
      </c>
      <c r="BM5" s="145">
        <f>'2a cofog szerinti teljesítés'!AM5</f>
        <v>0</v>
      </c>
      <c r="BN5" s="145">
        <f>'részletező tábla módosíto ei '!AN5</f>
        <v>0</v>
      </c>
      <c r="BO5" s="145">
        <f>'2a cofog szerinti teljesítés'!AN5</f>
        <v>17150500</v>
      </c>
      <c r="BP5" s="145">
        <f>'részletező tábla módosíto ei '!AO5</f>
        <v>0</v>
      </c>
      <c r="BQ5" s="145">
        <f>'2a cofog szerinti teljesítés'!AO5</f>
        <v>0</v>
      </c>
      <c r="BR5" s="145">
        <f>'részletező tábla módosíto ei '!AP5</f>
        <v>0</v>
      </c>
      <c r="BS5" s="145">
        <f>'2a cofog szerinti teljesítés'!AP5</f>
        <v>14005400</v>
      </c>
      <c r="BT5" s="145">
        <f>'részletező tábla módosíto ei '!AR5</f>
        <v>0</v>
      </c>
      <c r="BU5" s="145">
        <f>'2a cofog szerinti teljesítés'!AR5</f>
        <v>0</v>
      </c>
      <c r="BV5" s="145">
        <f>'részletező tábla módosíto ei '!AS5</f>
        <v>0</v>
      </c>
      <c r="BW5" s="145">
        <f>'2a cofog szerinti teljesítés'!AS5</f>
        <v>0</v>
      </c>
      <c r="BX5" s="145">
        <f>'részletező tábla módosíto ei '!AE5</f>
        <v>0</v>
      </c>
      <c r="BY5" s="145">
        <f>'2a cofog szerinti teljesítés'!AE5</f>
        <v>0</v>
      </c>
      <c r="BZ5" s="145" t="e">
        <f>'részletező tábla módosíto ei '!#REF!</f>
        <v>#REF!</v>
      </c>
      <c r="CA5" s="145">
        <f>'2a cofog szerinti teljesítés'!AG5</f>
        <v>0</v>
      </c>
      <c r="CB5" s="145">
        <f>'részletező tábla módosíto ei '!AT5</f>
        <v>0</v>
      </c>
      <c r="CC5" s="145">
        <f>'2a cofog szerinti teljesítés'!AU5</f>
        <v>0</v>
      </c>
      <c r="CD5" s="145">
        <f>'részletező tábla módosíto ei '!AU5</f>
        <v>0</v>
      </c>
      <c r="CE5" s="145">
        <f>'2a cofog szerinti teljesítés'!AX5</f>
        <v>0</v>
      </c>
      <c r="CF5" s="145" t="e">
        <f>'részletező tábla módosíto ei '!#REF!</f>
        <v>#REF!</v>
      </c>
      <c r="CG5" s="145" t="e">
        <f>'2a cofog szerinti teljesítés'!#REF!</f>
        <v>#REF!</v>
      </c>
      <c r="CH5" s="145">
        <f>'részletező tábla módosíto ei '!AV5</f>
        <v>0</v>
      </c>
      <c r="CI5" s="145">
        <f>'2a cofog szerinti teljesítés'!AY5</f>
        <v>0</v>
      </c>
      <c r="CJ5" s="145">
        <f>'részletező tábla módosíto ei '!AW5</f>
        <v>0</v>
      </c>
      <c r="CK5" s="145">
        <f>'2a cofog szerinti teljesítés'!AZ5</f>
        <v>0</v>
      </c>
      <c r="CL5" s="145" t="e">
        <f>'részletező tábla módosíto ei '!#REF!</f>
        <v>#REF!</v>
      </c>
      <c r="CM5" s="145" t="e">
        <f>'2a cofog szerinti teljesítés'!#REF!</f>
        <v>#REF!</v>
      </c>
      <c r="CN5" s="145" t="e">
        <f>'részletező tábla módosíto ei '!#REF!</f>
        <v>#REF!</v>
      </c>
      <c r="CO5" s="145">
        <f>'2a cofog szerinti teljesítés'!AQ5</f>
        <v>0</v>
      </c>
      <c r="CP5" s="145" t="e">
        <f>'részletező tábla módosíto ei '!#REF!</f>
        <v>#REF!</v>
      </c>
      <c r="CQ5" s="145"/>
      <c r="CR5" s="145">
        <f>'részletező tábla módosíto ei '!AX5</f>
        <v>0</v>
      </c>
      <c r="CS5" s="145"/>
      <c r="CT5" s="145" t="e">
        <f>'részletező tábla módosíto ei '!#REF!</f>
        <v>#REF!</v>
      </c>
      <c r="CU5" s="145" t="e">
        <f>'2a cofog szerinti teljesítés'!#REF!</f>
        <v>#REF!</v>
      </c>
      <c r="CV5" s="145">
        <f>'részletező tábla módosíto ei '!AY5</f>
        <v>0</v>
      </c>
      <c r="CW5" s="145">
        <f>'2a cofog szerinti teljesítés'!BB5</f>
        <v>0</v>
      </c>
      <c r="CX5" s="145">
        <f>'részletező tábla módosíto ei '!AZ5</f>
        <v>474377705</v>
      </c>
      <c r="CY5" s="145">
        <f>'2a cofog szerinti teljesítés'!BC5</f>
        <v>466825088</v>
      </c>
      <c r="CZ5" s="510">
        <f t="shared" ref="CZ5:CZ69" si="0">CX5+AD5+V5+L5</f>
        <v>474377705</v>
      </c>
    </row>
    <row r="6" spans="1:199" ht="17.399999999999999" x14ac:dyDescent="0.3">
      <c r="A6" s="16" t="s">
        <v>53</v>
      </c>
      <c r="B6" s="200" t="s">
        <v>54</v>
      </c>
      <c r="C6" s="146">
        <f>'részletező tábla módosíto ei '!C6</f>
        <v>0</v>
      </c>
      <c r="D6" s="146">
        <f>'2a cofog szerinti teljesítés'!C6</f>
        <v>0</v>
      </c>
      <c r="E6" s="146">
        <f>'részletező tábla módosíto ei '!D6</f>
        <v>0</v>
      </c>
      <c r="F6" s="146">
        <f>'2a cofog szerinti teljesítés'!D6</f>
        <v>0</v>
      </c>
      <c r="G6" s="146">
        <f>'részletező tábla módosíto ei '!E6</f>
        <v>0</v>
      </c>
      <c r="H6" s="146">
        <f>'2a cofog szerinti teljesítés'!E6</f>
        <v>0</v>
      </c>
      <c r="I6" s="146">
        <f>'részletező tábla módosíto ei '!F6</f>
        <v>0</v>
      </c>
      <c r="J6" s="146">
        <f>'2a cofog szerinti teljesítés'!F6</f>
        <v>0</v>
      </c>
      <c r="K6" s="146">
        <f>'részletező tábla módosíto ei '!G6</f>
        <v>0</v>
      </c>
      <c r="L6" s="146">
        <f>'részletező tábla módosíto ei '!H6</f>
        <v>0</v>
      </c>
      <c r="M6" s="146">
        <f>'2a cofog szerinti teljesítés'!H6</f>
        <v>0</v>
      </c>
      <c r="N6" s="146">
        <f>'részletező tábla módosíto ei '!M6</f>
        <v>0</v>
      </c>
      <c r="O6" s="146">
        <f>'2a cofog szerinti teljesítés'!M6</f>
        <v>0</v>
      </c>
      <c r="P6" s="146">
        <f>'részletező tábla módosíto ei '!N6</f>
        <v>0</v>
      </c>
      <c r="Q6" s="146">
        <f>'2a cofog szerinti teljesítés'!N6</f>
        <v>0</v>
      </c>
      <c r="R6" s="146">
        <f>'részletező tábla módosíto ei '!O6</f>
        <v>0</v>
      </c>
      <c r="S6" s="146">
        <f>'2a cofog szerinti teljesítés'!O6</f>
        <v>0</v>
      </c>
      <c r="T6" s="146">
        <f>'részletező tábla módosíto ei '!P6</f>
        <v>0</v>
      </c>
      <c r="U6" s="146">
        <f>'2a cofog szerinti teljesítés'!P6</f>
        <v>0</v>
      </c>
      <c r="V6" s="146">
        <f>'részletező tábla módosíto ei '!Q6</f>
        <v>0</v>
      </c>
      <c r="W6" s="146">
        <f>'2a cofog szerinti teljesítés'!Q6</f>
        <v>0</v>
      </c>
      <c r="X6" s="146">
        <f>'részletező tábla módosíto ei '!R6</f>
        <v>0</v>
      </c>
      <c r="Y6" s="146">
        <f>'2a cofog szerinti teljesítés'!R6</f>
        <v>0</v>
      </c>
      <c r="Z6" s="146">
        <f>'részletező tábla módosíto ei '!S6</f>
        <v>0</v>
      </c>
      <c r="AA6" s="146">
        <f>'2a cofog szerinti teljesítés'!S6</f>
        <v>0</v>
      </c>
      <c r="AB6" s="146">
        <f>'részletező tábla módosíto ei '!T6</f>
        <v>0</v>
      </c>
      <c r="AC6" s="146">
        <f>'2a cofog szerinti teljesítés'!T6</f>
        <v>0</v>
      </c>
      <c r="AD6" s="146">
        <f>'részletező tábla módosíto ei '!U6</f>
        <v>0</v>
      </c>
      <c r="AE6" s="146">
        <f>'2a cofog szerinti teljesítés'!U6</f>
        <v>0</v>
      </c>
      <c r="AF6" s="146">
        <f>'részletező tábla módosíto ei '!V6</f>
        <v>0</v>
      </c>
      <c r="AG6" s="146">
        <f>'2a cofog szerinti teljesítés'!V6</f>
        <v>0</v>
      </c>
      <c r="AH6" s="146">
        <f>'részletező tábla módosíto ei '!W6</f>
        <v>0</v>
      </c>
      <c r="AI6" s="146">
        <f>'2a cofog szerinti teljesítés'!W6</f>
        <v>0</v>
      </c>
      <c r="AJ6" s="146">
        <f>'részletező tábla módosíto ei '!X6</f>
        <v>0</v>
      </c>
      <c r="AK6" s="146">
        <f>'2a cofog szerinti teljesítés'!X6</f>
        <v>0</v>
      </c>
      <c r="AL6" s="146">
        <f>'részletező tábla módosíto ei '!Y6</f>
        <v>0</v>
      </c>
      <c r="AM6" s="146">
        <f>'2a cofog szerinti teljesítés'!Y6</f>
        <v>0</v>
      </c>
      <c r="AN6" s="146">
        <f>'részletező tábla módosíto ei '!Z6</f>
        <v>0</v>
      </c>
      <c r="AO6" s="146">
        <f>'2a cofog szerinti teljesítés'!Z6</f>
        <v>0</v>
      </c>
      <c r="AP6" s="146">
        <f>'részletező tábla módosíto ei '!AA6</f>
        <v>0</v>
      </c>
      <c r="AQ6" s="146">
        <f>'2a cofog szerinti teljesítés'!AA6</f>
        <v>0</v>
      </c>
      <c r="AR6" s="146">
        <f>'részletező tábla módosíto ei '!AB6</f>
        <v>0</v>
      </c>
      <c r="AS6" s="146">
        <f>'2a cofog szerinti teljesítés'!AB6</f>
        <v>422232805</v>
      </c>
      <c r="AT6" s="146">
        <f>'részletező tábla módosíto ei '!AC6</f>
        <v>0</v>
      </c>
      <c r="AU6" s="146">
        <f>'2a cofog szerinti teljesítés'!AC6</f>
        <v>0</v>
      </c>
      <c r="AV6" s="146">
        <f>'részletező tábla módosíto ei '!AD6</f>
        <v>0</v>
      </c>
      <c r="AW6" s="146">
        <f>'2a cofog szerinti teljesítés'!AD6</f>
        <v>0</v>
      </c>
      <c r="AX6" s="146">
        <f>'részletező tábla módosíto ei '!AF6</f>
        <v>0</v>
      </c>
      <c r="AY6" s="146">
        <f>'2a cofog szerinti teljesítés'!AF6</f>
        <v>0</v>
      </c>
      <c r="AZ6" s="146">
        <f>'részletező tábla módosíto ei '!AG6</f>
        <v>0</v>
      </c>
      <c r="BA6" s="146">
        <f>'2a cofog szerinti teljesítés'!AG6</f>
        <v>0</v>
      </c>
      <c r="BB6" s="146">
        <f>'részletező tábla módosíto ei '!AH6</f>
        <v>0</v>
      </c>
      <c r="BC6" s="146">
        <f>'2a cofog szerinti teljesítés'!AH6</f>
        <v>0</v>
      </c>
      <c r="BD6" s="146">
        <f>'részletező tábla módosíto ei '!AI6</f>
        <v>0</v>
      </c>
      <c r="BE6" s="146">
        <f>'2a cofog szerinti teljesítés'!AI6</f>
        <v>0</v>
      </c>
      <c r="BF6" s="146">
        <f>'részletező tábla módosíto ei '!AJ6</f>
        <v>0</v>
      </c>
      <c r="BG6" s="146">
        <f>'2a cofog szerinti teljesítés'!AJ6</f>
        <v>0</v>
      </c>
      <c r="BH6" s="146">
        <f>'részletező tábla módosíto ei '!AK6</f>
        <v>0</v>
      </c>
      <c r="BI6" s="146">
        <f>'2a cofog szerinti teljesítés'!AK6</f>
        <v>0</v>
      </c>
      <c r="BJ6" s="146">
        <f>'részletező tábla módosíto ei '!AL6</f>
        <v>422232805</v>
      </c>
      <c r="BK6" s="146">
        <f>'2a cofog szerinti teljesítés'!AL6</f>
        <v>0</v>
      </c>
      <c r="BL6" s="146">
        <f>'részletező tábla módosíto ei '!AM6</f>
        <v>0</v>
      </c>
      <c r="BM6" s="146">
        <f>'2a cofog szerinti teljesítés'!AM6</f>
        <v>0</v>
      </c>
      <c r="BN6" s="146">
        <f>'részletező tábla módosíto ei '!AN6</f>
        <v>0</v>
      </c>
      <c r="BO6" s="146">
        <f>'2a cofog szerinti teljesítés'!AN6</f>
        <v>0</v>
      </c>
      <c r="BP6" s="146">
        <f>'részletező tábla módosíto ei '!AO6</f>
        <v>0</v>
      </c>
      <c r="BQ6" s="146">
        <f>'2a cofog szerinti teljesítés'!AO6</f>
        <v>0</v>
      </c>
      <c r="BR6" s="146">
        <f>'részletező tábla módosíto ei '!AP6</f>
        <v>0</v>
      </c>
      <c r="BS6" s="146">
        <f>'2a cofog szerinti teljesítés'!AP6</f>
        <v>0</v>
      </c>
      <c r="BT6" s="146">
        <f>'részletező tábla módosíto ei '!AR6</f>
        <v>0</v>
      </c>
      <c r="BU6" s="146">
        <f>'2a cofog szerinti teljesítés'!AR6</f>
        <v>0</v>
      </c>
      <c r="BV6" s="146">
        <f>'részletező tábla módosíto ei '!AS6</f>
        <v>0</v>
      </c>
      <c r="BW6" s="146">
        <f>'2a cofog szerinti teljesítés'!AS6</f>
        <v>0</v>
      </c>
      <c r="BX6" s="146">
        <f>'részletező tábla módosíto ei '!AE6</f>
        <v>0</v>
      </c>
      <c r="BY6" s="146">
        <f>'2a cofog szerinti teljesítés'!AE6</f>
        <v>0</v>
      </c>
      <c r="BZ6" s="146" t="e">
        <f>'részletező tábla módosíto ei '!#REF!</f>
        <v>#REF!</v>
      </c>
      <c r="CA6" s="146">
        <f>'2a cofog szerinti teljesítés'!AG6</f>
        <v>0</v>
      </c>
      <c r="CB6" s="146">
        <f>'részletező tábla módosíto ei '!AT6</f>
        <v>0</v>
      </c>
      <c r="CC6" s="146">
        <f>'2a cofog szerinti teljesítés'!AU6</f>
        <v>0</v>
      </c>
      <c r="CD6" s="146">
        <f>'részletező tábla módosíto ei '!AU6</f>
        <v>0</v>
      </c>
      <c r="CE6" s="146">
        <f>'2a cofog szerinti teljesítés'!AX6</f>
        <v>0</v>
      </c>
      <c r="CF6" s="146" t="e">
        <f>'részletező tábla módosíto ei '!#REF!</f>
        <v>#REF!</v>
      </c>
      <c r="CG6" s="146" t="e">
        <f>'2a cofog szerinti teljesítés'!#REF!</f>
        <v>#REF!</v>
      </c>
      <c r="CH6" s="146">
        <f>'részletező tábla módosíto ei '!AV6</f>
        <v>0</v>
      </c>
      <c r="CI6" s="146">
        <f>'2a cofog szerinti teljesítés'!AY6</f>
        <v>0</v>
      </c>
      <c r="CJ6" s="146">
        <f>'részletező tábla módosíto ei '!AW6</f>
        <v>0</v>
      </c>
      <c r="CK6" s="146">
        <f>'2a cofog szerinti teljesítés'!AZ6</f>
        <v>0</v>
      </c>
      <c r="CL6" s="146" t="e">
        <f>'részletező tábla módosíto ei '!#REF!</f>
        <v>#REF!</v>
      </c>
      <c r="CM6" s="146"/>
      <c r="CN6" s="146" t="e">
        <f>'részletező tábla módosíto ei '!#REF!</f>
        <v>#REF!</v>
      </c>
      <c r="CO6" s="146">
        <f>'2a cofog szerinti teljesítés'!AQ6</f>
        <v>0</v>
      </c>
      <c r="CP6" s="146" t="e">
        <f>'részletező tábla módosíto ei '!#REF!</f>
        <v>#REF!</v>
      </c>
      <c r="CQ6" s="146"/>
      <c r="CR6" s="146">
        <f>'részletező tábla módosíto ei '!AX6</f>
        <v>0</v>
      </c>
      <c r="CS6" s="146"/>
      <c r="CT6" s="146" t="e">
        <f>'részletező tábla módosíto ei '!#REF!</f>
        <v>#REF!</v>
      </c>
      <c r="CU6" s="146" t="e">
        <f>'2a cofog szerinti teljesítés'!#REF!</f>
        <v>#REF!</v>
      </c>
      <c r="CV6" s="146">
        <f>'részletező tábla módosíto ei '!AY6</f>
        <v>0</v>
      </c>
      <c r="CW6" s="146">
        <f>'2a cofog szerinti teljesítés'!BB6</f>
        <v>0</v>
      </c>
      <c r="CX6" s="146">
        <f>'részletező tábla módosíto ei '!AZ6</f>
        <v>422232805</v>
      </c>
      <c r="CY6" s="146">
        <f>'2a cofog szerinti teljesítés'!BC6</f>
        <v>422232805</v>
      </c>
      <c r="CZ6" s="510">
        <f t="shared" si="0"/>
        <v>422232805</v>
      </c>
    </row>
    <row r="7" spans="1:199" ht="30" x14ac:dyDescent="0.3">
      <c r="A7" s="18" t="s">
        <v>55</v>
      </c>
      <c r="B7" s="201" t="s">
        <v>56</v>
      </c>
      <c r="C7" s="512">
        <f>'részletező tábla módosíto ei '!C7</f>
        <v>0</v>
      </c>
      <c r="D7" s="512">
        <f>'2a cofog szerinti teljesítés'!C7</f>
        <v>0</v>
      </c>
      <c r="E7" s="512">
        <f>'részletező tábla módosíto ei '!D7</f>
        <v>0</v>
      </c>
      <c r="F7" s="512">
        <f>'2a cofog szerinti teljesítés'!D7</f>
        <v>0</v>
      </c>
      <c r="G7" s="512">
        <f>'részletező tábla módosíto ei '!E7</f>
        <v>0</v>
      </c>
      <c r="H7" s="512">
        <f>'2a cofog szerinti teljesítés'!E7</f>
        <v>0</v>
      </c>
      <c r="I7" s="512">
        <f>'részletező tábla módosíto ei '!F7</f>
        <v>0</v>
      </c>
      <c r="J7" s="512">
        <f>'2a cofog szerinti teljesítés'!F7</f>
        <v>0</v>
      </c>
      <c r="K7" s="512">
        <f>'részletező tábla módosíto ei '!G7</f>
        <v>0</v>
      </c>
      <c r="L7" s="512">
        <f>'részletező tábla módosíto ei '!H7</f>
        <v>0</v>
      </c>
      <c r="M7" s="512">
        <f>'2a cofog szerinti teljesítés'!H7</f>
        <v>0</v>
      </c>
      <c r="N7" s="512">
        <f>'részletező tábla módosíto ei '!M7</f>
        <v>0</v>
      </c>
      <c r="O7" s="512">
        <f>'2a cofog szerinti teljesítés'!M7</f>
        <v>0</v>
      </c>
      <c r="P7" s="512">
        <f>'részletező tábla módosíto ei '!N7</f>
        <v>0</v>
      </c>
      <c r="Q7" s="512">
        <f>'2a cofog szerinti teljesítés'!N7</f>
        <v>0</v>
      </c>
      <c r="R7" s="512">
        <f>'részletező tábla módosíto ei '!O7</f>
        <v>0</v>
      </c>
      <c r="S7" s="512">
        <f>'2a cofog szerinti teljesítés'!O7</f>
        <v>0</v>
      </c>
      <c r="T7" s="512">
        <f>'részletező tábla módosíto ei '!P7</f>
        <v>0</v>
      </c>
      <c r="U7" s="512">
        <f>'2a cofog szerinti teljesítés'!P7</f>
        <v>0</v>
      </c>
      <c r="V7" s="512">
        <f>'részletező tábla módosíto ei '!Q7</f>
        <v>0</v>
      </c>
      <c r="W7" s="512">
        <f>'2a cofog szerinti teljesítés'!Q7</f>
        <v>0</v>
      </c>
      <c r="X7" s="512">
        <f>'részletező tábla módosíto ei '!R7</f>
        <v>0</v>
      </c>
      <c r="Y7" s="512">
        <f>'2a cofog szerinti teljesítés'!R7</f>
        <v>0</v>
      </c>
      <c r="Z7" s="512">
        <f>'részletező tábla módosíto ei '!S7</f>
        <v>0</v>
      </c>
      <c r="AA7" s="512">
        <f>'2a cofog szerinti teljesítés'!S7</f>
        <v>0</v>
      </c>
      <c r="AB7" s="512">
        <f>'részletező tábla módosíto ei '!T7</f>
        <v>0</v>
      </c>
      <c r="AC7" s="512">
        <f>'2a cofog szerinti teljesítés'!T7</f>
        <v>0</v>
      </c>
      <c r="AD7" s="512">
        <f>'részletező tábla módosíto ei '!U7</f>
        <v>0</v>
      </c>
      <c r="AE7" s="512">
        <f>'2a cofog szerinti teljesítés'!U7</f>
        <v>0</v>
      </c>
      <c r="AF7" s="512">
        <f>'részletező tábla módosíto ei '!V7</f>
        <v>0</v>
      </c>
      <c r="AG7" s="512">
        <f>'2a cofog szerinti teljesítés'!V7</f>
        <v>0</v>
      </c>
      <c r="AH7" s="512">
        <f>'részletező tábla módosíto ei '!W7</f>
        <v>0</v>
      </c>
      <c r="AI7" s="512">
        <f>'2a cofog szerinti teljesítés'!W7</f>
        <v>0</v>
      </c>
      <c r="AJ7" s="512">
        <f>'részletező tábla módosíto ei '!X7</f>
        <v>0</v>
      </c>
      <c r="AK7" s="512">
        <f>'2a cofog szerinti teljesítés'!X7</f>
        <v>0</v>
      </c>
      <c r="AL7" s="512">
        <f>'részletező tábla módosíto ei '!Y7</f>
        <v>0</v>
      </c>
      <c r="AM7" s="512">
        <f>'2a cofog szerinti teljesítés'!Y7</f>
        <v>0</v>
      </c>
      <c r="AN7" s="512">
        <f>'részletező tábla módosíto ei '!Z7</f>
        <v>0</v>
      </c>
      <c r="AO7" s="512">
        <f>'2a cofog szerinti teljesítés'!Z7</f>
        <v>0</v>
      </c>
      <c r="AP7" s="512">
        <f>'részletező tábla módosíto ei '!AA7</f>
        <v>0</v>
      </c>
      <c r="AQ7" s="512">
        <f>'2a cofog szerinti teljesítés'!AA7</f>
        <v>0</v>
      </c>
      <c r="AR7" s="512">
        <f>'részletező tábla módosíto ei '!AB7</f>
        <v>0</v>
      </c>
      <c r="AS7" s="512">
        <f>'2a cofog szerinti teljesítés'!AB7</f>
        <v>107747751</v>
      </c>
      <c r="AT7" s="512">
        <f>'részletező tábla módosíto ei '!AC7</f>
        <v>0</v>
      </c>
      <c r="AU7" s="512">
        <f>'2a cofog szerinti teljesítés'!AC7</f>
        <v>0</v>
      </c>
      <c r="AV7" s="512">
        <f>'részletező tábla módosíto ei '!AD7</f>
        <v>0</v>
      </c>
      <c r="AW7" s="512">
        <f>'2a cofog szerinti teljesítés'!AD7</f>
        <v>0</v>
      </c>
      <c r="AX7" s="512">
        <f>'részletező tábla módosíto ei '!AF7</f>
        <v>0</v>
      </c>
      <c r="AY7" s="512">
        <f>'2a cofog szerinti teljesítés'!AF7</f>
        <v>0</v>
      </c>
      <c r="AZ7" s="512">
        <f>'részletező tábla módosíto ei '!AG7</f>
        <v>0</v>
      </c>
      <c r="BA7" s="512">
        <f>'2a cofog szerinti teljesítés'!AG7</f>
        <v>0</v>
      </c>
      <c r="BB7" s="512">
        <f>'részletező tábla módosíto ei '!AH7</f>
        <v>0</v>
      </c>
      <c r="BC7" s="512">
        <f>'2a cofog szerinti teljesítés'!AH7</f>
        <v>0</v>
      </c>
      <c r="BD7" s="512">
        <f>'részletező tábla módosíto ei '!AI7</f>
        <v>0</v>
      </c>
      <c r="BE7" s="512">
        <f>'2a cofog szerinti teljesítés'!AI7</f>
        <v>0</v>
      </c>
      <c r="BF7" s="512">
        <f>'részletező tábla módosíto ei '!AJ7</f>
        <v>0</v>
      </c>
      <c r="BG7" s="512">
        <f>'2a cofog szerinti teljesítés'!AJ7</f>
        <v>0</v>
      </c>
      <c r="BH7" s="512">
        <f>'részletező tábla módosíto ei '!AK7</f>
        <v>0</v>
      </c>
      <c r="BI7" s="512">
        <f>'2a cofog szerinti teljesítés'!AK7</f>
        <v>0</v>
      </c>
      <c r="BJ7" s="512">
        <f>'részletező tábla módosíto ei '!AL7</f>
        <v>107747751</v>
      </c>
      <c r="BK7" s="512">
        <f>'2a cofog szerinti teljesítés'!AL7</f>
        <v>0</v>
      </c>
      <c r="BL7" s="512">
        <f>'részletező tábla módosíto ei '!AM7</f>
        <v>0</v>
      </c>
      <c r="BM7" s="512">
        <f>'2a cofog szerinti teljesítés'!AM7</f>
        <v>0</v>
      </c>
      <c r="BN7" s="512">
        <f>'részletező tábla módosíto ei '!AN7</f>
        <v>0</v>
      </c>
      <c r="BO7" s="512">
        <f>'2a cofog szerinti teljesítés'!AN7</f>
        <v>0</v>
      </c>
      <c r="BP7" s="512">
        <f>'részletező tábla módosíto ei '!AO7</f>
        <v>0</v>
      </c>
      <c r="BQ7" s="512">
        <f>'2a cofog szerinti teljesítés'!AO7</f>
        <v>0</v>
      </c>
      <c r="BR7" s="512">
        <f>'részletező tábla módosíto ei '!AP7</f>
        <v>0</v>
      </c>
      <c r="BS7" s="512">
        <f>'2a cofog szerinti teljesítés'!AP7</f>
        <v>0</v>
      </c>
      <c r="BT7" s="512">
        <f>'részletező tábla módosíto ei '!AR7</f>
        <v>0</v>
      </c>
      <c r="BU7" s="512">
        <f>'2a cofog szerinti teljesítés'!AR7</f>
        <v>0</v>
      </c>
      <c r="BV7" s="512">
        <f>'részletező tábla módosíto ei '!AS7</f>
        <v>0</v>
      </c>
      <c r="BW7" s="512">
        <f>'2a cofog szerinti teljesítés'!AS7</f>
        <v>0</v>
      </c>
      <c r="BX7" s="512">
        <f>'részletező tábla módosíto ei '!AE7</f>
        <v>0</v>
      </c>
      <c r="BY7" s="512">
        <f>'2a cofog szerinti teljesítés'!AE7</f>
        <v>0</v>
      </c>
      <c r="BZ7" s="512" t="e">
        <f>'részletező tábla módosíto ei '!#REF!</f>
        <v>#REF!</v>
      </c>
      <c r="CA7" s="512">
        <f>'2a cofog szerinti teljesítés'!AG7</f>
        <v>0</v>
      </c>
      <c r="CB7" s="512">
        <f>'részletező tábla módosíto ei '!AT7</f>
        <v>0</v>
      </c>
      <c r="CC7" s="512">
        <f>'2a cofog szerinti teljesítés'!AU7</f>
        <v>0</v>
      </c>
      <c r="CD7" s="512">
        <f>'részletező tábla módosíto ei '!AU7</f>
        <v>0</v>
      </c>
      <c r="CE7" s="512">
        <f>'2a cofog szerinti teljesítés'!AX7</f>
        <v>0</v>
      </c>
      <c r="CF7" s="512" t="e">
        <f>'részletező tábla módosíto ei '!#REF!</f>
        <v>#REF!</v>
      </c>
      <c r="CG7" s="512" t="e">
        <f>'2a cofog szerinti teljesítés'!#REF!</f>
        <v>#REF!</v>
      </c>
      <c r="CH7" s="512">
        <f>'részletező tábla módosíto ei '!AV7</f>
        <v>0</v>
      </c>
      <c r="CI7" s="512">
        <f>'2a cofog szerinti teljesítés'!AY7</f>
        <v>0</v>
      </c>
      <c r="CJ7" s="512">
        <f>'részletező tábla módosíto ei '!AW7</f>
        <v>0</v>
      </c>
      <c r="CK7" s="512">
        <f>'2a cofog szerinti teljesítés'!AZ7</f>
        <v>0</v>
      </c>
      <c r="CL7" s="512" t="e">
        <f>'részletező tábla módosíto ei '!#REF!</f>
        <v>#REF!</v>
      </c>
      <c r="CM7" s="512"/>
      <c r="CN7" s="512" t="e">
        <f>'részletező tábla módosíto ei '!#REF!</f>
        <v>#REF!</v>
      </c>
      <c r="CO7" s="512">
        <f>'2a cofog szerinti teljesítés'!AQ7</f>
        <v>0</v>
      </c>
      <c r="CP7" s="512" t="e">
        <f>'részletező tábla módosíto ei '!#REF!</f>
        <v>#REF!</v>
      </c>
      <c r="CQ7" s="512"/>
      <c r="CR7" s="512">
        <f>'részletező tábla módosíto ei '!AX7</f>
        <v>0</v>
      </c>
      <c r="CS7" s="512"/>
      <c r="CT7" s="512" t="e">
        <f>'részletező tábla módosíto ei '!#REF!</f>
        <v>#REF!</v>
      </c>
      <c r="CU7" s="512" t="e">
        <f>'2a cofog szerinti teljesítés'!#REF!</f>
        <v>#REF!</v>
      </c>
      <c r="CV7" s="512">
        <f>'részletező tábla módosíto ei '!AY7</f>
        <v>0</v>
      </c>
      <c r="CW7" s="512">
        <f>'2a cofog szerinti teljesítés'!BB7</f>
        <v>0</v>
      </c>
      <c r="CX7" s="512">
        <f>'részletező tábla módosíto ei '!AZ7</f>
        <v>107747751</v>
      </c>
      <c r="CY7" s="512">
        <f>'2a cofog szerinti teljesítés'!BC7</f>
        <v>107747751</v>
      </c>
      <c r="CZ7" s="510">
        <f t="shared" si="0"/>
        <v>107747751</v>
      </c>
    </row>
    <row r="8" spans="1:199" ht="30" x14ac:dyDescent="0.3">
      <c r="A8" s="18" t="s">
        <v>57</v>
      </c>
      <c r="B8" s="201" t="s">
        <v>58</v>
      </c>
      <c r="C8" s="512">
        <f>'részletező tábla módosíto ei '!C8</f>
        <v>0</v>
      </c>
      <c r="D8" s="512">
        <f>'2a cofog szerinti teljesítés'!C8</f>
        <v>0</v>
      </c>
      <c r="E8" s="512">
        <f>'részletező tábla módosíto ei '!D8</f>
        <v>0</v>
      </c>
      <c r="F8" s="512">
        <f>'2a cofog szerinti teljesítés'!D8</f>
        <v>0</v>
      </c>
      <c r="G8" s="512">
        <f>'részletező tábla módosíto ei '!E8</f>
        <v>0</v>
      </c>
      <c r="H8" s="512">
        <f>'2a cofog szerinti teljesítés'!E8</f>
        <v>0</v>
      </c>
      <c r="I8" s="512">
        <f>'részletező tábla módosíto ei '!F8</f>
        <v>0</v>
      </c>
      <c r="J8" s="512">
        <f>'2a cofog szerinti teljesítés'!F8</f>
        <v>0</v>
      </c>
      <c r="K8" s="512">
        <f>'részletező tábla módosíto ei '!G8</f>
        <v>0</v>
      </c>
      <c r="L8" s="512">
        <f>'részletező tábla módosíto ei '!H8</f>
        <v>0</v>
      </c>
      <c r="M8" s="512">
        <f>'2a cofog szerinti teljesítés'!H8</f>
        <v>0</v>
      </c>
      <c r="N8" s="512">
        <f>'részletező tábla módosíto ei '!M8</f>
        <v>0</v>
      </c>
      <c r="O8" s="512">
        <f>'2a cofog szerinti teljesítés'!M8</f>
        <v>0</v>
      </c>
      <c r="P8" s="512">
        <f>'részletező tábla módosíto ei '!N8</f>
        <v>0</v>
      </c>
      <c r="Q8" s="512">
        <f>'2a cofog szerinti teljesítés'!N8</f>
        <v>0</v>
      </c>
      <c r="R8" s="512">
        <f>'részletező tábla módosíto ei '!O8</f>
        <v>0</v>
      </c>
      <c r="S8" s="512">
        <f>'2a cofog szerinti teljesítés'!O8</f>
        <v>0</v>
      </c>
      <c r="T8" s="512">
        <f>'részletező tábla módosíto ei '!P8</f>
        <v>0</v>
      </c>
      <c r="U8" s="512">
        <f>'2a cofog szerinti teljesítés'!P8</f>
        <v>0</v>
      </c>
      <c r="V8" s="512">
        <f>'részletező tábla módosíto ei '!Q8</f>
        <v>0</v>
      </c>
      <c r="W8" s="512">
        <f>'2a cofog szerinti teljesítés'!Q8</f>
        <v>0</v>
      </c>
      <c r="X8" s="512">
        <f>'részletező tábla módosíto ei '!R8</f>
        <v>0</v>
      </c>
      <c r="Y8" s="512">
        <f>'2a cofog szerinti teljesítés'!R8</f>
        <v>0</v>
      </c>
      <c r="Z8" s="512">
        <f>'részletező tábla módosíto ei '!S8</f>
        <v>0</v>
      </c>
      <c r="AA8" s="512">
        <f>'2a cofog szerinti teljesítés'!S8</f>
        <v>0</v>
      </c>
      <c r="AB8" s="512">
        <f>'részletező tábla módosíto ei '!T8</f>
        <v>0</v>
      </c>
      <c r="AC8" s="512">
        <f>'2a cofog szerinti teljesítés'!T8</f>
        <v>0</v>
      </c>
      <c r="AD8" s="512">
        <f>'részletező tábla módosíto ei '!U8</f>
        <v>0</v>
      </c>
      <c r="AE8" s="512">
        <f>'2a cofog szerinti teljesítés'!U8</f>
        <v>0</v>
      </c>
      <c r="AF8" s="512">
        <f>'részletező tábla módosíto ei '!V8</f>
        <v>0</v>
      </c>
      <c r="AG8" s="512">
        <f>'2a cofog szerinti teljesítés'!V8</f>
        <v>0</v>
      </c>
      <c r="AH8" s="512">
        <f>'részletező tábla módosíto ei '!W8</f>
        <v>0</v>
      </c>
      <c r="AI8" s="512">
        <f>'2a cofog szerinti teljesítés'!W8</f>
        <v>0</v>
      </c>
      <c r="AJ8" s="512">
        <f>'részletező tábla módosíto ei '!X8</f>
        <v>0</v>
      </c>
      <c r="AK8" s="512">
        <f>'2a cofog szerinti teljesítés'!X8</f>
        <v>0</v>
      </c>
      <c r="AL8" s="512">
        <f>'részletező tábla módosíto ei '!Y8</f>
        <v>0</v>
      </c>
      <c r="AM8" s="512">
        <f>'2a cofog szerinti teljesítés'!Y8</f>
        <v>0</v>
      </c>
      <c r="AN8" s="512">
        <f>'részletező tábla módosíto ei '!Z8</f>
        <v>0</v>
      </c>
      <c r="AO8" s="512">
        <f>'2a cofog szerinti teljesítés'!Z8</f>
        <v>0</v>
      </c>
      <c r="AP8" s="512">
        <f>'részletező tábla módosíto ei '!AA8</f>
        <v>0</v>
      </c>
      <c r="AQ8" s="512">
        <f>'2a cofog szerinti teljesítés'!AA8</f>
        <v>0</v>
      </c>
      <c r="AR8" s="512">
        <f>'részletező tábla módosíto ei '!AB8</f>
        <v>0</v>
      </c>
      <c r="AS8" s="512">
        <f>'2a cofog szerinti teljesítés'!AB8</f>
        <v>136266924</v>
      </c>
      <c r="AT8" s="512">
        <f>'részletező tábla módosíto ei '!AC8</f>
        <v>0</v>
      </c>
      <c r="AU8" s="512">
        <f>'2a cofog szerinti teljesítés'!AC8</f>
        <v>0</v>
      </c>
      <c r="AV8" s="512">
        <f>'részletező tábla módosíto ei '!AD8</f>
        <v>0</v>
      </c>
      <c r="AW8" s="512">
        <f>'2a cofog szerinti teljesítés'!AD8</f>
        <v>0</v>
      </c>
      <c r="AX8" s="512">
        <f>'részletező tábla módosíto ei '!AF8</f>
        <v>0</v>
      </c>
      <c r="AY8" s="512">
        <f>'2a cofog szerinti teljesítés'!AF8</f>
        <v>0</v>
      </c>
      <c r="AZ8" s="512">
        <f>'részletező tábla módosíto ei '!AG8</f>
        <v>0</v>
      </c>
      <c r="BA8" s="512">
        <f>'2a cofog szerinti teljesítés'!AG8</f>
        <v>0</v>
      </c>
      <c r="BB8" s="512">
        <f>'részletező tábla módosíto ei '!AH8</f>
        <v>0</v>
      </c>
      <c r="BC8" s="512">
        <f>'2a cofog szerinti teljesítés'!AH8</f>
        <v>0</v>
      </c>
      <c r="BD8" s="512">
        <f>'részletező tábla módosíto ei '!AI8</f>
        <v>0</v>
      </c>
      <c r="BE8" s="512">
        <f>'2a cofog szerinti teljesítés'!AI8</f>
        <v>0</v>
      </c>
      <c r="BF8" s="512">
        <f>'részletező tábla módosíto ei '!AJ8</f>
        <v>0</v>
      </c>
      <c r="BG8" s="512">
        <f>'2a cofog szerinti teljesítés'!AJ8</f>
        <v>0</v>
      </c>
      <c r="BH8" s="512">
        <f>'részletező tábla módosíto ei '!AK8</f>
        <v>0</v>
      </c>
      <c r="BI8" s="512">
        <f>'2a cofog szerinti teljesítés'!AK8</f>
        <v>0</v>
      </c>
      <c r="BJ8" s="512">
        <f>'részletező tábla módosíto ei '!AL8</f>
        <v>136266924</v>
      </c>
      <c r="BK8" s="512">
        <f>'2a cofog szerinti teljesítés'!AL8</f>
        <v>0</v>
      </c>
      <c r="BL8" s="512">
        <f>'részletező tábla módosíto ei '!AM8</f>
        <v>0</v>
      </c>
      <c r="BM8" s="512">
        <f>'2a cofog szerinti teljesítés'!AM8</f>
        <v>0</v>
      </c>
      <c r="BN8" s="512">
        <f>'részletező tábla módosíto ei '!AN8</f>
        <v>0</v>
      </c>
      <c r="BO8" s="512">
        <f>'2a cofog szerinti teljesítés'!AN8</f>
        <v>0</v>
      </c>
      <c r="BP8" s="512">
        <f>'részletező tábla módosíto ei '!AO8</f>
        <v>0</v>
      </c>
      <c r="BQ8" s="512">
        <f>'2a cofog szerinti teljesítés'!AO8</f>
        <v>0</v>
      </c>
      <c r="BR8" s="512">
        <f>'részletező tábla módosíto ei '!AP8</f>
        <v>0</v>
      </c>
      <c r="BS8" s="512">
        <f>'2a cofog szerinti teljesítés'!AP8</f>
        <v>0</v>
      </c>
      <c r="BT8" s="512">
        <f>'részletező tábla módosíto ei '!AR8</f>
        <v>0</v>
      </c>
      <c r="BU8" s="512">
        <f>'2a cofog szerinti teljesítés'!AR8</f>
        <v>0</v>
      </c>
      <c r="BV8" s="512">
        <f>'részletező tábla módosíto ei '!AS8</f>
        <v>0</v>
      </c>
      <c r="BW8" s="512">
        <f>'2a cofog szerinti teljesítés'!AS8</f>
        <v>0</v>
      </c>
      <c r="BX8" s="512">
        <f>'részletező tábla módosíto ei '!AE8</f>
        <v>0</v>
      </c>
      <c r="BY8" s="512">
        <f>'2a cofog szerinti teljesítés'!AE8</f>
        <v>0</v>
      </c>
      <c r="BZ8" s="512" t="e">
        <f>'részletező tábla módosíto ei '!#REF!</f>
        <v>#REF!</v>
      </c>
      <c r="CA8" s="512">
        <f>'2a cofog szerinti teljesítés'!AG8</f>
        <v>0</v>
      </c>
      <c r="CB8" s="512">
        <f>'részletező tábla módosíto ei '!AT8</f>
        <v>0</v>
      </c>
      <c r="CC8" s="512">
        <f>'2a cofog szerinti teljesítés'!AU8</f>
        <v>0</v>
      </c>
      <c r="CD8" s="512">
        <f>'részletező tábla módosíto ei '!AU8</f>
        <v>0</v>
      </c>
      <c r="CE8" s="512">
        <f>'2a cofog szerinti teljesítés'!AX8</f>
        <v>0</v>
      </c>
      <c r="CF8" s="512" t="e">
        <f>'részletező tábla módosíto ei '!#REF!</f>
        <v>#REF!</v>
      </c>
      <c r="CG8" s="512" t="e">
        <f>'2a cofog szerinti teljesítés'!#REF!</f>
        <v>#REF!</v>
      </c>
      <c r="CH8" s="512">
        <f>'részletező tábla módosíto ei '!AV8</f>
        <v>0</v>
      </c>
      <c r="CI8" s="512">
        <f>'2a cofog szerinti teljesítés'!AY8</f>
        <v>0</v>
      </c>
      <c r="CJ8" s="512">
        <f>'részletező tábla módosíto ei '!AW8</f>
        <v>0</v>
      </c>
      <c r="CK8" s="512">
        <f>'2a cofog szerinti teljesítés'!AZ8</f>
        <v>0</v>
      </c>
      <c r="CL8" s="512" t="e">
        <f>'részletező tábla módosíto ei '!#REF!</f>
        <v>#REF!</v>
      </c>
      <c r="CM8" s="512"/>
      <c r="CN8" s="512" t="e">
        <f>'részletező tábla módosíto ei '!#REF!</f>
        <v>#REF!</v>
      </c>
      <c r="CO8" s="512">
        <f>'2a cofog szerinti teljesítés'!AQ8</f>
        <v>0</v>
      </c>
      <c r="CP8" s="512" t="e">
        <f>'részletező tábla módosíto ei '!#REF!</f>
        <v>#REF!</v>
      </c>
      <c r="CQ8" s="512"/>
      <c r="CR8" s="512">
        <f>'részletező tábla módosíto ei '!AX8</f>
        <v>0</v>
      </c>
      <c r="CS8" s="512"/>
      <c r="CT8" s="512" t="e">
        <f>'részletező tábla módosíto ei '!#REF!</f>
        <v>#REF!</v>
      </c>
      <c r="CU8" s="512" t="e">
        <f>'2a cofog szerinti teljesítés'!#REF!</f>
        <v>#REF!</v>
      </c>
      <c r="CV8" s="512">
        <f>'részletező tábla módosíto ei '!AY8</f>
        <v>0</v>
      </c>
      <c r="CW8" s="512">
        <f>'2a cofog szerinti teljesítés'!BB8</f>
        <v>0</v>
      </c>
      <c r="CX8" s="512">
        <f>'részletező tábla módosíto ei '!AZ8</f>
        <v>136266924</v>
      </c>
      <c r="CY8" s="512">
        <f>'2a cofog szerinti teljesítés'!BC8</f>
        <v>136266924</v>
      </c>
      <c r="CZ8" s="510">
        <f t="shared" si="0"/>
        <v>136266924</v>
      </c>
    </row>
    <row r="9" spans="1:199" ht="30" x14ac:dyDescent="0.3">
      <c r="A9" s="18" t="s">
        <v>59</v>
      </c>
      <c r="B9" s="19" t="s">
        <v>1510</v>
      </c>
      <c r="C9" s="512">
        <f>'részletező tábla módosíto ei '!C9</f>
        <v>0</v>
      </c>
      <c r="D9" s="512">
        <f>'2a cofog szerinti teljesítés'!C9</f>
        <v>0</v>
      </c>
      <c r="E9" s="512">
        <f>'részletező tábla módosíto ei '!D9</f>
        <v>0</v>
      </c>
      <c r="F9" s="512">
        <f>'2a cofog szerinti teljesítés'!D9</f>
        <v>0</v>
      </c>
      <c r="G9" s="512">
        <f>'részletező tábla módosíto ei '!E9</f>
        <v>0</v>
      </c>
      <c r="H9" s="512">
        <f>'2a cofog szerinti teljesítés'!E9</f>
        <v>0</v>
      </c>
      <c r="I9" s="512">
        <f>'részletező tábla módosíto ei '!F9</f>
        <v>0</v>
      </c>
      <c r="J9" s="512">
        <f>'2a cofog szerinti teljesítés'!F9</f>
        <v>0</v>
      </c>
      <c r="K9" s="512">
        <f>'részletező tábla módosíto ei '!G9</f>
        <v>0</v>
      </c>
      <c r="L9" s="512">
        <f>'részletező tábla módosíto ei '!H9</f>
        <v>0</v>
      </c>
      <c r="M9" s="512">
        <f>'2a cofog szerinti teljesítés'!H9</f>
        <v>0</v>
      </c>
      <c r="N9" s="512">
        <f>'részletező tábla módosíto ei '!M9</f>
        <v>0</v>
      </c>
      <c r="O9" s="512">
        <f>'2a cofog szerinti teljesítés'!M9</f>
        <v>0</v>
      </c>
      <c r="P9" s="512">
        <f>'részletező tábla módosíto ei '!N9</f>
        <v>0</v>
      </c>
      <c r="Q9" s="512">
        <f>'2a cofog szerinti teljesítés'!N9</f>
        <v>0</v>
      </c>
      <c r="R9" s="512">
        <f>'részletező tábla módosíto ei '!O9</f>
        <v>0</v>
      </c>
      <c r="S9" s="512">
        <f>'2a cofog szerinti teljesítés'!O9</f>
        <v>0</v>
      </c>
      <c r="T9" s="512">
        <f>'részletező tábla módosíto ei '!P9</f>
        <v>0</v>
      </c>
      <c r="U9" s="512">
        <f>'2a cofog szerinti teljesítés'!P9</f>
        <v>0</v>
      </c>
      <c r="V9" s="512">
        <f>'részletező tábla módosíto ei '!Q9</f>
        <v>0</v>
      </c>
      <c r="W9" s="512">
        <f>'2a cofog szerinti teljesítés'!Q9</f>
        <v>0</v>
      </c>
      <c r="X9" s="512">
        <f>'részletező tábla módosíto ei '!R9</f>
        <v>0</v>
      </c>
      <c r="Y9" s="512">
        <f>'2a cofog szerinti teljesítés'!R9</f>
        <v>0</v>
      </c>
      <c r="Z9" s="512">
        <f>'részletező tábla módosíto ei '!S9</f>
        <v>0</v>
      </c>
      <c r="AA9" s="512">
        <f>'2a cofog szerinti teljesítés'!S9</f>
        <v>0</v>
      </c>
      <c r="AB9" s="512">
        <f>'részletező tábla módosíto ei '!T9</f>
        <v>0</v>
      </c>
      <c r="AC9" s="512">
        <f>'2a cofog szerinti teljesítés'!T9</f>
        <v>0</v>
      </c>
      <c r="AD9" s="512">
        <f>'részletező tábla módosíto ei '!U9</f>
        <v>0</v>
      </c>
      <c r="AE9" s="512">
        <f>'2a cofog szerinti teljesítés'!U9</f>
        <v>0</v>
      </c>
      <c r="AF9" s="512">
        <f>'részletező tábla módosíto ei '!V9</f>
        <v>0</v>
      </c>
      <c r="AG9" s="512">
        <f>'2a cofog szerinti teljesítés'!V9</f>
        <v>0</v>
      </c>
      <c r="AH9" s="512">
        <f>'részletező tábla módosíto ei '!W9</f>
        <v>0</v>
      </c>
      <c r="AI9" s="512">
        <f>'2a cofog szerinti teljesítés'!W9</f>
        <v>0</v>
      </c>
      <c r="AJ9" s="512">
        <f>'részletező tábla módosíto ei '!X9</f>
        <v>0</v>
      </c>
      <c r="AK9" s="512">
        <f>'2a cofog szerinti teljesítés'!X9</f>
        <v>0</v>
      </c>
      <c r="AL9" s="512">
        <f>'részletező tábla módosíto ei '!Y9</f>
        <v>0</v>
      </c>
      <c r="AM9" s="512">
        <f>'2a cofog szerinti teljesítés'!Y9</f>
        <v>0</v>
      </c>
      <c r="AN9" s="512">
        <f>'részletező tábla módosíto ei '!Z9</f>
        <v>0</v>
      </c>
      <c r="AO9" s="512">
        <f>'2a cofog szerinti teljesítés'!Z9</f>
        <v>0</v>
      </c>
      <c r="AP9" s="512">
        <f>'részletező tábla módosíto ei '!AA9</f>
        <v>0</v>
      </c>
      <c r="AQ9" s="512">
        <f>'2a cofog szerinti teljesítés'!AA9</f>
        <v>0</v>
      </c>
      <c r="AR9" s="512">
        <f>'részletező tábla módosíto ei '!AB9</f>
        <v>0</v>
      </c>
      <c r="AS9" s="512">
        <f>'2a cofog szerinti teljesítés'!AB9</f>
        <v>106269488</v>
      </c>
      <c r="AT9" s="512">
        <f>'részletező tábla módosíto ei '!AC9</f>
        <v>0</v>
      </c>
      <c r="AU9" s="512">
        <f>'2a cofog szerinti teljesítés'!AC9</f>
        <v>0</v>
      </c>
      <c r="AV9" s="512">
        <f>'részletező tábla módosíto ei '!AD9</f>
        <v>0</v>
      </c>
      <c r="AW9" s="512">
        <f>'2a cofog szerinti teljesítés'!AD9</f>
        <v>0</v>
      </c>
      <c r="AX9" s="512">
        <f>'részletező tábla módosíto ei '!AF9</f>
        <v>0</v>
      </c>
      <c r="AY9" s="512">
        <f>'2a cofog szerinti teljesítés'!AF9</f>
        <v>0</v>
      </c>
      <c r="AZ9" s="512">
        <f>'részletező tábla módosíto ei '!AG9</f>
        <v>0</v>
      </c>
      <c r="BA9" s="512">
        <f>'2a cofog szerinti teljesítés'!AG9</f>
        <v>0</v>
      </c>
      <c r="BB9" s="512">
        <f>'részletező tábla módosíto ei '!AH9</f>
        <v>0</v>
      </c>
      <c r="BC9" s="512">
        <f>'2a cofog szerinti teljesítés'!AH9</f>
        <v>0</v>
      </c>
      <c r="BD9" s="512">
        <f>'részletező tábla módosíto ei '!AI9</f>
        <v>0</v>
      </c>
      <c r="BE9" s="512">
        <f>'2a cofog szerinti teljesítés'!AI9</f>
        <v>0</v>
      </c>
      <c r="BF9" s="512">
        <f>'részletező tábla módosíto ei '!AJ9</f>
        <v>0</v>
      </c>
      <c r="BG9" s="512">
        <f>'2a cofog szerinti teljesítés'!AJ9</f>
        <v>0</v>
      </c>
      <c r="BH9" s="512">
        <f>'részletező tábla módosíto ei '!AK9</f>
        <v>0</v>
      </c>
      <c r="BI9" s="512">
        <f>'2a cofog szerinti teljesítés'!AK9</f>
        <v>0</v>
      </c>
      <c r="BJ9" s="512">
        <f>'részletező tábla módosíto ei '!AL9</f>
        <v>106269488</v>
      </c>
      <c r="BK9" s="512">
        <f>'2a cofog szerinti teljesítés'!AL9</f>
        <v>0</v>
      </c>
      <c r="BL9" s="512">
        <f>'részletező tábla módosíto ei '!AM9</f>
        <v>0</v>
      </c>
      <c r="BM9" s="512">
        <f>'2a cofog szerinti teljesítés'!AM9</f>
        <v>0</v>
      </c>
      <c r="BN9" s="512">
        <f>'részletező tábla módosíto ei '!AN9</f>
        <v>0</v>
      </c>
      <c r="BO9" s="512">
        <f>'2a cofog szerinti teljesítés'!AN9</f>
        <v>0</v>
      </c>
      <c r="BP9" s="512">
        <f>'részletező tábla módosíto ei '!AO9</f>
        <v>0</v>
      </c>
      <c r="BQ9" s="512">
        <f>'2a cofog szerinti teljesítés'!AO9</f>
        <v>0</v>
      </c>
      <c r="BR9" s="512">
        <f>'részletező tábla módosíto ei '!AP9</f>
        <v>0</v>
      </c>
      <c r="BS9" s="512">
        <f>'2a cofog szerinti teljesítés'!AP9</f>
        <v>0</v>
      </c>
      <c r="BT9" s="512">
        <f>'részletező tábla módosíto ei '!AR9</f>
        <v>0</v>
      </c>
      <c r="BU9" s="512">
        <f>'2a cofog szerinti teljesítés'!AR9</f>
        <v>0</v>
      </c>
      <c r="BV9" s="512">
        <f>'részletező tábla módosíto ei '!AS9</f>
        <v>0</v>
      </c>
      <c r="BW9" s="512">
        <f>'2a cofog szerinti teljesítés'!AS9</f>
        <v>0</v>
      </c>
      <c r="BX9" s="512">
        <f>'részletező tábla módosíto ei '!AE9</f>
        <v>0</v>
      </c>
      <c r="BY9" s="512">
        <f>'2a cofog szerinti teljesítés'!AE9</f>
        <v>0</v>
      </c>
      <c r="BZ9" s="512" t="e">
        <f>'részletező tábla módosíto ei '!#REF!</f>
        <v>#REF!</v>
      </c>
      <c r="CA9" s="512">
        <f>'2a cofog szerinti teljesítés'!AG9</f>
        <v>0</v>
      </c>
      <c r="CB9" s="512">
        <f>'részletező tábla módosíto ei '!AT9</f>
        <v>0</v>
      </c>
      <c r="CC9" s="512">
        <f>'2a cofog szerinti teljesítés'!AU9</f>
        <v>0</v>
      </c>
      <c r="CD9" s="512">
        <f>'részletező tábla módosíto ei '!AU9</f>
        <v>0</v>
      </c>
      <c r="CE9" s="512">
        <f>'2a cofog szerinti teljesítés'!AX9</f>
        <v>0</v>
      </c>
      <c r="CF9" s="512" t="e">
        <f>'részletező tábla módosíto ei '!#REF!</f>
        <v>#REF!</v>
      </c>
      <c r="CG9" s="512" t="e">
        <f>'2a cofog szerinti teljesítés'!#REF!</f>
        <v>#REF!</v>
      </c>
      <c r="CH9" s="512">
        <f>'részletező tábla módosíto ei '!AV9</f>
        <v>0</v>
      </c>
      <c r="CI9" s="512">
        <f>'2a cofog szerinti teljesítés'!AY9</f>
        <v>0</v>
      </c>
      <c r="CJ9" s="512">
        <f>'részletező tábla módosíto ei '!AW9</f>
        <v>0</v>
      </c>
      <c r="CK9" s="512">
        <f>'2a cofog szerinti teljesítés'!AZ9</f>
        <v>0</v>
      </c>
      <c r="CL9" s="512" t="e">
        <f>'részletező tábla módosíto ei '!#REF!</f>
        <v>#REF!</v>
      </c>
      <c r="CM9" s="512"/>
      <c r="CN9" s="512" t="e">
        <f>'részletező tábla módosíto ei '!#REF!</f>
        <v>#REF!</v>
      </c>
      <c r="CO9" s="512">
        <f>'2a cofog szerinti teljesítés'!AQ9</f>
        <v>0</v>
      </c>
      <c r="CP9" s="512" t="e">
        <f>'részletező tábla módosíto ei '!#REF!</f>
        <v>#REF!</v>
      </c>
      <c r="CQ9" s="512"/>
      <c r="CR9" s="512">
        <f>'részletező tábla módosíto ei '!AX9</f>
        <v>0</v>
      </c>
      <c r="CS9" s="512"/>
      <c r="CT9" s="512" t="e">
        <f>'részletező tábla módosíto ei '!#REF!</f>
        <v>#REF!</v>
      </c>
      <c r="CU9" s="512" t="e">
        <f>'2a cofog szerinti teljesítés'!#REF!</f>
        <v>#REF!</v>
      </c>
      <c r="CV9" s="512">
        <f>'részletező tábla módosíto ei '!AY9</f>
        <v>0</v>
      </c>
      <c r="CW9" s="512">
        <f>'2a cofog szerinti teljesítés'!BB9</f>
        <v>0</v>
      </c>
      <c r="CX9" s="512">
        <f>'részletező tábla módosíto ei '!AZ9</f>
        <v>106269488</v>
      </c>
      <c r="CY9" s="512">
        <f>'2a cofog szerinti teljesítés'!BC9</f>
        <v>106269488</v>
      </c>
      <c r="CZ9" s="510">
        <f t="shared" si="0"/>
        <v>106269488</v>
      </c>
    </row>
    <row r="10" spans="1:199" ht="30" x14ac:dyDescent="0.3">
      <c r="A10" s="18" t="s">
        <v>59</v>
      </c>
      <c r="B10" s="19" t="s">
        <v>1511</v>
      </c>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f>'részletező tábla módosíto ei '!AB10</f>
        <v>0</v>
      </c>
      <c r="AS10" s="512">
        <f>'2a cofog szerinti teljesítés'!AB10</f>
        <v>43137162</v>
      </c>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f>'részletező tábla módosíto ei '!AZ10</f>
        <v>43137162</v>
      </c>
      <c r="CY10" s="512">
        <f>'2a cofog szerinti teljesítés'!BC10</f>
        <v>43137162</v>
      </c>
      <c r="CZ10" s="510">
        <f t="shared" ref="CZ10" si="1">CX10+AD10+V10+L10</f>
        <v>43137162</v>
      </c>
    </row>
    <row r="11" spans="1:199" ht="30" x14ac:dyDescent="0.3">
      <c r="A11" s="18" t="s">
        <v>60</v>
      </c>
      <c r="B11" s="201" t="s">
        <v>61</v>
      </c>
      <c r="C11" s="512">
        <f>'részletező tábla módosíto ei '!C11</f>
        <v>0</v>
      </c>
      <c r="D11" s="512">
        <f>'2a cofog szerinti teljesítés'!C11</f>
        <v>0</v>
      </c>
      <c r="E11" s="512">
        <f>'részletező tábla módosíto ei '!D11</f>
        <v>0</v>
      </c>
      <c r="F11" s="512">
        <f>'2a cofog szerinti teljesítés'!D11</f>
        <v>0</v>
      </c>
      <c r="G11" s="512">
        <f>'részletező tábla módosíto ei '!E11</f>
        <v>0</v>
      </c>
      <c r="H11" s="512">
        <f>'2a cofog szerinti teljesítés'!E11</f>
        <v>0</v>
      </c>
      <c r="I11" s="512">
        <f>'részletező tábla módosíto ei '!F11</f>
        <v>0</v>
      </c>
      <c r="J11" s="512">
        <f>'2a cofog szerinti teljesítés'!F11</f>
        <v>0</v>
      </c>
      <c r="K11" s="512">
        <f>'részletező tábla módosíto ei '!G11</f>
        <v>0</v>
      </c>
      <c r="L11" s="512">
        <f>'részletező tábla módosíto ei '!H11</f>
        <v>0</v>
      </c>
      <c r="M11" s="512">
        <f>'2a cofog szerinti teljesítés'!H11</f>
        <v>0</v>
      </c>
      <c r="N11" s="512">
        <f>'részletező tábla módosíto ei '!M11</f>
        <v>0</v>
      </c>
      <c r="O11" s="512">
        <f>'2a cofog szerinti teljesítés'!M11</f>
        <v>0</v>
      </c>
      <c r="P11" s="512">
        <f>'részletező tábla módosíto ei '!N11</f>
        <v>0</v>
      </c>
      <c r="Q11" s="512">
        <f>'2a cofog szerinti teljesítés'!N11</f>
        <v>0</v>
      </c>
      <c r="R11" s="512">
        <f>'részletező tábla módosíto ei '!O11</f>
        <v>0</v>
      </c>
      <c r="S11" s="512">
        <f>'2a cofog szerinti teljesítés'!O11</f>
        <v>0</v>
      </c>
      <c r="T11" s="512">
        <f>'részletező tábla módosíto ei '!P11</f>
        <v>0</v>
      </c>
      <c r="U11" s="512">
        <f>'2a cofog szerinti teljesítés'!P11</f>
        <v>0</v>
      </c>
      <c r="V11" s="512">
        <f>'részletező tábla módosíto ei '!Q11</f>
        <v>0</v>
      </c>
      <c r="W11" s="512">
        <f>'2a cofog szerinti teljesítés'!Q11</f>
        <v>0</v>
      </c>
      <c r="X11" s="512">
        <f>'részletező tábla módosíto ei '!R11</f>
        <v>0</v>
      </c>
      <c r="Y11" s="512">
        <f>'2a cofog szerinti teljesítés'!R11</f>
        <v>0</v>
      </c>
      <c r="Z11" s="512">
        <f>'részletező tábla módosíto ei '!S11</f>
        <v>0</v>
      </c>
      <c r="AA11" s="512">
        <f>'2a cofog szerinti teljesítés'!S11</f>
        <v>0</v>
      </c>
      <c r="AB11" s="512">
        <f>'részletező tábla módosíto ei '!T11</f>
        <v>0</v>
      </c>
      <c r="AC11" s="512">
        <f>'2a cofog szerinti teljesítés'!T11</f>
        <v>0</v>
      </c>
      <c r="AD11" s="512">
        <f>'részletező tábla módosíto ei '!U11</f>
        <v>0</v>
      </c>
      <c r="AE11" s="512">
        <f>'2a cofog szerinti teljesítés'!U11</f>
        <v>0</v>
      </c>
      <c r="AF11" s="512">
        <f>'részletező tábla módosíto ei '!V11</f>
        <v>0</v>
      </c>
      <c r="AG11" s="512">
        <f>'2a cofog szerinti teljesítés'!V11</f>
        <v>0</v>
      </c>
      <c r="AH11" s="512">
        <f>'részletező tábla módosíto ei '!W11</f>
        <v>0</v>
      </c>
      <c r="AI11" s="512">
        <f>'2a cofog szerinti teljesítés'!W11</f>
        <v>0</v>
      </c>
      <c r="AJ11" s="512">
        <f>'részletező tábla módosíto ei '!X11</f>
        <v>0</v>
      </c>
      <c r="AK11" s="512">
        <f>'2a cofog szerinti teljesítés'!X11</f>
        <v>0</v>
      </c>
      <c r="AL11" s="512">
        <f>'részletező tábla módosíto ei '!Y11</f>
        <v>0</v>
      </c>
      <c r="AM11" s="512">
        <f>'2a cofog szerinti teljesítés'!Y11</f>
        <v>0</v>
      </c>
      <c r="AN11" s="512">
        <f>'részletező tábla módosíto ei '!Z11</f>
        <v>0</v>
      </c>
      <c r="AO11" s="512">
        <f>'2a cofog szerinti teljesítés'!Z11</f>
        <v>0</v>
      </c>
      <c r="AP11" s="512">
        <f>'részletező tábla módosíto ei '!AA11</f>
        <v>0</v>
      </c>
      <c r="AQ11" s="512">
        <f>'2a cofog szerinti teljesítés'!AA11</f>
        <v>0</v>
      </c>
      <c r="AR11" s="512">
        <f>'részletező tábla módosíto ei '!AB11</f>
        <v>0</v>
      </c>
      <c r="AS11" s="512">
        <f>'2a cofog szerinti teljesítés'!AB11</f>
        <v>12753921</v>
      </c>
      <c r="AT11" s="512">
        <f>'részletező tábla módosíto ei '!AC11</f>
        <v>0</v>
      </c>
      <c r="AU11" s="512">
        <f>'2a cofog szerinti teljesítés'!AC11</f>
        <v>0</v>
      </c>
      <c r="AV11" s="512">
        <f>'részletező tábla módosíto ei '!AD11</f>
        <v>0</v>
      </c>
      <c r="AW11" s="512">
        <f>'2a cofog szerinti teljesítés'!AD11</f>
        <v>0</v>
      </c>
      <c r="AX11" s="512">
        <f>'részletező tábla módosíto ei '!AF11</f>
        <v>0</v>
      </c>
      <c r="AY11" s="512">
        <f>'2a cofog szerinti teljesítés'!AF11</f>
        <v>0</v>
      </c>
      <c r="AZ11" s="512">
        <f>'részletező tábla módosíto ei '!AG11</f>
        <v>0</v>
      </c>
      <c r="BA11" s="512">
        <f>'2a cofog szerinti teljesítés'!AG11</f>
        <v>0</v>
      </c>
      <c r="BB11" s="512">
        <f>'részletező tábla módosíto ei '!AH11</f>
        <v>0</v>
      </c>
      <c r="BC11" s="512">
        <f>'2a cofog szerinti teljesítés'!AH11</f>
        <v>0</v>
      </c>
      <c r="BD11" s="512">
        <f>'részletező tábla módosíto ei '!AI11</f>
        <v>0</v>
      </c>
      <c r="BE11" s="512">
        <f>'2a cofog szerinti teljesítés'!AI11</f>
        <v>0</v>
      </c>
      <c r="BF11" s="512">
        <f>'részletező tábla módosíto ei '!AJ11</f>
        <v>0</v>
      </c>
      <c r="BG11" s="512">
        <f>'2a cofog szerinti teljesítés'!AJ11</f>
        <v>0</v>
      </c>
      <c r="BH11" s="512">
        <f>'részletező tábla módosíto ei '!AK11</f>
        <v>0</v>
      </c>
      <c r="BI11" s="512">
        <f>'2a cofog szerinti teljesítés'!AK11</f>
        <v>0</v>
      </c>
      <c r="BJ11" s="512">
        <f>'részletező tábla módosíto ei '!AL11</f>
        <v>12753921</v>
      </c>
      <c r="BK11" s="512">
        <f>'2a cofog szerinti teljesítés'!AL11</f>
        <v>0</v>
      </c>
      <c r="BL11" s="512">
        <f>'részletező tábla módosíto ei '!AM11</f>
        <v>0</v>
      </c>
      <c r="BM11" s="512">
        <f>'2a cofog szerinti teljesítés'!AM11</f>
        <v>0</v>
      </c>
      <c r="BN11" s="512">
        <f>'részletező tábla módosíto ei '!AN11</f>
        <v>0</v>
      </c>
      <c r="BO11" s="512">
        <f>'2a cofog szerinti teljesítés'!AN11</f>
        <v>0</v>
      </c>
      <c r="BP11" s="512">
        <f>'részletező tábla módosíto ei '!AO11</f>
        <v>0</v>
      </c>
      <c r="BQ11" s="512">
        <f>'2a cofog szerinti teljesítés'!AO11</f>
        <v>0</v>
      </c>
      <c r="BR11" s="512">
        <f>'részletező tábla módosíto ei '!AP11</f>
        <v>0</v>
      </c>
      <c r="BS11" s="512">
        <f>'2a cofog szerinti teljesítés'!AP11</f>
        <v>0</v>
      </c>
      <c r="BT11" s="512">
        <f>'részletező tábla módosíto ei '!AR11</f>
        <v>0</v>
      </c>
      <c r="BU11" s="512">
        <f>'2a cofog szerinti teljesítés'!AR11</f>
        <v>0</v>
      </c>
      <c r="BV11" s="512">
        <f>'részletező tábla módosíto ei '!AS11</f>
        <v>0</v>
      </c>
      <c r="BW11" s="512">
        <f>'2a cofog szerinti teljesítés'!AS11</f>
        <v>0</v>
      </c>
      <c r="BX11" s="512">
        <f>'részletező tábla módosíto ei '!AE11</f>
        <v>0</v>
      </c>
      <c r="BY11" s="512">
        <f>'2a cofog szerinti teljesítés'!AE11</f>
        <v>0</v>
      </c>
      <c r="BZ11" s="512" t="e">
        <f>'részletező tábla módosíto ei '!#REF!</f>
        <v>#REF!</v>
      </c>
      <c r="CA11" s="512">
        <f>'2a cofog szerinti teljesítés'!AG11</f>
        <v>0</v>
      </c>
      <c r="CB11" s="512">
        <f>'részletező tábla módosíto ei '!AT11</f>
        <v>0</v>
      </c>
      <c r="CC11" s="512">
        <f>'2a cofog szerinti teljesítés'!AU11</f>
        <v>0</v>
      </c>
      <c r="CD11" s="512">
        <f>'részletező tábla módosíto ei '!AU11</f>
        <v>0</v>
      </c>
      <c r="CE11" s="512">
        <f>'2a cofog szerinti teljesítés'!AX11</f>
        <v>0</v>
      </c>
      <c r="CF11" s="512" t="e">
        <f>'részletező tábla módosíto ei '!#REF!</f>
        <v>#REF!</v>
      </c>
      <c r="CG11" s="512" t="e">
        <f>'2a cofog szerinti teljesítés'!#REF!</f>
        <v>#REF!</v>
      </c>
      <c r="CH11" s="512">
        <f>'részletező tábla módosíto ei '!AV11</f>
        <v>0</v>
      </c>
      <c r="CI11" s="512">
        <f>'2a cofog szerinti teljesítés'!AY11</f>
        <v>0</v>
      </c>
      <c r="CJ11" s="512">
        <f>'részletező tábla módosíto ei '!AW11</f>
        <v>0</v>
      </c>
      <c r="CK11" s="512">
        <f>'2a cofog szerinti teljesítés'!AZ11</f>
        <v>0</v>
      </c>
      <c r="CL11" s="512" t="e">
        <f>'részletező tábla módosíto ei '!#REF!</f>
        <v>#REF!</v>
      </c>
      <c r="CM11" s="512"/>
      <c r="CN11" s="512" t="e">
        <f>'részletező tábla módosíto ei '!#REF!</f>
        <v>#REF!</v>
      </c>
      <c r="CO11" s="512">
        <f>'2a cofog szerinti teljesítés'!AQ11</f>
        <v>0</v>
      </c>
      <c r="CP11" s="512" t="e">
        <f>'részletező tábla módosíto ei '!#REF!</f>
        <v>#REF!</v>
      </c>
      <c r="CQ11" s="512"/>
      <c r="CR11" s="512">
        <f>'részletező tábla módosíto ei '!AX11</f>
        <v>0</v>
      </c>
      <c r="CS11" s="512"/>
      <c r="CT11" s="512" t="e">
        <f>'részletező tábla módosíto ei '!#REF!</f>
        <v>#REF!</v>
      </c>
      <c r="CU11" s="512" t="e">
        <f>'2a cofog szerinti teljesítés'!#REF!</f>
        <v>#REF!</v>
      </c>
      <c r="CV11" s="512">
        <f>'részletező tábla módosíto ei '!AY11</f>
        <v>0</v>
      </c>
      <c r="CW11" s="512">
        <f>'2a cofog szerinti teljesítés'!BB11</f>
        <v>0</v>
      </c>
      <c r="CX11" s="512">
        <f>'részletező tábla módosíto ei '!AZ11</f>
        <v>12753921</v>
      </c>
      <c r="CY11" s="512">
        <f>'2a cofog szerinti teljesítés'!BC11</f>
        <v>12753921</v>
      </c>
      <c r="CZ11" s="510">
        <f t="shared" si="0"/>
        <v>12753921</v>
      </c>
    </row>
    <row r="12" spans="1:199" ht="17.399999999999999" x14ac:dyDescent="0.3">
      <c r="A12" s="18" t="s">
        <v>62</v>
      </c>
      <c r="B12" s="201" t="s">
        <v>63</v>
      </c>
      <c r="C12" s="512">
        <f>'részletező tábla módosíto ei '!C12</f>
        <v>0</v>
      </c>
      <c r="D12" s="512">
        <f>'2a cofog szerinti teljesítés'!C12</f>
        <v>0</v>
      </c>
      <c r="E12" s="512">
        <f>'részletező tábla módosíto ei '!D12</f>
        <v>0</v>
      </c>
      <c r="F12" s="512">
        <f>'2a cofog szerinti teljesítés'!D12</f>
        <v>0</v>
      </c>
      <c r="G12" s="512">
        <f>'részletező tábla módosíto ei '!E12</f>
        <v>0</v>
      </c>
      <c r="H12" s="512">
        <f>'2a cofog szerinti teljesítés'!E12</f>
        <v>0</v>
      </c>
      <c r="I12" s="512">
        <f>'részletező tábla módosíto ei '!F12</f>
        <v>0</v>
      </c>
      <c r="J12" s="512">
        <f>'2a cofog szerinti teljesítés'!F12</f>
        <v>0</v>
      </c>
      <c r="K12" s="512">
        <f>'részletező tábla módosíto ei '!G12</f>
        <v>0</v>
      </c>
      <c r="L12" s="512">
        <f>'részletező tábla módosíto ei '!H12</f>
        <v>0</v>
      </c>
      <c r="M12" s="512">
        <f>'2a cofog szerinti teljesítés'!H12</f>
        <v>0</v>
      </c>
      <c r="N12" s="512">
        <f>'részletező tábla módosíto ei '!M12</f>
        <v>0</v>
      </c>
      <c r="O12" s="512">
        <f>'2a cofog szerinti teljesítés'!M12</f>
        <v>0</v>
      </c>
      <c r="P12" s="512">
        <f>'részletező tábla módosíto ei '!N12</f>
        <v>0</v>
      </c>
      <c r="Q12" s="512">
        <f>'2a cofog szerinti teljesítés'!N12</f>
        <v>0</v>
      </c>
      <c r="R12" s="512">
        <f>'részletező tábla módosíto ei '!O12</f>
        <v>0</v>
      </c>
      <c r="S12" s="512">
        <f>'2a cofog szerinti teljesítés'!O12</f>
        <v>0</v>
      </c>
      <c r="T12" s="512">
        <f>'részletező tábla módosíto ei '!P12</f>
        <v>0</v>
      </c>
      <c r="U12" s="512">
        <f>'2a cofog szerinti teljesítés'!P12</f>
        <v>0</v>
      </c>
      <c r="V12" s="512">
        <f>'részletező tábla módosíto ei '!Q12</f>
        <v>0</v>
      </c>
      <c r="W12" s="512">
        <f>'2a cofog szerinti teljesítés'!Q12</f>
        <v>0</v>
      </c>
      <c r="X12" s="512">
        <f>'részletező tábla módosíto ei '!R12</f>
        <v>0</v>
      </c>
      <c r="Y12" s="512">
        <f>'2a cofog szerinti teljesítés'!R12</f>
        <v>0</v>
      </c>
      <c r="Z12" s="512">
        <f>'részletező tábla módosíto ei '!S12</f>
        <v>0</v>
      </c>
      <c r="AA12" s="512">
        <f>'2a cofog szerinti teljesítés'!S12</f>
        <v>0</v>
      </c>
      <c r="AB12" s="512">
        <f>'részletező tábla módosíto ei '!T12</f>
        <v>0</v>
      </c>
      <c r="AC12" s="512">
        <f>'2a cofog szerinti teljesítés'!T12</f>
        <v>0</v>
      </c>
      <c r="AD12" s="512">
        <f>'részletező tábla módosíto ei '!U12</f>
        <v>0</v>
      </c>
      <c r="AE12" s="512">
        <f>'2a cofog szerinti teljesítés'!U12</f>
        <v>0</v>
      </c>
      <c r="AF12" s="512">
        <f>'részletező tábla módosíto ei '!V12</f>
        <v>0</v>
      </c>
      <c r="AG12" s="512">
        <f>'2a cofog szerinti teljesítés'!V12</f>
        <v>0</v>
      </c>
      <c r="AH12" s="512">
        <f>'részletező tábla módosíto ei '!W12</f>
        <v>0</v>
      </c>
      <c r="AI12" s="512">
        <f>'2a cofog szerinti teljesítés'!W12</f>
        <v>0</v>
      </c>
      <c r="AJ12" s="512">
        <f>'részletező tábla módosíto ei '!X12</f>
        <v>0</v>
      </c>
      <c r="AK12" s="512">
        <f>'2a cofog szerinti teljesítés'!X12</f>
        <v>0</v>
      </c>
      <c r="AL12" s="512">
        <f>'részletező tábla módosíto ei '!Y12</f>
        <v>0</v>
      </c>
      <c r="AM12" s="512">
        <f>'2a cofog szerinti teljesítés'!Y12</f>
        <v>0</v>
      </c>
      <c r="AN12" s="512">
        <f>'részletező tábla módosíto ei '!Z12</f>
        <v>0</v>
      </c>
      <c r="AO12" s="512">
        <f>'2a cofog szerinti teljesítés'!Z12</f>
        <v>0</v>
      </c>
      <c r="AP12" s="512">
        <f>'részletező tábla módosíto ei '!AA12</f>
        <v>0</v>
      </c>
      <c r="AQ12" s="512">
        <f>'2a cofog szerinti teljesítés'!AA12</f>
        <v>0</v>
      </c>
      <c r="AR12" s="512">
        <f>'részletező tábla módosíto ei '!AB12</f>
        <v>0</v>
      </c>
      <c r="AS12" s="512">
        <f>'2a cofog szerinti teljesítés'!AB12</f>
        <v>8766583</v>
      </c>
      <c r="AT12" s="512">
        <f>'részletező tábla módosíto ei '!AC12</f>
        <v>0</v>
      </c>
      <c r="AU12" s="512">
        <f>'2a cofog szerinti teljesítés'!AC12</f>
        <v>0</v>
      </c>
      <c r="AV12" s="512">
        <f>'részletező tábla módosíto ei '!AD12</f>
        <v>0</v>
      </c>
      <c r="AW12" s="512">
        <f>'2a cofog szerinti teljesítés'!AD12</f>
        <v>0</v>
      </c>
      <c r="AX12" s="512">
        <f>'részletező tábla módosíto ei '!AF12</f>
        <v>0</v>
      </c>
      <c r="AY12" s="512">
        <f>'2a cofog szerinti teljesítés'!AF12</f>
        <v>0</v>
      </c>
      <c r="AZ12" s="512">
        <f>'részletező tábla módosíto ei '!AG12</f>
        <v>0</v>
      </c>
      <c r="BA12" s="512">
        <f>'2a cofog szerinti teljesítés'!AG12</f>
        <v>0</v>
      </c>
      <c r="BB12" s="512">
        <f>'részletező tábla módosíto ei '!AH12</f>
        <v>0</v>
      </c>
      <c r="BC12" s="512">
        <f>'2a cofog szerinti teljesítés'!AH12</f>
        <v>0</v>
      </c>
      <c r="BD12" s="512">
        <f>'részletező tábla módosíto ei '!AI12</f>
        <v>0</v>
      </c>
      <c r="BE12" s="512">
        <f>'2a cofog szerinti teljesítés'!AI12</f>
        <v>0</v>
      </c>
      <c r="BF12" s="512">
        <f>'részletező tábla módosíto ei '!AJ12</f>
        <v>0</v>
      </c>
      <c r="BG12" s="512">
        <f>'2a cofog szerinti teljesítés'!AJ12</f>
        <v>0</v>
      </c>
      <c r="BH12" s="512">
        <f>'részletező tábla módosíto ei '!AK12</f>
        <v>0</v>
      </c>
      <c r="BI12" s="512">
        <f>'2a cofog szerinti teljesítés'!AK12</f>
        <v>0</v>
      </c>
      <c r="BJ12" s="512">
        <f>'részletező tábla módosíto ei '!AL12</f>
        <v>8766583</v>
      </c>
      <c r="BK12" s="512">
        <f>'2a cofog szerinti teljesítés'!AL12</f>
        <v>0</v>
      </c>
      <c r="BL12" s="512">
        <f>'részletező tábla módosíto ei '!AM12</f>
        <v>0</v>
      </c>
      <c r="BM12" s="512">
        <f>'2a cofog szerinti teljesítés'!AM12</f>
        <v>0</v>
      </c>
      <c r="BN12" s="512">
        <f>'részletező tábla módosíto ei '!AN12</f>
        <v>0</v>
      </c>
      <c r="BO12" s="512">
        <f>'2a cofog szerinti teljesítés'!AN12</f>
        <v>0</v>
      </c>
      <c r="BP12" s="512">
        <f>'részletező tábla módosíto ei '!AO12</f>
        <v>0</v>
      </c>
      <c r="BQ12" s="512">
        <f>'2a cofog szerinti teljesítés'!AO12</f>
        <v>0</v>
      </c>
      <c r="BR12" s="512">
        <f>'részletező tábla módosíto ei '!AP12</f>
        <v>0</v>
      </c>
      <c r="BS12" s="512">
        <f>'2a cofog szerinti teljesítés'!AP12</f>
        <v>0</v>
      </c>
      <c r="BT12" s="512">
        <f>'részletező tábla módosíto ei '!AR12</f>
        <v>0</v>
      </c>
      <c r="BU12" s="512">
        <f>'2a cofog szerinti teljesítés'!AR12</f>
        <v>0</v>
      </c>
      <c r="BV12" s="512">
        <f>'részletező tábla módosíto ei '!AS12</f>
        <v>0</v>
      </c>
      <c r="BW12" s="512">
        <f>'2a cofog szerinti teljesítés'!AS12</f>
        <v>0</v>
      </c>
      <c r="BX12" s="512">
        <f>'részletező tábla módosíto ei '!AE12</f>
        <v>0</v>
      </c>
      <c r="BY12" s="512">
        <f>'2a cofog szerinti teljesítés'!AE12</f>
        <v>0</v>
      </c>
      <c r="BZ12" s="512" t="e">
        <f>'részletező tábla módosíto ei '!#REF!</f>
        <v>#REF!</v>
      </c>
      <c r="CA12" s="512">
        <f>'2a cofog szerinti teljesítés'!AG12</f>
        <v>0</v>
      </c>
      <c r="CB12" s="512">
        <f>'részletező tábla módosíto ei '!AT12</f>
        <v>0</v>
      </c>
      <c r="CC12" s="512">
        <f>'2a cofog szerinti teljesítés'!AU12</f>
        <v>0</v>
      </c>
      <c r="CD12" s="512">
        <f>'részletező tábla módosíto ei '!AU12</f>
        <v>0</v>
      </c>
      <c r="CE12" s="512">
        <f>'2a cofog szerinti teljesítés'!AX12</f>
        <v>0</v>
      </c>
      <c r="CF12" s="512" t="e">
        <f>'részletező tábla módosíto ei '!#REF!</f>
        <v>#REF!</v>
      </c>
      <c r="CG12" s="512" t="e">
        <f>'2a cofog szerinti teljesítés'!#REF!</f>
        <v>#REF!</v>
      </c>
      <c r="CH12" s="512">
        <f>'részletező tábla módosíto ei '!AV12</f>
        <v>0</v>
      </c>
      <c r="CI12" s="512">
        <f>'2a cofog szerinti teljesítés'!AY12</f>
        <v>0</v>
      </c>
      <c r="CJ12" s="512">
        <f>'részletező tábla módosíto ei '!AW12</f>
        <v>0</v>
      </c>
      <c r="CK12" s="512">
        <f>'2a cofog szerinti teljesítés'!AZ12</f>
        <v>0</v>
      </c>
      <c r="CL12" s="512" t="e">
        <f>'részletező tábla módosíto ei '!#REF!</f>
        <v>#REF!</v>
      </c>
      <c r="CM12" s="512"/>
      <c r="CN12" s="512" t="e">
        <f>'részletező tábla módosíto ei '!#REF!</f>
        <v>#REF!</v>
      </c>
      <c r="CO12" s="512">
        <f>'2a cofog szerinti teljesítés'!AQ12</f>
        <v>0</v>
      </c>
      <c r="CP12" s="512" t="e">
        <f>'részletező tábla módosíto ei '!#REF!</f>
        <v>#REF!</v>
      </c>
      <c r="CQ12" s="512"/>
      <c r="CR12" s="512">
        <f>'részletező tábla módosíto ei '!AX12</f>
        <v>0</v>
      </c>
      <c r="CS12" s="512"/>
      <c r="CT12" s="512" t="e">
        <f>'részletező tábla módosíto ei '!#REF!</f>
        <v>#REF!</v>
      </c>
      <c r="CU12" s="512" t="e">
        <f>'2a cofog szerinti teljesítés'!#REF!</f>
        <v>#REF!</v>
      </c>
      <c r="CV12" s="512">
        <f>'részletező tábla módosíto ei '!AY12</f>
        <v>0</v>
      </c>
      <c r="CW12" s="512">
        <f>'2a cofog szerinti teljesítés'!BB12</f>
        <v>0</v>
      </c>
      <c r="CX12" s="512">
        <f>'részletező tábla módosíto ei '!AZ12</f>
        <v>8766583</v>
      </c>
      <c r="CY12" s="512">
        <f>'2a cofog szerinti teljesítés'!BC12</f>
        <v>8766583</v>
      </c>
      <c r="CZ12" s="510">
        <f t="shared" si="0"/>
        <v>8766583</v>
      </c>
    </row>
    <row r="13" spans="1:199" ht="17.399999999999999" x14ac:dyDescent="0.3">
      <c r="A13" s="18" t="s">
        <v>64</v>
      </c>
      <c r="B13" s="201" t="s">
        <v>65</v>
      </c>
      <c r="C13" s="512">
        <f>'részletező tábla módosíto ei '!C13</f>
        <v>0</v>
      </c>
      <c r="D13" s="512">
        <f>'2a cofog szerinti teljesítés'!C13</f>
        <v>0</v>
      </c>
      <c r="E13" s="512">
        <f>'részletező tábla módosíto ei '!D13</f>
        <v>0</v>
      </c>
      <c r="F13" s="512">
        <f>'2a cofog szerinti teljesítés'!D13</f>
        <v>0</v>
      </c>
      <c r="G13" s="512">
        <f>'részletező tábla módosíto ei '!E13</f>
        <v>0</v>
      </c>
      <c r="H13" s="512">
        <f>'2a cofog szerinti teljesítés'!E13</f>
        <v>0</v>
      </c>
      <c r="I13" s="512">
        <f>'részletező tábla módosíto ei '!F13</f>
        <v>0</v>
      </c>
      <c r="J13" s="512">
        <f>'2a cofog szerinti teljesítés'!F13</f>
        <v>0</v>
      </c>
      <c r="K13" s="512">
        <f>'részletező tábla módosíto ei '!G13</f>
        <v>0</v>
      </c>
      <c r="L13" s="512">
        <f>'részletező tábla módosíto ei '!H13</f>
        <v>0</v>
      </c>
      <c r="M13" s="512">
        <f>'2a cofog szerinti teljesítés'!H13</f>
        <v>0</v>
      </c>
      <c r="N13" s="512">
        <f>'részletező tábla módosíto ei '!M13</f>
        <v>0</v>
      </c>
      <c r="O13" s="512">
        <f>'2a cofog szerinti teljesítés'!M13</f>
        <v>0</v>
      </c>
      <c r="P13" s="512">
        <f>'részletező tábla módosíto ei '!N13</f>
        <v>0</v>
      </c>
      <c r="Q13" s="512">
        <f>'2a cofog szerinti teljesítés'!N13</f>
        <v>0</v>
      </c>
      <c r="R13" s="512">
        <f>'részletező tábla módosíto ei '!O13</f>
        <v>0</v>
      </c>
      <c r="S13" s="512">
        <f>'2a cofog szerinti teljesítés'!O13</f>
        <v>0</v>
      </c>
      <c r="T13" s="512">
        <f>'részletező tábla módosíto ei '!P13</f>
        <v>0</v>
      </c>
      <c r="U13" s="512">
        <f>'2a cofog szerinti teljesítés'!P13</f>
        <v>0</v>
      </c>
      <c r="V13" s="512">
        <f>'részletező tábla módosíto ei '!Q13</f>
        <v>0</v>
      </c>
      <c r="W13" s="512">
        <f>'2a cofog szerinti teljesítés'!Q13</f>
        <v>0</v>
      </c>
      <c r="X13" s="512">
        <f>'részletező tábla módosíto ei '!R13</f>
        <v>0</v>
      </c>
      <c r="Y13" s="512">
        <f>'2a cofog szerinti teljesítés'!R13</f>
        <v>0</v>
      </c>
      <c r="Z13" s="512">
        <f>'részletező tábla módosíto ei '!S13</f>
        <v>0</v>
      </c>
      <c r="AA13" s="512">
        <f>'2a cofog szerinti teljesítés'!S13</f>
        <v>0</v>
      </c>
      <c r="AB13" s="512">
        <f>'részletező tábla módosíto ei '!T13</f>
        <v>0</v>
      </c>
      <c r="AC13" s="512">
        <f>'2a cofog szerinti teljesítés'!T13</f>
        <v>0</v>
      </c>
      <c r="AD13" s="512">
        <f>'részletező tábla módosíto ei '!U13</f>
        <v>0</v>
      </c>
      <c r="AE13" s="512">
        <f>'2a cofog szerinti teljesítés'!U13</f>
        <v>0</v>
      </c>
      <c r="AF13" s="512">
        <f>'részletező tábla módosíto ei '!V13</f>
        <v>0</v>
      </c>
      <c r="AG13" s="512">
        <f>'2a cofog szerinti teljesítés'!V13</f>
        <v>0</v>
      </c>
      <c r="AH13" s="512">
        <f>'részletező tábla módosíto ei '!W13</f>
        <v>0</v>
      </c>
      <c r="AI13" s="512">
        <f>'2a cofog szerinti teljesítés'!W13</f>
        <v>0</v>
      </c>
      <c r="AJ13" s="512">
        <f>'részletező tábla módosíto ei '!X13</f>
        <v>0</v>
      </c>
      <c r="AK13" s="512">
        <f>'2a cofog szerinti teljesítés'!X13</f>
        <v>0</v>
      </c>
      <c r="AL13" s="512">
        <f>'részletező tábla módosíto ei '!Y13</f>
        <v>0</v>
      </c>
      <c r="AM13" s="512">
        <f>'2a cofog szerinti teljesítés'!Y13</f>
        <v>0</v>
      </c>
      <c r="AN13" s="512">
        <f>'részletező tábla módosíto ei '!Z13</f>
        <v>0</v>
      </c>
      <c r="AO13" s="512">
        <f>'2a cofog szerinti teljesítés'!Z13</f>
        <v>0</v>
      </c>
      <c r="AP13" s="512">
        <f>'részletező tábla módosíto ei '!AA13</f>
        <v>0</v>
      </c>
      <c r="AQ13" s="512">
        <f>'2a cofog szerinti teljesítés'!AA13</f>
        <v>0</v>
      </c>
      <c r="AR13" s="512">
        <f>'részletező tábla módosíto ei '!AB13</f>
        <v>0</v>
      </c>
      <c r="AS13" s="512">
        <f>'2a cofog szerinti teljesítés'!AB13</f>
        <v>7290976</v>
      </c>
      <c r="AT13" s="512">
        <f>'részletező tábla módosíto ei '!AC13</f>
        <v>0</v>
      </c>
      <c r="AU13" s="512">
        <f>'2a cofog szerinti teljesítés'!AC13</f>
        <v>0</v>
      </c>
      <c r="AV13" s="512">
        <f>'részletező tábla módosíto ei '!AD13</f>
        <v>0</v>
      </c>
      <c r="AW13" s="512">
        <f>'2a cofog szerinti teljesítés'!AD13</f>
        <v>0</v>
      </c>
      <c r="AX13" s="512">
        <f>'részletező tábla módosíto ei '!AF13</f>
        <v>0</v>
      </c>
      <c r="AY13" s="512">
        <f>'2a cofog szerinti teljesítés'!AF13</f>
        <v>0</v>
      </c>
      <c r="AZ13" s="512">
        <f>'részletező tábla módosíto ei '!AG13</f>
        <v>0</v>
      </c>
      <c r="BA13" s="512">
        <f>'2a cofog szerinti teljesítés'!AG13</f>
        <v>0</v>
      </c>
      <c r="BB13" s="512">
        <f>'részletező tábla módosíto ei '!AH13</f>
        <v>0</v>
      </c>
      <c r="BC13" s="512">
        <f>'2a cofog szerinti teljesítés'!AH13</f>
        <v>0</v>
      </c>
      <c r="BD13" s="512">
        <f>'részletező tábla módosíto ei '!AI13</f>
        <v>0</v>
      </c>
      <c r="BE13" s="512">
        <f>'2a cofog szerinti teljesítés'!AI13</f>
        <v>0</v>
      </c>
      <c r="BF13" s="512">
        <f>'részletező tábla módosíto ei '!AJ13</f>
        <v>0</v>
      </c>
      <c r="BG13" s="512">
        <f>'2a cofog szerinti teljesítés'!AJ13</f>
        <v>0</v>
      </c>
      <c r="BH13" s="512">
        <f>'részletező tábla módosíto ei '!AK13</f>
        <v>0</v>
      </c>
      <c r="BI13" s="512">
        <f>'2a cofog szerinti teljesítés'!AK13</f>
        <v>0</v>
      </c>
      <c r="BJ13" s="512">
        <f>'részletező tábla módosíto ei '!AL13</f>
        <v>7290976</v>
      </c>
      <c r="BK13" s="512">
        <f>'2a cofog szerinti teljesítés'!AL13</f>
        <v>0</v>
      </c>
      <c r="BL13" s="512">
        <f>'részletező tábla módosíto ei '!AM13</f>
        <v>0</v>
      </c>
      <c r="BM13" s="512">
        <f>'2a cofog szerinti teljesítés'!AM13</f>
        <v>0</v>
      </c>
      <c r="BN13" s="512">
        <f>'részletező tábla módosíto ei '!AN13</f>
        <v>0</v>
      </c>
      <c r="BO13" s="512">
        <f>'2a cofog szerinti teljesítés'!AN13</f>
        <v>0</v>
      </c>
      <c r="BP13" s="512">
        <f>'részletező tábla módosíto ei '!AO13</f>
        <v>0</v>
      </c>
      <c r="BQ13" s="512">
        <f>'2a cofog szerinti teljesítés'!AO13</f>
        <v>0</v>
      </c>
      <c r="BR13" s="512">
        <f>'részletező tábla módosíto ei '!AP13</f>
        <v>0</v>
      </c>
      <c r="BS13" s="512">
        <f>'2a cofog szerinti teljesítés'!AP13</f>
        <v>0</v>
      </c>
      <c r="BT13" s="512">
        <f>'részletező tábla módosíto ei '!AR13</f>
        <v>0</v>
      </c>
      <c r="BU13" s="512">
        <f>'2a cofog szerinti teljesítés'!AR13</f>
        <v>0</v>
      </c>
      <c r="BV13" s="512">
        <f>'részletező tábla módosíto ei '!AS13</f>
        <v>0</v>
      </c>
      <c r="BW13" s="512">
        <f>'2a cofog szerinti teljesítés'!AS13</f>
        <v>0</v>
      </c>
      <c r="BX13" s="512">
        <f>'részletező tábla módosíto ei '!AE13</f>
        <v>0</v>
      </c>
      <c r="BY13" s="512">
        <f>'2a cofog szerinti teljesítés'!AE13</f>
        <v>0</v>
      </c>
      <c r="BZ13" s="512" t="e">
        <f>'részletező tábla módosíto ei '!#REF!</f>
        <v>#REF!</v>
      </c>
      <c r="CA13" s="512">
        <f>'2a cofog szerinti teljesítés'!AG13</f>
        <v>0</v>
      </c>
      <c r="CB13" s="512">
        <f>'részletező tábla módosíto ei '!AT13</f>
        <v>0</v>
      </c>
      <c r="CC13" s="512">
        <f>'2a cofog szerinti teljesítés'!AU13</f>
        <v>0</v>
      </c>
      <c r="CD13" s="512">
        <f>'részletező tábla módosíto ei '!AU13</f>
        <v>0</v>
      </c>
      <c r="CE13" s="512">
        <f>'2a cofog szerinti teljesítés'!AX13</f>
        <v>0</v>
      </c>
      <c r="CF13" s="512" t="e">
        <f>'részletező tábla módosíto ei '!#REF!</f>
        <v>#REF!</v>
      </c>
      <c r="CG13" s="512" t="e">
        <f>'2a cofog szerinti teljesítés'!#REF!</f>
        <v>#REF!</v>
      </c>
      <c r="CH13" s="512">
        <f>'részletező tábla módosíto ei '!AV13</f>
        <v>0</v>
      </c>
      <c r="CI13" s="512">
        <f>'2a cofog szerinti teljesítés'!AY13</f>
        <v>0</v>
      </c>
      <c r="CJ13" s="512">
        <f>'részletező tábla módosíto ei '!AW13</f>
        <v>0</v>
      </c>
      <c r="CK13" s="512">
        <f>'2a cofog szerinti teljesítés'!AZ13</f>
        <v>0</v>
      </c>
      <c r="CL13" s="512" t="e">
        <f>'részletező tábla módosíto ei '!#REF!</f>
        <v>#REF!</v>
      </c>
      <c r="CM13" s="512"/>
      <c r="CN13" s="512" t="e">
        <f>'részletező tábla módosíto ei '!#REF!</f>
        <v>#REF!</v>
      </c>
      <c r="CO13" s="512">
        <f>'2a cofog szerinti teljesítés'!AQ13</f>
        <v>0</v>
      </c>
      <c r="CP13" s="512" t="e">
        <f>'részletező tábla módosíto ei '!#REF!</f>
        <v>#REF!</v>
      </c>
      <c r="CQ13" s="512"/>
      <c r="CR13" s="512">
        <f>'részletező tábla módosíto ei '!AX13</f>
        <v>0</v>
      </c>
      <c r="CS13" s="512"/>
      <c r="CT13" s="512" t="e">
        <f>'részletező tábla módosíto ei '!#REF!</f>
        <v>#REF!</v>
      </c>
      <c r="CU13" s="512" t="e">
        <f>'2a cofog szerinti teljesítés'!#REF!</f>
        <v>#REF!</v>
      </c>
      <c r="CV13" s="512">
        <f>'részletező tábla módosíto ei '!AY13</f>
        <v>0</v>
      </c>
      <c r="CW13" s="512">
        <f>'2a cofog szerinti teljesítés'!BB13</f>
        <v>0</v>
      </c>
      <c r="CX13" s="512">
        <f>'részletező tábla módosíto ei '!AZ13</f>
        <v>7290976</v>
      </c>
      <c r="CY13" s="512">
        <f>'2a cofog szerinti teljesítés'!BC13</f>
        <v>7290976</v>
      </c>
      <c r="CZ13" s="510">
        <f t="shared" si="0"/>
        <v>7290976</v>
      </c>
    </row>
    <row r="14" spans="1:199" ht="17.399999999999999" x14ac:dyDescent="0.3">
      <c r="A14" s="16" t="s">
        <v>66</v>
      </c>
      <c r="B14" s="200" t="s">
        <v>67</v>
      </c>
      <c r="C14" s="146">
        <f>'részletező tábla módosíto ei '!C14</f>
        <v>0</v>
      </c>
      <c r="D14" s="146">
        <f>'2a cofog szerinti teljesítés'!C14</f>
        <v>0</v>
      </c>
      <c r="E14" s="146">
        <f>'részletező tábla módosíto ei '!D14</f>
        <v>0</v>
      </c>
      <c r="F14" s="146">
        <f>'2a cofog szerinti teljesítés'!D14</f>
        <v>0</v>
      </c>
      <c r="G14" s="146">
        <f>'részletező tábla módosíto ei '!E14</f>
        <v>0</v>
      </c>
      <c r="H14" s="146">
        <f>'2a cofog szerinti teljesítés'!E14</f>
        <v>0</v>
      </c>
      <c r="I14" s="146">
        <f>'részletező tábla módosíto ei '!F14</f>
        <v>0</v>
      </c>
      <c r="J14" s="146">
        <f>'2a cofog szerinti teljesítés'!F14</f>
        <v>0</v>
      </c>
      <c r="K14" s="146">
        <f>'részletező tábla módosíto ei '!G14</f>
        <v>0</v>
      </c>
      <c r="L14" s="146">
        <f>'részletező tábla módosíto ei '!H14</f>
        <v>0</v>
      </c>
      <c r="M14" s="146">
        <f>'2a cofog szerinti teljesítés'!H14</f>
        <v>0</v>
      </c>
      <c r="N14" s="146">
        <f>'részletező tábla módosíto ei '!M14</f>
        <v>0</v>
      </c>
      <c r="O14" s="146">
        <f>'2a cofog szerinti teljesítés'!M14</f>
        <v>0</v>
      </c>
      <c r="P14" s="146">
        <f>'részletező tábla módosíto ei '!N14</f>
        <v>0</v>
      </c>
      <c r="Q14" s="146">
        <f>'2a cofog szerinti teljesítés'!N14</f>
        <v>0</v>
      </c>
      <c r="R14" s="146">
        <f>'részletező tábla módosíto ei '!O14</f>
        <v>0</v>
      </c>
      <c r="S14" s="146">
        <f>'2a cofog szerinti teljesítés'!O14</f>
        <v>0</v>
      </c>
      <c r="T14" s="146">
        <f>'részletező tábla módosíto ei '!P14</f>
        <v>0</v>
      </c>
      <c r="U14" s="146">
        <f>'2a cofog szerinti teljesítés'!P14</f>
        <v>0</v>
      </c>
      <c r="V14" s="146">
        <f>'részletező tábla módosíto ei '!Q14</f>
        <v>0</v>
      </c>
      <c r="W14" s="146">
        <f>'2a cofog szerinti teljesítés'!Q14</f>
        <v>0</v>
      </c>
      <c r="X14" s="146">
        <f>'részletező tábla módosíto ei '!R14</f>
        <v>0</v>
      </c>
      <c r="Y14" s="146">
        <f>'2a cofog szerinti teljesítés'!R14</f>
        <v>0</v>
      </c>
      <c r="Z14" s="146">
        <f>'részletező tábla módosíto ei '!S14</f>
        <v>0</v>
      </c>
      <c r="AA14" s="146">
        <f>'2a cofog szerinti teljesítés'!S14</f>
        <v>0</v>
      </c>
      <c r="AB14" s="146">
        <f>'részletező tábla módosíto ei '!T14</f>
        <v>0</v>
      </c>
      <c r="AC14" s="146">
        <f>'2a cofog szerinti teljesítés'!T14</f>
        <v>0</v>
      </c>
      <c r="AD14" s="146">
        <f>'részletező tábla módosíto ei '!U14</f>
        <v>0</v>
      </c>
      <c r="AE14" s="146">
        <f>'2a cofog szerinti teljesítés'!U14</f>
        <v>0</v>
      </c>
      <c r="AF14" s="146">
        <f>'részletező tábla módosíto ei '!V14</f>
        <v>0</v>
      </c>
      <c r="AG14" s="146">
        <f>'2a cofog szerinti teljesítés'!V14</f>
        <v>0</v>
      </c>
      <c r="AH14" s="146">
        <f>'részletező tábla módosíto ei '!W14</f>
        <v>0</v>
      </c>
      <c r="AI14" s="146">
        <f>'2a cofog szerinti teljesítés'!W14</f>
        <v>0</v>
      </c>
      <c r="AJ14" s="146">
        <f>'részletező tábla módosíto ei '!X14</f>
        <v>0</v>
      </c>
      <c r="AK14" s="146">
        <f>'2a cofog szerinti teljesítés'!X14</f>
        <v>0</v>
      </c>
      <c r="AL14" s="146">
        <f>'részletező tábla módosíto ei '!Y14</f>
        <v>0</v>
      </c>
      <c r="AM14" s="146">
        <f>'2a cofog szerinti teljesítés'!Y14</f>
        <v>0</v>
      </c>
      <c r="AN14" s="146">
        <f>'részletező tábla módosíto ei '!Z14</f>
        <v>0</v>
      </c>
      <c r="AO14" s="146">
        <f>'2a cofog szerinti teljesítés'!Z14</f>
        <v>0</v>
      </c>
      <c r="AP14" s="146">
        <f>'részletező tábla módosíto ei '!AA14</f>
        <v>0</v>
      </c>
      <c r="AQ14" s="146">
        <f>'2a cofog szerinti teljesítés'!AA14</f>
        <v>0</v>
      </c>
      <c r="AR14" s="146">
        <f>'részletező tábla módosíto ei '!AB14</f>
        <v>0</v>
      </c>
      <c r="AS14" s="146">
        <f>'2a cofog szerinti teljesítés'!AB14</f>
        <v>0</v>
      </c>
      <c r="AT14" s="146">
        <f>'részletező tábla módosíto ei '!AC14</f>
        <v>0</v>
      </c>
      <c r="AU14" s="146">
        <f>'2a cofog szerinti teljesítés'!AC14</f>
        <v>0</v>
      </c>
      <c r="AV14" s="146">
        <f>'részletező tábla módosíto ei '!AD14</f>
        <v>0</v>
      </c>
      <c r="AW14" s="146">
        <f>'2a cofog szerinti teljesítés'!AD14</f>
        <v>0</v>
      </c>
      <c r="AX14" s="146">
        <f>'részletező tábla módosíto ei '!AF14</f>
        <v>0</v>
      </c>
      <c r="AY14" s="146">
        <f>'2a cofog szerinti teljesítés'!AF14</f>
        <v>0</v>
      </c>
      <c r="AZ14" s="146">
        <f>'részletező tábla módosíto ei '!AG14</f>
        <v>0</v>
      </c>
      <c r="BA14" s="146">
        <f>'2a cofog szerinti teljesítés'!AG14</f>
        <v>0</v>
      </c>
      <c r="BB14" s="146">
        <f>'részletező tábla módosíto ei '!AH14</f>
        <v>0</v>
      </c>
      <c r="BC14" s="146">
        <f>'2a cofog szerinti teljesítés'!AH14</f>
        <v>0</v>
      </c>
      <c r="BD14" s="146">
        <f>'részletező tábla módosíto ei '!AI14</f>
        <v>0</v>
      </c>
      <c r="BE14" s="146">
        <f>'2a cofog szerinti teljesítés'!AI14</f>
        <v>0</v>
      </c>
      <c r="BF14" s="146">
        <f>'részletező tábla módosíto ei '!AJ14</f>
        <v>0</v>
      </c>
      <c r="BG14" s="146">
        <f>'2a cofog szerinti teljesítés'!AJ14</f>
        <v>0</v>
      </c>
      <c r="BH14" s="146">
        <f>'részletező tábla módosíto ei '!AK14</f>
        <v>0</v>
      </c>
      <c r="BI14" s="146">
        <f>'2a cofog szerinti teljesítés'!AK14</f>
        <v>0</v>
      </c>
      <c r="BJ14" s="146">
        <f>'részletező tábla módosíto ei '!AL14</f>
        <v>0</v>
      </c>
      <c r="BK14" s="146">
        <f>'2a cofog szerinti teljesítés'!AL14</f>
        <v>0</v>
      </c>
      <c r="BL14" s="146">
        <f>'részletező tábla módosíto ei '!AM14</f>
        <v>0</v>
      </c>
      <c r="BM14" s="146">
        <f>'2a cofog szerinti teljesítés'!AM14</f>
        <v>0</v>
      </c>
      <c r="BN14" s="146">
        <f>'részletező tábla módosíto ei '!AN14</f>
        <v>0</v>
      </c>
      <c r="BO14" s="146">
        <f>'2a cofog szerinti teljesítés'!AN14</f>
        <v>0</v>
      </c>
      <c r="BP14" s="146">
        <f>'részletező tábla módosíto ei '!AO14</f>
        <v>0</v>
      </c>
      <c r="BQ14" s="146">
        <f>'2a cofog szerinti teljesítés'!AO14</f>
        <v>0</v>
      </c>
      <c r="BR14" s="146">
        <f>'részletező tábla módosíto ei '!AP14</f>
        <v>0</v>
      </c>
      <c r="BS14" s="146">
        <f>'2a cofog szerinti teljesítés'!AP14</f>
        <v>0</v>
      </c>
      <c r="BT14" s="146">
        <f>'részletező tábla módosíto ei '!AR14</f>
        <v>0</v>
      </c>
      <c r="BU14" s="146">
        <f>'2a cofog szerinti teljesítés'!AR14</f>
        <v>0</v>
      </c>
      <c r="BV14" s="146">
        <f>'részletező tábla módosíto ei '!AS14</f>
        <v>0</v>
      </c>
      <c r="BW14" s="146">
        <f>'2a cofog szerinti teljesítés'!AS14</f>
        <v>0</v>
      </c>
      <c r="BX14" s="146">
        <f>'részletező tábla módosíto ei '!AE14</f>
        <v>0</v>
      </c>
      <c r="BY14" s="146">
        <f>'2a cofog szerinti teljesítés'!AE14</f>
        <v>0</v>
      </c>
      <c r="BZ14" s="146" t="e">
        <f>'részletező tábla módosíto ei '!#REF!</f>
        <v>#REF!</v>
      </c>
      <c r="CA14" s="146">
        <f>'2a cofog szerinti teljesítés'!AG14</f>
        <v>0</v>
      </c>
      <c r="CB14" s="146">
        <f>'részletező tábla módosíto ei '!AT14</f>
        <v>0</v>
      </c>
      <c r="CC14" s="146">
        <f>'2a cofog szerinti teljesítés'!AU14</f>
        <v>0</v>
      </c>
      <c r="CD14" s="146">
        <f>'részletező tábla módosíto ei '!AU14</f>
        <v>0</v>
      </c>
      <c r="CE14" s="146">
        <f>'2a cofog szerinti teljesítés'!AX14</f>
        <v>0</v>
      </c>
      <c r="CF14" s="146" t="e">
        <f>'részletező tábla módosíto ei '!#REF!</f>
        <v>#REF!</v>
      </c>
      <c r="CG14" s="146" t="e">
        <f>'2a cofog szerinti teljesítés'!#REF!</f>
        <v>#REF!</v>
      </c>
      <c r="CH14" s="146">
        <f>'részletező tábla módosíto ei '!AV14</f>
        <v>0</v>
      </c>
      <c r="CI14" s="146">
        <f>'2a cofog szerinti teljesítés'!AY14</f>
        <v>0</v>
      </c>
      <c r="CJ14" s="146">
        <f>'részletező tábla módosíto ei '!AW14</f>
        <v>0</v>
      </c>
      <c r="CK14" s="146">
        <f>'2a cofog szerinti teljesítés'!AZ14</f>
        <v>0</v>
      </c>
      <c r="CL14" s="146" t="e">
        <f>'részletező tábla módosíto ei '!#REF!</f>
        <v>#REF!</v>
      </c>
      <c r="CM14" s="146"/>
      <c r="CN14" s="146" t="e">
        <f>'részletező tábla módosíto ei '!#REF!</f>
        <v>#REF!</v>
      </c>
      <c r="CO14" s="146">
        <f>'2a cofog szerinti teljesítés'!AQ14</f>
        <v>0</v>
      </c>
      <c r="CP14" s="146" t="e">
        <f>'részletező tábla módosíto ei '!#REF!</f>
        <v>#REF!</v>
      </c>
      <c r="CQ14" s="146"/>
      <c r="CR14" s="146">
        <f>'részletező tábla módosíto ei '!AX14</f>
        <v>0</v>
      </c>
      <c r="CS14" s="146"/>
      <c r="CT14" s="146" t="e">
        <f>'részletező tábla módosíto ei '!#REF!</f>
        <v>#REF!</v>
      </c>
      <c r="CU14" s="146" t="e">
        <f>'2a cofog szerinti teljesítés'!#REF!</f>
        <v>#REF!</v>
      </c>
      <c r="CV14" s="146">
        <f>'részletező tábla módosíto ei '!AY14</f>
        <v>0</v>
      </c>
      <c r="CW14" s="146">
        <f>'2a cofog szerinti teljesítés'!BB14</f>
        <v>0</v>
      </c>
      <c r="CX14" s="146">
        <f>'részletező tábla módosíto ei '!AZ14</f>
        <v>0</v>
      </c>
      <c r="CY14" s="146">
        <f>'2a cofog szerinti teljesítés'!BC14</f>
        <v>0</v>
      </c>
      <c r="CZ14" s="510">
        <f t="shared" si="0"/>
        <v>0</v>
      </c>
    </row>
    <row r="15" spans="1:199" ht="31.2" x14ac:dyDescent="0.3">
      <c r="A15" s="16" t="s">
        <v>68</v>
      </c>
      <c r="B15" s="200" t="s">
        <v>69</v>
      </c>
      <c r="C15" s="146">
        <f>'részletező tábla módosíto ei '!C15</f>
        <v>0</v>
      </c>
      <c r="D15" s="146">
        <f>'2a cofog szerinti teljesítés'!C15</f>
        <v>0</v>
      </c>
      <c r="E15" s="146">
        <f>'részletező tábla módosíto ei '!D15</f>
        <v>0</v>
      </c>
      <c r="F15" s="146">
        <f>'2a cofog szerinti teljesítés'!D15</f>
        <v>0</v>
      </c>
      <c r="G15" s="146">
        <f>'részletező tábla módosíto ei '!E15</f>
        <v>0</v>
      </c>
      <c r="H15" s="146">
        <f>'2a cofog szerinti teljesítés'!E15</f>
        <v>0</v>
      </c>
      <c r="I15" s="146">
        <f>'részletező tábla módosíto ei '!F15</f>
        <v>0</v>
      </c>
      <c r="J15" s="146">
        <f>'2a cofog szerinti teljesítés'!F15</f>
        <v>0</v>
      </c>
      <c r="K15" s="146">
        <f>'részletező tábla módosíto ei '!G15</f>
        <v>0</v>
      </c>
      <c r="L15" s="146">
        <f>'részletező tábla módosíto ei '!H15</f>
        <v>0</v>
      </c>
      <c r="M15" s="146">
        <f>'2a cofog szerinti teljesítés'!H15</f>
        <v>0</v>
      </c>
      <c r="N15" s="146">
        <f>'részletező tábla módosíto ei '!M15</f>
        <v>0</v>
      </c>
      <c r="O15" s="146">
        <f>'2a cofog szerinti teljesítés'!M15</f>
        <v>0</v>
      </c>
      <c r="P15" s="146">
        <f>'részletező tábla módosíto ei '!N15</f>
        <v>0</v>
      </c>
      <c r="Q15" s="146">
        <f>'2a cofog szerinti teljesítés'!N15</f>
        <v>0</v>
      </c>
      <c r="R15" s="146">
        <f>'részletező tábla módosíto ei '!O15</f>
        <v>0</v>
      </c>
      <c r="S15" s="146">
        <f>'2a cofog szerinti teljesítés'!O15</f>
        <v>0</v>
      </c>
      <c r="T15" s="146">
        <f>'részletező tábla módosíto ei '!P15</f>
        <v>0</v>
      </c>
      <c r="U15" s="146">
        <f>'2a cofog szerinti teljesítés'!P15</f>
        <v>0</v>
      </c>
      <c r="V15" s="146">
        <f>'részletező tábla módosíto ei '!Q15</f>
        <v>0</v>
      </c>
      <c r="W15" s="146">
        <f>'2a cofog szerinti teljesítés'!Q15</f>
        <v>0</v>
      </c>
      <c r="X15" s="146">
        <f>'részletező tábla módosíto ei '!R15</f>
        <v>0</v>
      </c>
      <c r="Y15" s="146">
        <f>'2a cofog szerinti teljesítés'!R15</f>
        <v>0</v>
      </c>
      <c r="Z15" s="146">
        <f>'részletező tábla módosíto ei '!S15</f>
        <v>0</v>
      </c>
      <c r="AA15" s="146">
        <f>'2a cofog szerinti teljesítés'!S15</f>
        <v>0</v>
      </c>
      <c r="AB15" s="146">
        <f>'részletező tábla módosíto ei '!T15</f>
        <v>0</v>
      </c>
      <c r="AC15" s="146">
        <f>'2a cofog szerinti teljesítés'!T15</f>
        <v>0</v>
      </c>
      <c r="AD15" s="146">
        <f>'részletező tábla módosíto ei '!U15</f>
        <v>0</v>
      </c>
      <c r="AE15" s="146">
        <f>'2a cofog szerinti teljesítés'!U15</f>
        <v>0</v>
      </c>
      <c r="AF15" s="146">
        <f>'részletező tábla módosíto ei '!V15</f>
        <v>0</v>
      </c>
      <c r="AG15" s="146">
        <f>'2a cofog szerinti teljesítés'!V15</f>
        <v>0</v>
      </c>
      <c r="AH15" s="146">
        <f>'részletező tábla módosíto ei '!W15</f>
        <v>0</v>
      </c>
      <c r="AI15" s="146">
        <f>'2a cofog szerinti teljesítés'!W15</f>
        <v>0</v>
      </c>
      <c r="AJ15" s="146">
        <f>'részletező tábla módosíto ei '!X15</f>
        <v>0</v>
      </c>
      <c r="AK15" s="146">
        <f>'2a cofog szerinti teljesítés'!X15</f>
        <v>0</v>
      </c>
      <c r="AL15" s="146">
        <f>'részletező tábla módosíto ei '!Y15</f>
        <v>0</v>
      </c>
      <c r="AM15" s="146">
        <f>'2a cofog szerinti teljesítés'!Y15</f>
        <v>0</v>
      </c>
      <c r="AN15" s="146">
        <f>'részletező tábla módosíto ei '!Z15</f>
        <v>0</v>
      </c>
      <c r="AO15" s="146">
        <f>'2a cofog szerinti teljesítés'!Z15</f>
        <v>0</v>
      </c>
      <c r="AP15" s="146">
        <f>'részletező tábla módosíto ei '!AA15</f>
        <v>0</v>
      </c>
      <c r="AQ15" s="146">
        <f>'2a cofog szerinti teljesítés'!AA15</f>
        <v>0</v>
      </c>
      <c r="AR15" s="146">
        <f>'részletező tábla módosíto ei '!AB15</f>
        <v>0</v>
      </c>
      <c r="AS15" s="146">
        <f>'2a cofog szerinti teljesítés'!AB15</f>
        <v>0</v>
      </c>
      <c r="AT15" s="146">
        <f>'részletező tábla módosíto ei '!AC15</f>
        <v>0</v>
      </c>
      <c r="AU15" s="146">
        <f>'2a cofog szerinti teljesítés'!AC15</f>
        <v>0</v>
      </c>
      <c r="AV15" s="146">
        <f>'részletező tábla módosíto ei '!AD15</f>
        <v>0</v>
      </c>
      <c r="AW15" s="146">
        <f>'2a cofog szerinti teljesítés'!AD15</f>
        <v>0</v>
      </c>
      <c r="AX15" s="146">
        <f>'részletező tábla módosíto ei '!AF15</f>
        <v>0</v>
      </c>
      <c r="AY15" s="146">
        <f>'2a cofog szerinti teljesítés'!AF15</f>
        <v>0</v>
      </c>
      <c r="AZ15" s="146">
        <f>'részletező tábla módosíto ei '!AG15</f>
        <v>0</v>
      </c>
      <c r="BA15" s="146">
        <f>'2a cofog szerinti teljesítés'!AG15</f>
        <v>0</v>
      </c>
      <c r="BB15" s="146">
        <f>'részletező tábla módosíto ei '!AH15</f>
        <v>0</v>
      </c>
      <c r="BC15" s="146">
        <f>'2a cofog szerinti teljesítés'!AH15</f>
        <v>0</v>
      </c>
      <c r="BD15" s="146">
        <f>'részletező tábla módosíto ei '!AI15</f>
        <v>0</v>
      </c>
      <c r="BE15" s="146">
        <f>'2a cofog szerinti teljesítés'!AI15</f>
        <v>0</v>
      </c>
      <c r="BF15" s="146">
        <f>'részletező tábla módosíto ei '!AJ15</f>
        <v>0</v>
      </c>
      <c r="BG15" s="146">
        <f>'2a cofog szerinti teljesítés'!AJ15</f>
        <v>0</v>
      </c>
      <c r="BH15" s="146">
        <f>'részletező tábla módosíto ei '!AK15</f>
        <v>0</v>
      </c>
      <c r="BI15" s="146">
        <f>'2a cofog szerinti teljesítés'!AK15</f>
        <v>0</v>
      </c>
      <c r="BJ15" s="146">
        <f>'részletező tábla módosíto ei '!AL15</f>
        <v>0</v>
      </c>
      <c r="BK15" s="146">
        <f>'2a cofog szerinti teljesítés'!AL15</f>
        <v>0</v>
      </c>
      <c r="BL15" s="146">
        <f>'részletező tábla módosíto ei '!AM15</f>
        <v>0</v>
      </c>
      <c r="BM15" s="146">
        <f>'2a cofog szerinti teljesítés'!AM15</f>
        <v>0</v>
      </c>
      <c r="BN15" s="146">
        <f>'részletező tábla módosíto ei '!AN15</f>
        <v>0</v>
      </c>
      <c r="BO15" s="146">
        <f>'2a cofog szerinti teljesítés'!AN15</f>
        <v>0</v>
      </c>
      <c r="BP15" s="146">
        <f>'részletező tábla módosíto ei '!AO15</f>
        <v>0</v>
      </c>
      <c r="BQ15" s="146">
        <f>'2a cofog szerinti teljesítés'!AO15</f>
        <v>0</v>
      </c>
      <c r="BR15" s="146">
        <f>'részletező tábla módosíto ei '!AP15</f>
        <v>0</v>
      </c>
      <c r="BS15" s="146">
        <f>'2a cofog szerinti teljesítés'!AP15</f>
        <v>0</v>
      </c>
      <c r="BT15" s="146">
        <f>'részletező tábla módosíto ei '!AR15</f>
        <v>0</v>
      </c>
      <c r="BU15" s="146">
        <f>'2a cofog szerinti teljesítés'!AR15</f>
        <v>0</v>
      </c>
      <c r="BV15" s="146">
        <f>'részletező tábla módosíto ei '!AS15</f>
        <v>0</v>
      </c>
      <c r="BW15" s="146">
        <f>'2a cofog szerinti teljesítés'!AS15</f>
        <v>0</v>
      </c>
      <c r="BX15" s="146">
        <f>'részletező tábla módosíto ei '!AE15</f>
        <v>0</v>
      </c>
      <c r="BY15" s="146">
        <f>'2a cofog szerinti teljesítés'!AE15</f>
        <v>0</v>
      </c>
      <c r="BZ15" s="146" t="e">
        <f>'részletező tábla módosíto ei '!#REF!</f>
        <v>#REF!</v>
      </c>
      <c r="CA15" s="146">
        <f>'2a cofog szerinti teljesítés'!AG15</f>
        <v>0</v>
      </c>
      <c r="CB15" s="146">
        <f>'részletező tábla módosíto ei '!AT15</f>
        <v>0</v>
      </c>
      <c r="CC15" s="146">
        <f>'2a cofog szerinti teljesítés'!AU15</f>
        <v>0</v>
      </c>
      <c r="CD15" s="146">
        <f>'részletező tábla módosíto ei '!AU15</f>
        <v>0</v>
      </c>
      <c r="CE15" s="146">
        <f>'2a cofog szerinti teljesítés'!AX15</f>
        <v>0</v>
      </c>
      <c r="CF15" s="146" t="e">
        <f>'részletező tábla módosíto ei '!#REF!</f>
        <v>#REF!</v>
      </c>
      <c r="CG15" s="146" t="e">
        <f>'2a cofog szerinti teljesítés'!#REF!</f>
        <v>#REF!</v>
      </c>
      <c r="CH15" s="146">
        <f>'részletező tábla módosíto ei '!AV15</f>
        <v>0</v>
      </c>
      <c r="CI15" s="146">
        <f>'2a cofog szerinti teljesítés'!AY15</f>
        <v>0</v>
      </c>
      <c r="CJ15" s="146">
        <f>'részletező tábla módosíto ei '!AW15</f>
        <v>0</v>
      </c>
      <c r="CK15" s="146">
        <f>'2a cofog szerinti teljesítés'!AZ15</f>
        <v>0</v>
      </c>
      <c r="CL15" s="146" t="e">
        <f>'részletező tábla módosíto ei '!#REF!</f>
        <v>#REF!</v>
      </c>
      <c r="CM15" s="146"/>
      <c r="CN15" s="146" t="e">
        <f>'részletező tábla módosíto ei '!#REF!</f>
        <v>#REF!</v>
      </c>
      <c r="CO15" s="146">
        <f>'2a cofog szerinti teljesítés'!AQ15</f>
        <v>0</v>
      </c>
      <c r="CP15" s="146" t="e">
        <f>'részletező tábla módosíto ei '!#REF!</f>
        <v>#REF!</v>
      </c>
      <c r="CQ15" s="146"/>
      <c r="CR15" s="146">
        <f>'részletező tábla módosíto ei '!AX15</f>
        <v>0</v>
      </c>
      <c r="CS15" s="146"/>
      <c r="CT15" s="146" t="e">
        <f>'részletező tábla módosíto ei '!#REF!</f>
        <v>#REF!</v>
      </c>
      <c r="CU15" s="146" t="e">
        <f>'2a cofog szerinti teljesítés'!#REF!</f>
        <v>#REF!</v>
      </c>
      <c r="CV15" s="146">
        <f>'részletező tábla módosíto ei '!AY15</f>
        <v>0</v>
      </c>
      <c r="CW15" s="146">
        <f>'2a cofog szerinti teljesítés'!BB15</f>
        <v>0</v>
      </c>
      <c r="CX15" s="146">
        <f>'részletező tábla módosíto ei '!AZ15</f>
        <v>0</v>
      </c>
      <c r="CY15" s="146">
        <f>'2a cofog szerinti teljesítés'!BC15</f>
        <v>0</v>
      </c>
      <c r="CZ15" s="510">
        <f t="shared" si="0"/>
        <v>0</v>
      </c>
    </row>
    <row r="16" spans="1:199" ht="31.2" x14ac:dyDescent="0.3">
      <c r="A16" s="16" t="s">
        <v>70</v>
      </c>
      <c r="B16" s="200" t="s">
        <v>71</v>
      </c>
      <c r="C16" s="146">
        <f>'részletező tábla módosíto ei '!C16</f>
        <v>0</v>
      </c>
      <c r="D16" s="146">
        <f>'2a cofog szerinti teljesítés'!C16</f>
        <v>0</v>
      </c>
      <c r="E16" s="146">
        <f>'részletező tábla módosíto ei '!D16</f>
        <v>0</v>
      </c>
      <c r="F16" s="146">
        <f>'2a cofog szerinti teljesítés'!D16</f>
        <v>0</v>
      </c>
      <c r="G16" s="146">
        <f>'részletező tábla módosíto ei '!E16</f>
        <v>0</v>
      </c>
      <c r="H16" s="146">
        <f>'2a cofog szerinti teljesítés'!E16</f>
        <v>0</v>
      </c>
      <c r="I16" s="146">
        <f>'részletező tábla módosíto ei '!F16</f>
        <v>0</v>
      </c>
      <c r="J16" s="146">
        <f>'2a cofog szerinti teljesítés'!F16</f>
        <v>0</v>
      </c>
      <c r="K16" s="146">
        <f>'részletező tábla módosíto ei '!G16</f>
        <v>0</v>
      </c>
      <c r="L16" s="146">
        <f>'részletező tábla módosíto ei '!H16</f>
        <v>0</v>
      </c>
      <c r="M16" s="146">
        <f>'2a cofog szerinti teljesítés'!H16</f>
        <v>0</v>
      </c>
      <c r="N16" s="146">
        <f>'részletező tábla módosíto ei '!M16</f>
        <v>0</v>
      </c>
      <c r="O16" s="146">
        <f>'2a cofog szerinti teljesítés'!M16</f>
        <v>0</v>
      </c>
      <c r="P16" s="146">
        <f>'részletező tábla módosíto ei '!N16</f>
        <v>0</v>
      </c>
      <c r="Q16" s="146">
        <f>'2a cofog szerinti teljesítés'!N16</f>
        <v>0</v>
      </c>
      <c r="R16" s="146">
        <f>'részletező tábla módosíto ei '!O16</f>
        <v>0</v>
      </c>
      <c r="S16" s="146">
        <f>'2a cofog szerinti teljesítés'!O16</f>
        <v>0</v>
      </c>
      <c r="T16" s="146">
        <f>'részletező tábla módosíto ei '!P16</f>
        <v>0</v>
      </c>
      <c r="U16" s="146">
        <f>'2a cofog szerinti teljesítés'!P16</f>
        <v>0</v>
      </c>
      <c r="V16" s="146">
        <f>'részletező tábla módosíto ei '!Q16</f>
        <v>0</v>
      </c>
      <c r="W16" s="146">
        <f>'2a cofog szerinti teljesítés'!Q16</f>
        <v>0</v>
      </c>
      <c r="X16" s="146">
        <f>'részletező tábla módosíto ei '!R16</f>
        <v>0</v>
      </c>
      <c r="Y16" s="146">
        <f>'2a cofog szerinti teljesítés'!R16</f>
        <v>0</v>
      </c>
      <c r="Z16" s="146">
        <f>'részletező tábla módosíto ei '!S16</f>
        <v>0</v>
      </c>
      <c r="AA16" s="146">
        <f>'2a cofog szerinti teljesítés'!S16</f>
        <v>0</v>
      </c>
      <c r="AB16" s="146">
        <f>'részletező tábla módosíto ei '!T16</f>
        <v>0</v>
      </c>
      <c r="AC16" s="146">
        <f>'2a cofog szerinti teljesítés'!T16</f>
        <v>0</v>
      </c>
      <c r="AD16" s="146">
        <f>'részletező tábla módosíto ei '!U16</f>
        <v>0</v>
      </c>
      <c r="AE16" s="146">
        <f>'2a cofog szerinti teljesítés'!U16</f>
        <v>0</v>
      </c>
      <c r="AF16" s="146">
        <f>'részletező tábla módosíto ei '!V16</f>
        <v>0</v>
      </c>
      <c r="AG16" s="146">
        <f>'2a cofog szerinti teljesítés'!V16</f>
        <v>0</v>
      </c>
      <c r="AH16" s="146">
        <f>'részletező tábla módosíto ei '!W16</f>
        <v>0</v>
      </c>
      <c r="AI16" s="146">
        <f>'2a cofog szerinti teljesítés'!W16</f>
        <v>0</v>
      </c>
      <c r="AJ16" s="146">
        <f>'részletező tábla módosíto ei '!X16</f>
        <v>0</v>
      </c>
      <c r="AK16" s="146">
        <f>'2a cofog szerinti teljesítés'!X16</f>
        <v>0</v>
      </c>
      <c r="AL16" s="146">
        <f>'részletező tábla módosíto ei '!Y16</f>
        <v>0</v>
      </c>
      <c r="AM16" s="146">
        <f>'2a cofog szerinti teljesítés'!Y16</f>
        <v>0</v>
      </c>
      <c r="AN16" s="146">
        <f>'részletező tábla módosíto ei '!Z16</f>
        <v>0</v>
      </c>
      <c r="AO16" s="146">
        <f>'2a cofog szerinti teljesítés'!Z16</f>
        <v>0</v>
      </c>
      <c r="AP16" s="146">
        <f>'részletező tábla módosíto ei '!AA16</f>
        <v>0</v>
      </c>
      <c r="AQ16" s="146">
        <f>'2a cofog szerinti teljesítés'!AA16</f>
        <v>0</v>
      </c>
      <c r="AR16" s="146">
        <f>'részletező tábla módosíto ei '!AB16</f>
        <v>0</v>
      </c>
      <c r="AS16" s="146">
        <f>'2a cofog szerinti teljesítés'!AB16</f>
        <v>0</v>
      </c>
      <c r="AT16" s="146">
        <f>'részletező tábla módosíto ei '!AC16</f>
        <v>0</v>
      </c>
      <c r="AU16" s="146">
        <f>'2a cofog szerinti teljesítés'!AC16</f>
        <v>0</v>
      </c>
      <c r="AV16" s="146">
        <f>'részletező tábla módosíto ei '!AD16</f>
        <v>0</v>
      </c>
      <c r="AW16" s="146">
        <f>'2a cofog szerinti teljesítés'!AD16</f>
        <v>0</v>
      </c>
      <c r="AX16" s="146">
        <f>'részletező tábla módosíto ei '!AF16</f>
        <v>0</v>
      </c>
      <c r="AY16" s="146">
        <f>'2a cofog szerinti teljesítés'!AF16</f>
        <v>0</v>
      </c>
      <c r="AZ16" s="146">
        <f>'részletező tábla módosíto ei '!AG16</f>
        <v>0</v>
      </c>
      <c r="BA16" s="146">
        <f>'2a cofog szerinti teljesítés'!AG16</f>
        <v>0</v>
      </c>
      <c r="BB16" s="146">
        <f>'részletező tábla módosíto ei '!AH16</f>
        <v>0</v>
      </c>
      <c r="BC16" s="146">
        <f>'2a cofog szerinti teljesítés'!AH16</f>
        <v>0</v>
      </c>
      <c r="BD16" s="146">
        <f>'részletező tábla módosíto ei '!AI16</f>
        <v>0</v>
      </c>
      <c r="BE16" s="146">
        <f>'2a cofog szerinti teljesítés'!AI16</f>
        <v>0</v>
      </c>
      <c r="BF16" s="146">
        <f>'részletező tábla módosíto ei '!AJ16</f>
        <v>0</v>
      </c>
      <c r="BG16" s="146">
        <f>'2a cofog szerinti teljesítés'!AJ16</f>
        <v>0</v>
      </c>
      <c r="BH16" s="146">
        <f>'részletező tábla módosíto ei '!AK16</f>
        <v>0</v>
      </c>
      <c r="BI16" s="146">
        <f>'2a cofog szerinti teljesítés'!AK16</f>
        <v>0</v>
      </c>
      <c r="BJ16" s="146">
        <f>'részletező tábla módosíto ei '!AL16</f>
        <v>0</v>
      </c>
      <c r="BK16" s="146">
        <f>'2a cofog szerinti teljesítés'!AL16</f>
        <v>0</v>
      </c>
      <c r="BL16" s="146">
        <f>'részletező tábla módosíto ei '!AM16</f>
        <v>0</v>
      </c>
      <c r="BM16" s="146">
        <f>'2a cofog szerinti teljesítés'!AM16</f>
        <v>0</v>
      </c>
      <c r="BN16" s="146">
        <f>'részletező tábla módosíto ei '!AN16</f>
        <v>0</v>
      </c>
      <c r="BO16" s="146">
        <f>'2a cofog szerinti teljesítés'!AN16</f>
        <v>0</v>
      </c>
      <c r="BP16" s="146">
        <f>'részletező tábla módosíto ei '!AO16</f>
        <v>0</v>
      </c>
      <c r="BQ16" s="146">
        <f>'2a cofog szerinti teljesítés'!AO16</f>
        <v>0</v>
      </c>
      <c r="BR16" s="146">
        <f>'részletező tábla módosíto ei '!AP16</f>
        <v>0</v>
      </c>
      <c r="BS16" s="146">
        <f>'2a cofog szerinti teljesítés'!AP16</f>
        <v>0</v>
      </c>
      <c r="BT16" s="146">
        <f>'részletező tábla módosíto ei '!AR16</f>
        <v>0</v>
      </c>
      <c r="BU16" s="146">
        <f>'2a cofog szerinti teljesítés'!AR16</f>
        <v>0</v>
      </c>
      <c r="BV16" s="146">
        <f>'részletező tábla módosíto ei '!AS16</f>
        <v>0</v>
      </c>
      <c r="BW16" s="146">
        <f>'2a cofog szerinti teljesítés'!AS16</f>
        <v>0</v>
      </c>
      <c r="BX16" s="146">
        <f>'részletező tábla módosíto ei '!AE16</f>
        <v>0</v>
      </c>
      <c r="BY16" s="146">
        <f>'2a cofog szerinti teljesítés'!AE16</f>
        <v>0</v>
      </c>
      <c r="BZ16" s="146" t="e">
        <f>'részletező tábla módosíto ei '!#REF!</f>
        <v>#REF!</v>
      </c>
      <c r="CA16" s="146">
        <f>'2a cofog szerinti teljesítés'!AG16</f>
        <v>0</v>
      </c>
      <c r="CB16" s="146">
        <f>'részletező tábla módosíto ei '!AT16</f>
        <v>0</v>
      </c>
      <c r="CC16" s="146">
        <f>'2a cofog szerinti teljesítés'!AU16</f>
        <v>0</v>
      </c>
      <c r="CD16" s="146">
        <f>'részletező tábla módosíto ei '!AU16</f>
        <v>0</v>
      </c>
      <c r="CE16" s="146">
        <f>'2a cofog szerinti teljesítés'!AX16</f>
        <v>0</v>
      </c>
      <c r="CF16" s="146" t="e">
        <f>'részletező tábla módosíto ei '!#REF!</f>
        <v>#REF!</v>
      </c>
      <c r="CG16" s="146" t="e">
        <f>'2a cofog szerinti teljesítés'!#REF!</f>
        <v>#REF!</v>
      </c>
      <c r="CH16" s="146">
        <f>'részletező tábla módosíto ei '!AV16</f>
        <v>0</v>
      </c>
      <c r="CI16" s="146">
        <f>'2a cofog szerinti teljesítés'!AY16</f>
        <v>0</v>
      </c>
      <c r="CJ16" s="146">
        <f>'részletező tábla módosíto ei '!AW16</f>
        <v>0</v>
      </c>
      <c r="CK16" s="146">
        <f>'2a cofog szerinti teljesítés'!AZ16</f>
        <v>0</v>
      </c>
      <c r="CL16" s="146" t="e">
        <f>'részletező tábla módosíto ei '!#REF!</f>
        <v>#REF!</v>
      </c>
      <c r="CM16" s="146"/>
      <c r="CN16" s="146" t="e">
        <f>'részletező tábla módosíto ei '!#REF!</f>
        <v>#REF!</v>
      </c>
      <c r="CO16" s="146">
        <f>'2a cofog szerinti teljesítés'!AQ16</f>
        <v>0</v>
      </c>
      <c r="CP16" s="146" t="e">
        <f>'részletező tábla módosíto ei '!#REF!</f>
        <v>#REF!</v>
      </c>
      <c r="CQ16" s="146"/>
      <c r="CR16" s="146">
        <f>'részletező tábla módosíto ei '!AX16</f>
        <v>0</v>
      </c>
      <c r="CS16" s="146"/>
      <c r="CT16" s="146" t="e">
        <f>'részletező tábla módosíto ei '!#REF!</f>
        <v>#REF!</v>
      </c>
      <c r="CU16" s="146" t="e">
        <f>'2a cofog szerinti teljesítés'!#REF!</f>
        <v>#REF!</v>
      </c>
      <c r="CV16" s="146">
        <f>'részletező tábla módosíto ei '!AY16</f>
        <v>0</v>
      </c>
      <c r="CW16" s="146">
        <f>'2a cofog szerinti teljesítés'!BB16</f>
        <v>0</v>
      </c>
      <c r="CX16" s="146">
        <f>'részletező tábla módosíto ei '!AZ16</f>
        <v>0</v>
      </c>
      <c r="CY16" s="146">
        <f>'2a cofog szerinti teljesítés'!BC16</f>
        <v>0</v>
      </c>
      <c r="CZ16" s="510">
        <f t="shared" si="0"/>
        <v>0</v>
      </c>
    </row>
    <row r="17" spans="1:104" ht="31.2" x14ac:dyDescent="0.3">
      <c r="A17" s="16" t="s">
        <v>72</v>
      </c>
      <c r="B17" s="200" t="s">
        <v>73</v>
      </c>
      <c r="C17" s="146">
        <f>'részletező tábla módosíto ei '!C17</f>
        <v>0</v>
      </c>
      <c r="D17" s="146">
        <f>'2a cofog szerinti teljesítés'!C17</f>
        <v>0</v>
      </c>
      <c r="E17" s="146">
        <f>'részletező tábla módosíto ei '!D17</f>
        <v>0</v>
      </c>
      <c r="F17" s="146">
        <f>'2a cofog szerinti teljesítés'!D17</f>
        <v>0</v>
      </c>
      <c r="G17" s="146">
        <f>'részletező tábla módosíto ei '!E17</f>
        <v>0</v>
      </c>
      <c r="H17" s="146">
        <f>'2a cofog szerinti teljesítés'!E17</f>
        <v>0</v>
      </c>
      <c r="I17" s="146">
        <f>'részletező tábla módosíto ei '!F17</f>
        <v>0</v>
      </c>
      <c r="J17" s="146">
        <f>'2a cofog szerinti teljesítés'!F17</f>
        <v>0</v>
      </c>
      <c r="K17" s="146">
        <f>'részletező tábla módosíto ei '!G17</f>
        <v>0</v>
      </c>
      <c r="L17" s="146">
        <f>'részletező tábla módosíto ei '!H17</f>
        <v>0</v>
      </c>
      <c r="M17" s="146">
        <f>'2a cofog szerinti teljesítés'!H17</f>
        <v>0</v>
      </c>
      <c r="N17" s="146">
        <f>'részletező tábla módosíto ei '!M17</f>
        <v>0</v>
      </c>
      <c r="O17" s="146">
        <f>'2a cofog szerinti teljesítés'!M17</f>
        <v>0</v>
      </c>
      <c r="P17" s="146">
        <f>'részletező tábla módosíto ei '!N17</f>
        <v>0</v>
      </c>
      <c r="Q17" s="146">
        <f>'2a cofog szerinti teljesítés'!N17</f>
        <v>0</v>
      </c>
      <c r="R17" s="146">
        <f>'részletező tábla módosíto ei '!O17</f>
        <v>0</v>
      </c>
      <c r="S17" s="146">
        <f>'2a cofog szerinti teljesítés'!O17</f>
        <v>0</v>
      </c>
      <c r="T17" s="146">
        <f>'részletező tábla módosíto ei '!P17</f>
        <v>0</v>
      </c>
      <c r="U17" s="146">
        <f>'2a cofog szerinti teljesítés'!P17</f>
        <v>0</v>
      </c>
      <c r="V17" s="146">
        <f>'részletező tábla módosíto ei '!Q17</f>
        <v>0</v>
      </c>
      <c r="W17" s="146">
        <f>'2a cofog szerinti teljesítés'!Q17</f>
        <v>0</v>
      </c>
      <c r="X17" s="146">
        <f>'részletező tábla módosíto ei '!R17</f>
        <v>0</v>
      </c>
      <c r="Y17" s="146">
        <f>'2a cofog szerinti teljesítés'!R17</f>
        <v>0</v>
      </c>
      <c r="Z17" s="146">
        <f>'részletező tábla módosíto ei '!S17</f>
        <v>0</v>
      </c>
      <c r="AA17" s="146">
        <f>'2a cofog szerinti teljesítés'!S17</f>
        <v>0</v>
      </c>
      <c r="AB17" s="146">
        <f>'részletező tábla módosíto ei '!T17</f>
        <v>0</v>
      </c>
      <c r="AC17" s="146">
        <f>'2a cofog szerinti teljesítés'!T17</f>
        <v>0</v>
      </c>
      <c r="AD17" s="146">
        <f>'részletező tábla módosíto ei '!U17</f>
        <v>0</v>
      </c>
      <c r="AE17" s="146">
        <f>'2a cofog szerinti teljesítés'!U17</f>
        <v>0</v>
      </c>
      <c r="AF17" s="146">
        <f>'részletező tábla módosíto ei '!V17</f>
        <v>0</v>
      </c>
      <c r="AG17" s="146">
        <f>'2a cofog szerinti teljesítés'!V17</f>
        <v>0</v>
      </c>
      <c r="AH17" s="146">
        <f>'részletező tábla módosíto ei '!W17</f>
        <v>0</v>
      </c>
      <c r="AI17" s="146">
        <f>'2a cofog szerinti teljesítés'!W17</f>
        <v>0</v>
      </c>
      <c r="AJ17" s="146">
        <f>'részletező tábla módosíto ei '!X17</f>
        <v>0</v>
      </c>
      <c r="AK17" s="146">
        <f>'2a cofog szerinti teljesítés'!X17</f>
        <v>0</v>
      </c>
      <c r="AL17" s="146">
        <f>'részletező tábla módosíto ei '!Y17</f>
        <v>0</v>
      </c>
      <c r="AM17" s="146">
        <f>'2a cofog szerinti teljesítés'!Y17</f>
        <v>0</v>
      </c>
      <c r="AN17" s="146">
        <f>'részletező tábla módosíto ei '!Z17</f>
        <v>0</v>
      </c>
      <c r="AO17" s="146">
        <f>'2a cofog szerinti teljesítés'!Z17</f>
        <v>0</v>
      </c>
      <c r="AP17" s="146">
        <f>'részletező tábla módosíto ei '!AA17</f>
        <v>0</v>
      </c>
      <c r="AQ17" s="146">
        <f>'2a cofog szerinti teljesítés'!AA17</f>
        <v>0</v>
      </c>
      <c r="AR17" s="146">
        <f>'részletező tábla módosíto ei '!AB17</f>
        <v>0</v>
      </c>
      <c r="AS17" s="146">
        <f>'2a cofog szerinti teljesítés'!AB17</f>
        <v>0</v>
      </c>
      <c r="AT17" s="146">
        <f>'részletező tábla módosíto ei '!AC17</f>
        <v>0</v>
      </c>
      <c r="AU17" s="146">
        <f>'2a cofog szerinti teljesítés'!AC17</f>
        <v>0</v>
      </c>
      <c r="AV17" s="146">
        <f>'részletező tábla módosíto ei '!AD17</f>
        <v>0</v>
      </c>
      <c r="AW17" s="146">
        <f>'2a cofog szerinti teljesítés'!AD17</f>
        <v>0</v>
      </c>
      <c r="AX17" s="146">
        <f>'részletező tábla módosíto ei '!AF17</f>
        <v>0</v>
      </c>
      <c r="AY17" s="146">
        <f>'2a cofog szerinti teljesítés'!AF17</f>
        <v>0</v>
      </c>
      <c r="AZ17" s="146">
        <f>'részletező tábla módosíto ei '!AG17</f>
        <v>0</v>
      </c>
      <c r="BA17" s="146">
        <f>'2a cofog szerinti teljesítés'!AG17</f>
        <v>0</v>
      </c>
      <c r="BB17" s="146">
        <f>'részletező tábla módosíto ei '!AH17</f>
        <v>0</v>
      </c>
      <c r="BC17" s="146">
        <f>'2a cofog szerinti teljesítés'!AH17</f>
        <v>0</v>
      </c>
      <c r="BD17" s="146">
        <f>'részletező tábla módosíto ei '!AI17</f>
        <v>0</v>
      </c>
      <c r="BE17" s="146">
        <f>'2a cofog szerinti teljesítés'!AI17</f>
        <v>0</v>
      </c>
      <c r="BF17" s="146">
        <f>'részletező tábla módosíto ei '!AJ17</f>
        <v>0</v>
      </c>
      <c r="BG17" s="146">
        <f>'2a cofog szerinti teljesítés'!AJ17</f>
        <v>0</v>
      </c>
      <c r="BH17" s="146">
        <f>'részletező tábla módosíto ei '!AK17</f>
        <v>0</v>
      </c>
      <c r="BI17" s="146">
        <f>'2a cofog szerinti teljesítés'!AK17</f>
        <v>0</v>
      </c>
      <c r="BJ17" s="146">
        <f>'részletező tábla módosíto ei '!AL17</f>
        <v>0</v>
      </c>
      <c r="BK17" s="146">
        <f>'2a cofog szerinti teljesítés'!AL17</f>
        <v>0</v>
      </c>
      <c r="BL17" s="146">
        <f>'részletező tábla módosíto ei '!AM17</f>
        <v>0</v>
      </c>
      <c r="BM17" s="146">
        <f>'2a cofog szerinti teljesítés'!AM17</f>
        <v>0</v>
      </c>
      <c r="BN17" s="146">
        <f>'részletező tábla módosíto ei '!AN17</f>
        <v>0</v>
      </c>
      <c r="BO17" s="146">
        <f>'2a cofog szerinti teljesítés'!AN17</f>
        <v>0</v>
      </c>
      <c r="BP17" s="146">
        <f>'részletező tábla módosíto ei '!AO17</f>
        <v>0</v>
      </c>
      <c r="BQ17" s="146">
        <f>'2a cofog szerinti teljesítés'!AO17</f>
        <v>0</v>
      </c>
      <c r="BR17" s="146">
        <f>'részletező tábla módosíto ei '!AP17</f>
        <v>0</v>
      </c>
      <c r="BS17" s="146">
        <f>'2a cofog szerinti teljesítés'!AP17</f>
        <v>0</v>
      </c>
      <c r="BT17" s="146">
        <f>'részletező tábla módosíto ei '!AR17</f>
        <v>0</v>
      </c>
      <c r="BU17" s="146">
        <f>'2a cofog szerinti teljesítés'!AR17</f>
        <v>0</v>
      </c>
      <c r="BV17" s="146">
        <f>'részletező tábla módosíto ei '!AS17</f>
        <v>0</v>
      </c>
      <c r="BW17" s="146">
        <f>'2a cofog szerinti teljesítés'!AS17</f>
        <v>0</v>
      </c>
      <c r="BX17" s="146">
        <f>'részletező tábla módosíto ei '!AE17</f>
        <v>0</v>
      </c>
      <c r="BY17" s="146">
        <f>'2a cofog szerinti teljesítés'!AE17</f>
        <v>0</v>
      </c>
      <c r="BZ17" s="146" t="e">
        <f>'részletező tábla módosíto ei '!#REF!</f>
        <v>#REF!</v>
      </c>
      <c r="CA17" s="146">
        <f>'2a cofog szerinti teljesítés'!AG17</f>
        <v>0</v>
      </c>
      <c r="CB17" s="146">
        <f>'részletező tábla módosíto ei '!AT17</f>
        <v>0</v>
      </c>
      <c r="CC17" s="146">
        <f>'2a cofog szerinti teljesítés'!AU17</f>
        <v>0</v>
      </c>
      <c r="CD17" s="146">
        <f>'részletező tábla módosíto ei '!AU17</f>
        <v>0</v>
      </c>
      <c r="CE17" s="146">
        <f>'2a cofog szerinti teljesítés'!AX17</f>
        <v>0</v>
      </c>
      <c r="CF17" s="146" t="e">
        <f>'részletező tábla módosíto ei '!#REF!</f>
        <v>#REF!</v>
      </c>
      <c r="CG17" s="146" t="e">
        <f>'2a cofog szerinti teljesítés'!#REF!</f>
        <v>#REF!</v>
      </c>
      <c r="CH17" s="146">
        <f>'részletező tábla módosíto ei '!AV17</f>
        <v>0</v>
      </c>
      <c r="CI17" s="146">
        <f>'2a cofog szerinti teljesítés'!AY17</f>
        <v>0</v>
      </c>
      <c r="CJ17" s="146">
        <f>'részletező tábla módosíto ei '!AW17</f>
        <v>0</v>
      </c>
      <c r="CK17" s="146">
        <f>'2a cofog szerinti teljesítés'!AZ17</f>
        <v>0</v>
      </c>
      <c r="CL17" s="146" t="e">
        <f>'részletező tábla módosíto ei '!#REF!</f>
        <v>#REF!</v>
      </c>
      <c r="CM17" s="146"/>
      <c r="CN17" s="146" t="e">
        <f>'részletező tábla módosíto ei '!#REF!</f>
        <v>#REF!</v>
      </c>
      <c r="CO17" s="146">
        <f>'2a cofog szerinti teljesítés'!AQ17</f>
        <v>0</v>
      </c>
      <c r="CP17" s="146" t="e">
        <f>'részletező tábla módosíto ei '!#REF!</f>
        <v>#REF!</v>
      </c>
      <c r="CQ17" s="146"/>
      <c r="CR17" s="146">
        <f>'részletező tábla módosíto ei '!AX17</f>
        <v>0</v>
      </c>
      <c r="CS17" s="146"/>
      <c r="CT17" s="146" t="e">
        <f>'részletező tábla módosíto ei '!#REF!</f>
        <v>#REF!</v>
      </c>
      <c r="CU17" s="146" t="e">
        <f>'2a cofog szerinti teljesítés'!#REF!</f>
        <v>#REF!</v>
      </c>
      <c r="CV17" s="146">
        <f>'részletező tábla módosíto ei '!AY17</f>
        <v>0</v>
      </c>
      <c r="CW17" s="146">
        <f>'2a cofog szerinti teljesítés'!BB17</f>
        <v>0</v>
      </c>
      <c r="CX17" s="146">
        <f>'részletező tábla módosíto ei '!AZ17</f>
        <v>0</v>
      </c>
      <c r="CY17" s="146">
        <f>'2a cofog szerinti teljesítés'!BC17</f>
        <v>0</v>
      </c>
      <c r="CZ17" s="510">
        <f t="shared" si="0"/>
        <v>0</v>
      </c>
    </row>
    <row r="18" spans="1:104" ht="31.2" x14ac:dyDescent="0.3">
      <c r="A18" s="16" t="s">
        <v>74</v>
      </c>
      <c r="B18" s="200" t="s">
        <v>75</v>
      </c>
      <c r="C18" s="146">
        <f>'részletező tábla módosíto ei '!C18</f>
        <v>0</v>
      </c>
      <c r="D18" s="146">
        <f>'2a cofog szerinti teljesítés'!C18</f>
        <v>0</v>
      </c>
      <c r="E18" s="146">
        <f>'részletező tábla módosíto ei '!D18</f>
        <v>0</v>
      </c>
      <c r="F18" s="146">
        <f>'2a cofog szerinti teljesítés'!D18</f>
        <v>0</v>
      </c>
      <c r="G18" s="146">
        <f>'részletező tábla módosíto ei '!E18</f>
        <v>0</v>
      </c>
      <c r="H18" s="146">
        <f>'2a cofog szerinti teljesítés'!E18</f>
        <v>0</v>
      </c>
      <c r="I18" s="146">
        <f>'részletező tábla módosíto ei '!F18</f>
        <v>0</v>
      </c>
      <c r="J18" s="146">
        <f>'2a cofog szerinti teljesítés'!F18</f>
        <v>0</v>
      </c>
      <c r="K18" s="146">
        <f>'részletező tábla módosíto ei '!G18</f>
        <v>0</v>
      </c>
      <c r="L18" s="146">
        <f>'részletező tábla módosíto ei '!H18</f>
        <v>0</v>
      </c>
      <c r="M18" s="146">
        <f>'2a cofog szerinti teljesítés'!H18</f>
        <v>0</v>
      </c>
      <c r="N18" s="146">
        <f>'részletező tábla módosíto ei '!M18</f>
        <v>0</v>
      </c>
      <c r="O18" s="146">
        <f>'2a cofog szerinti teljesítés'!M18</f>
        <v>0</v>
      </c>
      <c r="P18" s="146">
        <f>'részletező tábla módosíto ei '!N18</f>
        <v>0</v>
      </c>
      <c r="Q18" s="146">
        <f>'2a cofog szerinti teljesítés'!N18</f>
        <v>0</v>
      </c>
      <c r="R18" s="146">
        <f>'részletező tábla módosíto ei '!O18</f>
        <v>0</v>
      </c>
      <c r="S18" s="146">
        <f>'2a cofog szerinti teljesítés'!O18</f>
        <v>0</v>
      </c>
      <c r="T18" s="146">
        <f>'részletező tábla módosíto ei '!P18</f>
        <v>0</v>
      </c>
      <c r="U18" s="146">
        <f>'2a cofog szerinti teljesítés'!P18</f>
        <v>0</v>
      </c>
      <c r="V18" s="146">
        <f>'részletező tábla módosíto ei '!Q18</f>
        <v>0</v>
      </c>
      <c r="W18" s="146">
        <f>'2a cofog szerinti teljesítés'!Q18</f>
        <v>0</v>
      </c>
      <c r="X18" s="146">
        <f>'részletező tábla módosíto ei '!R18</f>
        <v>0</v>
      </c>
      <c r="Y18" s="146">
        <f>'2a cofog szerinti teljesítés'!R18</f>
        <v>0</v>
      </c>
      <c r="Z18" s="146">
        <f>'részletező tábla módosíto ei '!S18</f>
        <v>0</v>
      </c>
      <c r="AA18" s="146">
        <f>'2a cofog szerinti teljesítés'!S18</f>
        <v>0</v>
      </c>
      <c r="AB18" s="146">
        <f>'részletező tábla módosíto ei '!T18</f>
        <v>0</v>
      </c>
      <c r="AC18" s="146">
        <f>'2a cofog szerinti teljesítés'!T18</f>
        <v>0</v>
      </c>
      <c r="AD18" s="146">
        <f>'részletező tábla módosíto ei '!U18</f>
        <v>0</v>
      </c>
      <c r="AE18" s="146">
        <f>'2a cofog szerinti teljesítés'!U18</f>
        <v>0</v>
      </c>
      <c r="AF18" s="146">
        <f>'részletező tábla módosíto ei '!V18</f>
        <v>0</v>
      </c>
      <c r="AG18" s="146">
        <f>'2a cofog szerinti teljesítés'!V18</f>
        <v>0</v>
      </c>
      <c r="AH18" s="146">
        <f>'részletező tábla módosíto ei '!W18</f>
        <v>0</v>
      </c>
      <c r="AI18" s="146">
        <f>'2a cofog szerinti teljesítés'!W18</f>
        <v>0</v>
      </c>
      <c r="AJ18" s="146">
        <f>'részletező tábla módosíto ei '!X18</f>
        <v>0</v>
      </c>
      <c r="AK18" s="146">
        <f>'2a cofog szerinti teljesítés'!X18</f>
        <v>0</v>
      </c>
      <c r="AL18" s="146">
        <f>'részletező tábla módosíto ei '!Y18</f>
        <v>0</v>
      </c>
      <c r="AM18" s="146">
        <f>'2a cofog szerinti teljesítés'!Y18</f>
        <v>0</v>
      </c>
      <c r="AN18" s="146">
        <f>'részletező tábla módosíto ei '!Z18</f>
        <v>0</v>
      </c>
      <c r="AO18" s="146">
        <f>'2a cofog szerinti teljesítés'!Z18</f>
        <v>0</v>
      </c>
      <c r="AP18" s="146">
        <f>'részletező tábla módosíto ei '!AA18</f>
        <v>0</v>
      </c>
      <c r="AQ18" s="146">
        <f>'2a cofog szerinti teljesítés'!AA18</f>
        <v>0</v>
      </c>
      <c r="AR18" s="146">
        <f>'részletező tábla módosíto ei '!AB18</f>
        <v>0</v>
      </c>
      <c r="AS18" s="146">
        <f>'2a cofog szerinti teljesítés'!AB18</f>
        <v>0</v>
      </c>
      <c r="AT18" s="146">
        <f>'részletező tábla módosíto ei '!AC18</f>
        <v>0</v>
      </c>
      <c r="AU18" s="146">
        <f>'2a cofog szerinti teljesítés'!AC18</f>
        <v>0</v>
      </c>
      <c r="AV18" s="146">
        <f>'részletező tábla módosíto ei '!AD18</f>
        <v>0</v>
      </c>
      <c r="AW18" s="146">
        <f>'2a cofog szerinti teljesítés'!AD18</f>
        <v>0</v>
      </c>
      <c r="AX18" s="146">
        <f>'részletező tábla módosíto ei '!AF18</f>
        <v>0</v>
      </c>
      <c r="AY18" s="146">
        <f>'2a cofog szerinti teljesítés'!AF18</f>
        <v>13175204</v>
      </c>
      <c r="AZ18" s="146">
        <f>'részletező tábla módosíto ei '!AG18</f>
        <v>0</v>
      </c>
      <c r="BA18" s="146">
        <f>'2a cofog szerinti teljesítés'!AG18</f>
        <v>0</v>
      </c>
      <c r="BB18" s="146">
        <f>'részletező tábla módosíto ei '!AH18</f>
        <v>0</v>
      </c>
      <c r="BC18" s="146">
        <f>'2a cofog szerinti teljesítés'!AH18</f>
        <v>0</v>
      </c>
      <c r="BD18" s="146">
        <f>'részletező tábla módosíto ei '!AI18</f>
        <v>0</v>
      </c>
      <c r="BE18" s="146">
        <f>'2a cofog szerinti teljesítés'!AI18</f>
        <v>0</v>
      </c>
      <c r="BF18" s="146">
        <f>'részletező tábla módosíto ei '!AJ18</f>
        <v>0</v>
      </c>
      <c r="BG18" s="146">
        <f>'2a cofog szerinti teljesítés'!AJ18</f>
        <v>0</v>
      </c>
      <c r="BH18" s="146">
        <f>'részletező tábla módosíto ei '!AK18</f>
        <v>0</v>
      </c>
      <c r="BI18" s="146">
        <f>'2a cofog szerinti teljesítés'!AK18</f>
        <v>0</v>
      </c>
      <c r="BJ18" s="146">
        <f>'részletező tábla módosíto ei '!AL18</f>
        <v>52144900</v>
      </c>
      <c r="BK18" s="146">
        <f>'2a cofog szerinti teljesítés'!AL18</f>
        <v>261179</v>
      </c>
      <c r="BL18" s="146">
        <f>'részletező tábla módosíto ei '!AM18</f>
        <v>0</v>
      </c>
      <c r="BM18" s="146">
        <f>'2a cofog szerinti teljesítés'!AM18</f>
        <v>0</v>
      </c>
      <c r="BN18" s="146">
        <f>'részletező tábla módosíto ei '!AN18</f>
        <v>0</v>
      </c>
      <c r="BO18" s="146">
        <f>'2a cofog szerinti teljesítés'!AN18</f>
        <v>17150500</v>
      </c>
      <c r="BP18" s="146">
        <f>'részletező tábla módosíto ei '!AO18</f>
        <v>0</v>
      </c>
      <c r="BQ18" s="146">
        <f>'2a cofog szerinti teljesítés'!AO18</f>
        <v>0</v>
      </c>
      <c r="BR18" s="146">
        <f>'részletező tábla módosíto ei '!AP18</f>
        <v>0</v>
      </c>
      <c r="BS18" s="146">
        <f>'2a cofog szerinti teljesítés'!AP18</f>
        <v>14005400</v>
      </c>
      <c r="BT18" s="146">
        <f>'részletező tábla módosíto ei '!AR18</f>
        <v>0</v>
      </c>
      <c r="BU18" s="146">
        <f>'2a cofog szerinti teljesítés'!AR18</f>
        <v>0</v>
      </c>
      <c r="BV18" s="146">
        <f>'részletező tábla módosíto ei '!AS18</f>
        <v>0</v>
      </c>
      <c r="BW18" s="146">
        <f>'2a cofog szerinti teljesítés'!AS18</f>
        <v>0</v>
      </c>
      <c r="BX18" s="146">
        <f>'részletező tábla módosíto ei '!AE18</f>
        <v>0</v>
      </c>
      <c r="BY18" s="146">
        <f>'2a cofog szerinti teljesítés'!AE18</f>
        <v>0</v>
      </c>
      <c r="BZ18" s="146" t="e">
        <f>'részletező tábla módosíto ei '!#REF!</f>
        <v>#REF!</v>
      </c>
      <c r="CA18" s="146">
        <f>'2a cofog szerinti teljesítés'!AG18</f>
        <v>0</v>
      </c>
      <c r="CB18" s="146">
        <f>'részletező tábla módosíto ei '!AT18</f>
        <v>0</v>
      </c>
      <c r="CC18" s="146">
        <f>'2a cofog szerinti teljesítés'!AU18</f>
        <v>0</v>
      </c>
      <c r="CD18" s="146">
        <f>'részletező tábla módosíto ei '!AU18</f>
        <v>0</v>
      </c>
      <c r="CE18" s="146">
        <f>'2a cofog szerinti teljesítés'!AX18</f>
        <v>0</v>
      </c>
      <c r="CF18" s="146" t="e">
        <f>'részletező tábla módosíto ei '!#REF!</f>
        <v>#REF!</v>
      </c>
      <c r="CG18" s="146" t="e">
        <f>'2a cofog szerinti teljesítés'!#REF!</f>
        <v>#REF!</v>
      </c>
      <c r="CH18" s="146">
        <f>'részletező tábla módosíto ei '!AV18</f>
        <v>0</v>
      </c>
      <c r="CI18" s="146">
        <f>'2a cofog szerinti teljesítés'!AY18</f>
        <v>0</v>
      </c>
      <c r="CJ18" s="146">
        <f>'részletező tábla módosíto ei '!AW18</f>
        <v>0</v>
      </c>
      <c r="CK18" s="146">
        <f>'2a cofog szerinti teljesítés'!AZ18</f>
        <v>0</v>
      </c>
      <c r="CL18" s="146" t="e">
        <f>'részletező tábla módosíto ei '!#REF!</f>
        <v>#REF!</v>
      </c>
      <c r="CM18" s="146"/>
      <c r="CN18" s="146" t="e">
        <f>'részletező tábla módosíto ei '!#REF!</f>
        <v>#REF!</v>
      </c>
      <c r="CO18" s="146">
        <f>'2a cofog szerinti teljesítés'!AQ18</f>
        <v>0</v>
      </c>
      <c r="CP18" s="146" t="e">
        <f>'részletező tábla módosíto ei '!#REF!</f>
        <v>#REF!</v>
      </c>
      <c r="CQ18" s="146"/>
      <c r="CR18" s="146">
        <f>'részletező tábla módosíto ei '!AX18</f>
        <v>0</v>
      </c>
      <c r="CS18" s="146"/>
      <c r="CT18" s="146" t="e">
        <f>'részletező tábla módosíto ei '!#REF!</f>
        <v>#REF!</v>
      </c>
      <c r="CU18" s="146" t="e">
        <f>'2a cofog szerinti teljesítés'!#REF!</f>
        <v>#REF!</v>
      </c>
      <c r="CV18" s="146">
        <f>'részletező tábla módosíto ei '!AY18</f>
        <v>0</v>
      </c>
      <c r="CW18" s="146">
        <f>'2a cofog szerinti teljesítés'!BB18</f>
        <v>0</v>
      </c>
      <c r="CX18" s="146">
        <f>'részletező tábla módosíto ei '!AZ18</f>
        <v>52144900</v>
      </c>
      <c r="CY18" s="146">
        <f>'2a cofog szerinti teljesítés'!BC18</f>
        <v>44592283</v>
      </c>
      <c r="CZ18" s="510">
        <f t="shared" si="0"/>
        <v>52144900</v>
      </c>
    </row>
    <row r="19" spans="1:104" ht="31.2" x14ac:dyDescent="0.3">
      <c r="A19" s="14" t="s">
        <v>76</v>
      </c>
      <c r="B19" s="199" t="s">
        <v>77</v>
      </c>
      <c r="C19" s="145">
        <f>'részletező tábla módosíto ei '!C19</f>
        <v>0</v>
      </c>
      <c r="D19" s="145">
        <f>'2a cofog szerinti teljesítés'!C19</f>
        <v>0</v>
      </c>
      <c r="E19" s="145">
        <f>'részletező tábla módosíto ei '!D19</f>
        <v>0</v>
      </c>
      <c r="F19" s="145">
        <f>'2a cofog szerinti teljesítés'!D19</f>
        <v>0</v>
      </c>
      <c r="G19" s="145">
        <f>'részletező tábla módosíto ei '!E19</f>
        <v>0</v>
      </c>
      <c r="H19" s="145">
        <f>'2a cofog szerinti teljesítés'!E19</f>
        <v>0</v>
      </c>
      <c r="I19" s="145">
        <f>'részletező tábla módosíto ei '!F19</f>
        <v>0</v>
      </c>
      <c r="J19" s="145">
        <f>'2a cofog szerinti teljesítés'!F19</f>
        <v>0</v>
      </c>
      <c r="K19" s="145">
        <f>'részletező tábla módosíto ei '!G19</f>
        <v>0</v>
      </c>
      <c r="L19" s="145">
        <f>'részletező tábla módosíto ei '!H19</f>
        <v>0</v>
      </c>
      <c r="M19" s="145">
        <f>'2a cofog szerinti teljesítés'!H19</f>
        <v>0</v>
      </c>
      <c r="N19" s="145">
        <f>'részletező tábla módosíto ei '!M19</f>
        <v>0</v>
      </c>
      <c r="O19" s="145">
        <f>'2a cofog szerinti teljesítés'!M19</f>
        <v>0</v>
      </c>
      <c r="P19" s="145">
        <f>'részletező tábla módosíto ei '!N19</f>
        <v>0</v>
      </c>
      <c r="Q19" s="145">
        <f>'2a cofog szerinti teljesítés'!N19</f>
        <v>0</v>
      </c>
      <c r="R19" s="145">
        <f>'részletező tábla módosíto ei '!O19</f>
        <v>0</v>
      </c>
      <c r="S19" s="145">
        <f>'2a cofog szerinti teljesítés'!O19</f>
        <v>0</v>
      </c>
      <c r="T19" s="145">
        <f>'részletező tábla módosíto ei '!P19</f>
        <v>0</v>
      </c>
      <c r="U19" s="145">
        <f>'2a cofog szerinti teljesítés'!P19</f>
        <v>0</v>
      </c>
      <c r="V19" s="145">
        <f>'részletező tábla módosíto ei '!Q19</f>
        <v>0</v>
      </c>
      <c r="W19" s="145">
        <f>'2a cofog szerinti teljesítés'!Q19</f>
        <v>0</v>
      </c>
      <c r="X19" s="145">
        <f>'részletező tábla módosíto ei '!R19</f>
        <v>0</v>
      </c>
      <c r="Y19" s="145">
        <f>'2a cofog szerinti teljesítés'!R19</f>
        <v>0</v>
      </c>
      <c r="Z19" s="145">
        <f>'részletező tábla módosíto ei '!S19</f>
        <v>0</v>
      </c>
      <c r="AA19" s="145">
        <f>'2a cofog szerinti teljesítés'!S19</f>
        <v>0</v>
      </c>
      <c r="AB19" s="145">
        <f>'részletező tábla módosíto ei '!T19</f>
        <v>0</v>
      </c>
      <c r="AC19" s="145">
        <f>'2a cofog szerinti teljesítés'!T19</f>
        <v>0</v>
      </c>
      <c r="AD19" s="145">
        <f>'részletező tábla módosíto ei '!U19</f>
        <v>0</v>
      </c>
      <c r="AE19" s="145">
        <f>'2a cofog szerinti teljesítés'!U19</f>
        <v>0</v>
      </c>
      <c r="AF19" s="145">
        <f>'részletező tábla módosíto ei '!V19</f>
        <v>0</v>
      </c>
      <c r="AG19" s="145">
        <f>'2a cofog szerinti teljesítés'!V19</f>
        <v>0</v>
      </c>
      <c r="AH19" s="145">
        <f>'részletező tábla módosíto ei '!W19</f>
        <v>0</v>
      </c>
      <c r="AI19" s="145">
        <f>'2a cofog szerinti teljesítés'!W19</f>
        <v>0</v>
      </c>
      <c r="AJ19" s="145">
        <f>'részletező tábla módosíto ei '!X19</f>
        <v>0</v>
      </c>
      <c r="AK19" s="145">
        <f>'2a cofog szerinti teljesítés'!X19</f>
        <v>0</v>
      </c>
      <c r="AL19" s="145">
        <f>'részletező tábla módosíto ei '!Y19</f>
        <v>0</v>
      </c>
      <c r="AM19" s="145">
        <f>'2a cofog szerinti teljesítés'!Y19</f>
        <v>0</v>
      </c>
      <c r="AN19" s="145">
        <f>'részletező tábla módosíto ei '!Z19</f>
        <v>0</v>
      </c>
      <c r="AO19" s="145">
        <f>'2a cofog szerinti teljesítés'!Z19</f>
        <v>0</v>
      </c>
      <c r="AP19" s="145">
        <f>'részletező tábla módosíto ei '!AA19</f>
        <v>0</v>
      </c>
      <c r="AQ19" s="145">
        <f>'2a cofog szerinti teljesítés'!AA19</f>
        <v>0</v>
      </c>
      <c r="AR19" s="145">
        <f>'részletező tábla módosíto ei '!AB19</f>
        <v>0</v>
      </c>
      <c r="AS19" s="145">
        <f>'2a cofog szerinti teljesítés'!AB19</f>
        <v>0</v>
      </c>
      <c r="AT19" s="145">
        <f>'részletező tábla módosíto ei '!AC19</f>
        <v>0</v>
      </c>
      <c r="AU19" s="145">
        <f>'2a cofog szerinti teljesítés'!AC19</f>
        <v>0</v>
      </c>
      <c r="AV19" s="145">
        <f>'részletező tábla módosíto ei '!AD19</f>
        <v>0</v>
      </c>
      <c r="AW19" s="145">
        <f>'2a cofog szerinti teljesítés'!AD19</f>
        <v>0</v>
      </c>
      <c r="AX19" s="145">
        <f>'részletező tábla módosíto ei '!AF19</f>
        <v>0</v>
      </c>
      <c r="AY19" s="145">
        <f>'2a cofog szerinti teljesítés'!AF19</f>
        <v>0</v>
      </c>
      <c r="AZ19" s="145">
        <f>'részletező tábla módosíto ei '!AG19</f>
        <v>0</v>
      </c>
      <c r="BA19" s="145">
        <f>'2a cofog szerinti teljesítés'!AG19</f>
        <v>1990725</v>
      </c>
      <c r="BB19" s="145">
        <f>'részletező tábla módosíto ei '!AH19</f>
        <v>0</v>
      </c>
      <c r="BC19" s="145">
        <f>'2a cofog szerinti teljesítés'!AH19</f>
        <v>0</v>
      </c>
      <c r="BD19" s="145">
        <f>'részletező tábla módosíto ei '!AI19</f>
        <v>0</v>
      </c>
      <c r="BE19" s="145">
        <f>'2a cofog szerinti teljesítés'!AI19</f>
        <v>0</v>
      </c>
      <c r="BF19" s="145">
        <f>'részletező tábla módosíto ei '!AJ19</f>
        <v>0</v>
      </c>
      <c r="BG19" s="145">
        <f>'2a cofog szerinti teljesítés'!AJ19</f>
        <v>453229795</v>
      </c>
      <c r="BH19" s="145">
        <f>'részletező tábla módosíto ei '!AK19</f>
        <v>0</v>
      </c>
      <c r="BI19" s="145">
        <f>'2a cofog szerinti teljesítés'!AK19</f>
        <v>0</v>
      </c>
      <c r="BJ19" s="145">
        <f>'részletező tábla módosíto ei '!AL19</f>
        <v>455220520</v>
      </c>
      <c r="BK19" s="145">
        <f>'2a cofog szerinti teljesítés'!AL19</f>
        <v>0</v>
      </c>
      <c r="BL19" s="145">
        <f>'részletező tábla módosíto ei '!AM19</f>
        <v>0</v>
      </c>
      <c r="BM19" s="145">
        <f>'2a cofog szerinti teljesítés'!AM19</f>
        <v>0</v>
      </c>
      <c r="BN19" s="145">
        <f>'részletező tábla módosíto ei '!AN19</f>
        <v>0</v>
      </c>
      <c r="BO19" s="145">
        <f>'2a cofog szerinti teljesítés'!AN19</f>
        <v>0</v>
      </c>
      <c r="BP19" s="145">
        <f>'részletező tábla módosíto ei '!AO19</f>
        <v>0</v>
      </c>
      <c r="BQ19" s="145">
        <f>'2a cofog szerinti teljesítés'!AO19</f>
        <v>0</v>
      </c>
      <c r="BR19" s="145">
        <f>'részletező tábla módosíto ei '!AP19</f>
        <v>0</v>
      </c>
      <c r="BS19" s="145">
        <f>'2a cofog szerinti teljesítés'!AP19</f>
        <v>0</v>
      </c>
      <c r="BT19" s="145">
        <f>'részletező tábla módosíto ei '!AR19</f>
        <v>0</v>
      </c>
      <c r="BU19" s="145">
        <f>'2a cofog szerinti teljesítés'!AR19</f>
        <v>0</v>
      </c>
      <c r="BV19" s="145">
        <f>'részletező tábla módosíto ei '!AS19</f>
        <v>0</v>
      </c>
      <c r="BW19" s="145">
        <f>'2a cofog szerinti teljesítés'!AS19</f>
        <v>0</v>
      </c>
      <c r="BX19" s="145">
        <f>'részletező tábla módosíto ei '!AE19</f>
        <v>0</v>
      </c>
      <c r="BY19" s="145">
        <f>'2a cofog szerinti teljesítés'!AE19</f>
        <v>0</v>
      </c>
      <c r="BZ19" s="145" t="e">
        <f>'részletező tábla módosíto ei '!#REF!</f>
        <v>#REF!</v>
      </c>
      <c r="CA19" s="145">
        <f>'2a cofog szerinti teljesítés'!AG19</f>
        <v>1990725</v>
      </c>
      <c r="CB19" s="145">
        <f>'részletező tábla módosíto ei '!AT19</f>
        <v>0</v>
      </c>
      <c r="CC19" s="145">
        <f>'2a cofog szerinti teljesítés'!AU19</f>
        <v>0</v>
      </c>
      <c r="CD19" s="145">
        <f>'részletező tábla módosíto ei '!AU19</f>
        <v>0</v>
      </c>
      <c r="CE19" s="145">
        <f>'2a cofog szerinti teljesítés'!AX19</f>
        <v>0</v>
      </c>
      <c r="CF19" s="145" t="e">
        <f>'részletező tábla módosíto ei '!#REF!</f>
        <v>#REF!</v>
      </c>
      <c r="CG19" s="145" t="e">
        <f>'2a cofog szerinti teljesítés'!#REF!</f>
        <v>#REF!</v>
      </c>
      <c r="CH19" s="145">
        <f>'részletező tábla módosíto ei '!AV19</f>
        <v>0</v>
      </c>
      <c r="CI19" s="145">
        <f>'2a cofog szerinti teljesítés'!AY19</f>
        <v>0</v>
      </c>
      <c r="CJ19" s="145">
        <f>'részletező tábla módosíto ei '!AW19</f>
        <v>0</v>
      </c>
      <c r="CK19" s="145">
        <f>'2a cofog szerinti teljesítés'!AZ19</f>
        <v>0</v>
      </c>
      <c r="CL19" s="145" t="e">
        <f>'részletező tábla módosíto ei '!#REF!</f>
        <v>#REF!</v>
      </c>
      <c r="CM19" s="145"/>
      <c r="CN19" s="145" t="e">
        <f>'részletező tábla módosíto ei '!#REF!</f>
        <v>#REF!</v>
      </c>
      <c r="CO19" s="145">
        <f>'2a cofog szerinti teljesítés'!AQ19</f>
        <v>0</v>
      </c>
      <c r="CP19" s="145" t="e">
        <f>'részletező tábla módosíto ei '!#REF!</f>
        <v>#REF!</v>
      </c>
      <c r="CQ19" s="145"/>
      <c r="CR19" s="145">
        <f>'részletező tábla módosíto ei '!AX19</f>
        <v>0</v>
      </c>
      <c r="CS19" s="145"/>
      <c r="CT19" s="145" t="e">
        <f>'részletező tábla módosíto ei '!#REF!</f>
        <v>#REF!</v>
      </c>
      <c r="CU19" s="145" t="e">
        <f>'2a cofog szerinti teljesítés'!#REF!</f>
        <v>#REF!</v>
      </c>
      <c r="CV19" s="145">
        <f>'részletező tábla módosíto ei '!AY19</f>
        <v>0</v>
      </c>
      <c r="CW19" s="145">
        <f>'2a cofog szerinti teljesítés'!BB19</f>
        <v>0</v>
      </c>
      <c r="CX19" s="145">
        <f>'részletező tábla módosíto ei '!AZ19</f>
        <v>455220520</v>
      </c>
      <c r="CY19" s="145">
        <f>'2a cofog szerinti teljesítés'!BC19</f>
        <v>455220520</v>
      </c>
      <c r="CZ19" s="510">
        <f t="shared" si="0"/>
        <v>455220520</v>
      </c>
    </row>
    <row r="20" spans="1:104" ht="17.399999999999999" x14ac:dyDescent="0.3">
      <c r="A20" s="16" t="s">
        <v>78</v>
      </c>
      <c r="B20" s="200" t="s">
        <v>79</v>
      </c>
      <c r="C20" s="146">
        <f>'részletező tábla módosíto ei '!C20</f>
        <v>0</v>
      </c>
      <c r="D20" s="146">
        <f>'2a cofog szerinti teljesítés'!C20</f>
        <v>0</v>
      </c>
      <c r="E20" s="146">
        <f>'részletező tábla módosíto ei '!D20</f>
        <v>0</v>
      </c>
      <c r="F20" s="146">
        <f>'2a cofog szerinti teljesítés'!D20</f>
        <v>0</v>
      </c>
      <c r="G20" s="146">
        <f>'részletező tábla módosíto ei '!E20</f>
        <v>0</v>
      </c>
      <c r="H20" s="146">
        <f>'2a cofog szerinti teljesítés'!E20</f>
        <v>0</v>
      </c>
      <c r="I20" s="146">
        <f>'részletező tábla módosíto ei '!F20</f>
        <v>0</v>
      </c>
      <c r="J20" s="146">
        <f>'2a cofog szerinti teljesítés'!F20</f>
        <v>0</v>
      </c>
      <c r="K20" s="146">
        <f>'részletező tábla módosíto ei '!G20</f>
        <v>0</v>
      </c>
      <c r="L20" s="146">
        <f>'részletező tábla módosíto ei '!H20</f>
        <v>0</v>
      </c>
      <c r="M20" s="146">
        <f>'2a cofog szerinti teljesítés'!H20</f>
        <v>0</v>
      </c>
      <c r="N20" s="146">
        <f>'részletező tábla módosíto ei '!M20</f>
        <v>0</v>
      </c>
      <c r="O20" s="146">
        <f>'2a cofog szerinti teljesítés'!M20</f>
        <v>0</v>
      </c>
      <c r="P20" s="146">
        <f>'részletező tábla módosíto ei '!N20</f>
        <v>0</v>
      </c>
      <c r="Q20" s="146">
        <f>'2a cofog szerinti teljesítés'!N20</f>
        <v>0</v>
      </c>
      <c r="R20" s="146">
        <f>'részletező tábla módosíto ei '!O20</f>
        <v>0</v>
      </c>
      <c r="S20" s="146">
        <f>'2a cofog szerinti teljesítés'!O20</f>
        <v>0</v>
      </c>
      <c r="T20" s="146">
        <f>'részletező tábla módosíto ei '!P20</f>
        <v>0</v>
      </c>
      <c r="U20" s="146">
        <f>'2a cofog szerinti teljesítés'!P20</f>
        <v>0</v>
      </c>
      <c r="V20" s="146">
        <f>'részletező tábla módosíto ei '!Q20</f>
        <v>0</v>
      </c>
      <c r="W20" s="146">
        <f>'2a cofog szerinti teljesítés'!Q20</f>
        <v>0</v>
      </c>
      <c r="X20" s="146">
        <f>'részletező tábla módosíto ei '!R20</f>
        <v>0</v>
      </c>
      <c r="Y20" s="146">
        <f>'2a cofog szerinti teljesítés'!R20</f>
        <v>0</v>
      </c>
      <c r="Z20" s="146">
        <f>'részletező tábla módosíto ei '!S20</f>
        <v>0</v>
      </c>
      <c r="AA20" s="146">
        <f>'2a cofog szerinti teljesítés'!S20</f>
        <v>0</v>
      </c>
      <c r="AB20" s="146">
        <f>'részletező tábla módosíto ei '!T20</f>
        <v>0</v>
      </c>
      <c r="AC20" s="146">
        <f>'2a cofog szerinti teljesítés'!T20</f>
        <v>0</v>
      </c>
      <c r="AD20" s="146">
        <f>'részletező tábla módosíto ei '!U20</f>
        <v>0</v>
      </c>
      <c r="AE20" s="146">
        <f>'2a cofog szerinti teljesítés'!U20</f>
        <v>0</v>
      </c>
      <c r="AF20" s="146">
        <f>'részletező tábla módosíto ei '!V20</f>
        <v>0</v>
      </c>
      <c r="AG20" s="146">
        <f>'2a cofog szerinti teljesítés'!V20</f>
        <v>0</v>
      </c>
      <c r="AH20" s="146">
        <f>'részletező tábla módosíto ei '!W20</f>
        <v>0</v>
      </c>
      <c r="AI20" s="146">
        <f>'2a cofog szerinti teljesítés'!W20</f>
        <v>0</v>
      </c>
      <c r="AJ20" s="146">
        <f>'részletező tábla módosíto ei '!X20</f>
        <v>0</v>
      </c>
      <c r="AK20" s="146">
        <f>'2a cofog szerinti teljesítés'!X20</f>
        <v>0</v>
      </c>
      <c r="AL20" s="146">
        <f>'részletező tábla módosíto ei '!Y20</f>
        <v>0</v>
      </c>
      <c r="AM20" s="146">
        <f>'2a cofog szerinti teljesítés'!Y20</f>
        <v>0</v>
      </c>
      <c r="AN20" s="146">
        <f>'részletező tábla módosíto ei '!Z20</f>
        <v>0</v>
      </c>
      <c r="AO20" s="146">
        <f>'2a cofog szerinti teljesítés'!Z20</f>
        <v>0</v>
      </c>
      <c r="AP20" s="146">
        <f>'részletező tábla módosíto ei '!AA20</f>
        <v>0</v>
      </c>
      <c r="AQ20" s="146">
        <f>'2a cofog szerinti teljesítés'!AA20</f>
        <v>0</v>
      </c>
      <c r="AR20" s="146">
        <f>'részletező tábla módosíto ei '!AB20</f>
        <v>0</v>
      </c>
      <c r="AS20" s="146">
        <f>'2a cofog szerinti teljesítés'!AB20</f>
        <v>0</v>
      </c>
      <c r="AT20" s="146">
        <f>'részletező tábla módosíto ei '!AC20</f>
        <v>0</v>
      </c>
      <c r="AU20" s="146">
        <f>'2a cofog szerinti teljesítés'!AC20</f>
        <v>0</v>
      </c>
      <c r="AV20" s="146">
        <f>'részletező tábla módosíto ei '!AD20</f>
        <v>0</v>
      </c>
      <c r="AW20" s="146">
        <f>'2a cofog szerinti teljesítés'!AD20</f>
        <v>0</v>
      </c>
      <c r="AX20" s="146">
        <f>'részletező tábla módosíto ei '!AF20</f>
        <v>0</v>
      </c>
      <c r="AY20" s="146">
        <f>'2a cofog szerinti teljesítés'!AF20</f>
        <v>0</v>
      </c>
      <c r="AZ20" s="146">
        <f>'részletező tábla módosíto ei '!AG20</f>
        <v>0</v>
      </c>
      <c r="BA20" s="146">
        <f>'2a cofog szerinti teljesítés'!AG20</f>
        <v>0</v>
      </c>
      <c r="BB20" s="146">
        <f>'részletező tábla módosíto ei '!AH20</f>
        <v>0</v>
      </c>
      <c r="BC20" s="146">
        <f>'2a cofog szerinti teljesítés'!AH20</f>
        <v>0</v>
      </c>
      <c r="BD20" s="146">
        <f>'részletező tábla módosíto ei '!AI20</f>
        <v>0</v>
      </c>
      <c r="BE20" s="146">
        <f>'2a cofog szerinti teljesítés'!AI20</f>
        <v>0</v>
      </c>
      <c r="BF20" s="146">
        <f>'részletező tábla módosíto ei '!AJ20</f>
        <v>0</v>
      </c>
      <c r="BG20" s="146">
        <f>'2a cofog szerinti teljesítés'!AJ20</f>
        <v>0</v>
      </c>
      <c r="BH20" s="146">
        <f>'részletező tábla módosíto ei '!AK20</f>
        <v>0</v>
      </c>
      <c r="BI20" s="146">
        <f>'2a cofog szerinti teljesítés'!AK20</f>
        <v>0</v>
      </c>
      <c r="BJ20" s="146">
        <f>'részletező tábla módosíto ei '!AL20</f>
        <v>0</v>
      </c>
      <c r="BK20" s="146">
        <f>'2a cofog szerinti teljesítés'!AL20</f>
        <v>0</v>
      </c>
      <c r="BL20" s="146">
        <f>'részletező tábla módosíto ei '!AM20</f>
        <v>0</v>
      </c>
      <c r="BM20" s="146">
        <f>'2a cofog szerinti teljesítés'!AM20</f>
        <v>0</v>
      </c>
      <c r="BN20" s="146">
        <f>'részletező tábla módosíto ei '!AN20</f>
        <v>0</v>
      </c>
      <c r="BO20" s="146">
        <f>'2a cofog szerinti teljesítés'!AN20</f>
        <v>0</v>
      </c>
      <c r="BP20" s="146">
        <f>'részletező tábla módosíto ei '!AO20</f>
        <v>0</v>
      </c>
      <c r="BQ20" s="146">
        <f>'2a cofog szerinti teljesítés'!AO20</f>
        <v>0</v>
      </c>
      <c r="BR20" s="146">
        <f>'részletező tábla módosíto ei '!AP20</f>
        <v>0</v>
      </c>
      <c r="BS20" s="146">
        <f>'2a cofog szerinti teljesítés'!AP20</f>
        <v>0</v>
      </c>
      <c r="BT20" s="146">
        <f>'részletező tábla módosíto ei '!AR20</f>
        <v>0</v>
      </c>
      <c r="BU20" s="146">
        <f>'2a cofog szerinti teljesítés'!AR20</f>
        <v>0</v>
      </c>
      <c r="BV20" s="146">
        <f>'részletező tábla módosíto ei '!AS20</f>
        <v>0</v>
      </c>
      <c r="BW20" s="146">
        <f>'2a cofog szerinti teljesítés'!AS20</f>
        <v>0</v>
      </c>
      <c r="BX20" s="146">
        <f>'részletező tábla módosíto ei '!AE20</f>
        <v>0</v>
      </c>
      <c r="BY20" s="146">
        <f>'2a cofog szerinti teljesítés'!AE20</f>
        <v>0</v>
      </c>
      <c r="BZ20" s="146" t="e">
        <f>'részletező tábla módosíto ei '!#REF!</f>
        <v>#REF!</v>
      </c>
      <c r="CA20" s="146">
        <f>'2a cofog szerinti teljesítés'!AG20</f>
        <v>0</v>
      </c>
      <c r="CB20" s="146">
        <f>'részletező tábla módosíto ei '!AT20</f>
        <v>0</v>
      </c>
      <c r="CC20" s="146">
        <f>'2a cofog szerinti teljesítés'!AU20</f>
        <v>0</v>
      </c>
      <c r="CD20" s="146">
        <f>'részletező tábla módosíto ei '!AU20</f>
        <v>0</v>
      </c>
      <c r="CE20" s="146">
        <f>'2a cofog szerinti teljesítés'!AX20</f>
        <v>0</v>
      </c>
      <c r="CF20" s="146" t="e">
        <f>'részletező tábla módosíto ei '!#REF!</f>
        <v>#REF!</v>
      </c>
      <c r="CG20" s="146" t="e">
        <f>'2a cofog szerinti teljesítés'!#REF!</f>
        <v>#REF!</v>
      </c>
      <c r="CH20" s="146">
        <f>'részletező tábla módosíto ei '!AV20</f>
        <v>0</v>
      </c>
      <c r="CI20" s="146">
        <f>'2a cofog szerinti teljesítés'!AY20</f>
        <v>0</v>
      </c>
      <c r="CJ20" s="146">
        <f>'részletező tábla módosíto ei '!AW20</f>
        <v>0</v>
      </c>
      <c r="CK20" s="146">
        <f>'2a cofog szerinti teljesítés'!AZ20</f>
        <v>0</v>
      </c>
      <c r="CL20" s="146" t="e">
        <f>'részletező tábla módosíto ei '!#REF!</f>
        <v>#REF!</v>
      </c>
      <c r="CM20" s="146"/>
      <c r="CN20" s="146" t="e">
        <f>'részletező tábla módosíto ei '!#REF!</f>
        <v>#REF!</v>
      </c>
      <c r="CO20" s="146">
        <f>'2a cofog szerinti teljesítés'!AQ20</f>
        <v>0</v>
      </c>
      <c r="CP20" s="146" t="e">
        <f>'részletező tábla módosíto ei '!#REF!</f>
        <v>#REF!</v>
      </c>
      <c r="CQ20" s="146"/>
      <c r="CR20" s="146">
        <f>'részletező tábla módosíto ei '!AX20</f>
        <v>0</v>
      </c>
      <c r="CS20" s="146"/>
      <c r="CT20" s="146" t="e">
        <f>'részletező tábla módosíto ei '!#REF!</f>
        <v>#REF!</v>
      </c>
      <c r="CU20" s="146" t="e">
        <f>'2a cofog szerinti teljesítés'!#REF!</f>
        <v>#REF!</v>
      </c>
      <c r="CV20" s="146">
        <f>'részletező tábla módosíto ei '!AY20</f>
        <v>0</v>
      </c>
      <c r="CW20" s="146">
        <f>'2a cofog szerinti teljesítés'!BB20</f>
        <v>0</v>
      </c>
      <c r="CX20" s="146">
        <f>'részletező tábla módosíto ei '!AZ20</f>
        <v>0</v>
      </c>
      <c r="CY20" s="146">
        <f>'2a cofog szerinti teljesítés'!BC20</f>
        <v>0</v>
      </c>
      <c r="CZ20" s="510">
        <f t="shared" si="0"/>
        <v>0</v>
      </c>
    </row>
    <row r="21" spans="1:104" ht="31.2" x14ac:dyDescent="0.3">
      <c r="A21" s="16" t="s">
        <v>80</v>
      </c>
      <c r="B21" s="200" t="s">
        <v>81</v>
      </c>
      <c r="C21" s="146">
        <f>'részletező tábla módosíto ei '!C21</f>
        <v>0</v>
      </c>
      <c r="D21" s="146">
        <f>'2a cofog szerinti teljesítés'!C21</f>
        <v>0</v>
      </c>
      <c r="E21" s="146">
        <f>'részletező tábla módosíto ei '!D21</f>
        <v>0</v>
      </c>
      <c r="F21" s="146">
        <f>'2a cofog szerinti teljesítés'!D21</f>
        <v>0</v>
      </c>
      <c r="G21" s="146">
        <f>'részletező tábla módosíto ei '!E21</f>
        <v>0</v>
      </c>
      <c r="H21" s="146">
        <f>'2a cofog szerinti teljesítés'!E21</f>
        <v>0</v>
      </c>
      <c r="I21" s="146">
        <f>'részletező tábla módosíto ei '!F21</f>
        <v>0</v>
      </c>
      <c r="J21" s="146">
        <f>'2a cofog szerinti teljesítés'!F21</f>
        <v>0</v>
      </c>
      <c r="K21" s="146">
        <f>'részletező tábla módosíto ei '!G21</f>
        <v>0</v>
      </c>
      <c r="L21" s="146">
        <f>'részletező tábla módosíto ei '!H21</f>
        <v>0</v>
      </c>
      <c r="M21" s="146">
        <f>'2a cofog szerinti teljesítés'!H21</f>
        <v>0</v>
      </c>
      <c r="N21" s="146">
        <f>'részletező tábla módosíto ei '!M21</f>
        <v>0</v>
      </c>
      <c r="O21" s="146">
        <f>'2a cofog szerinti teljesítés'!M21</f>
        <v>0</v>
      </c>
      <c r="P21" s="146">
        <f>'részletező tábla módosíto ei '!N21</f>
        <v>0</v>
      </c>
      <c r="Q21" s="146">
        <f>'2a cofog szerinti teljesítés'!N21</f>
        <v>0</v>
      </c>
      <c r="R21" s="146">
        <f>'részletező tábla módosíto ei '!O21</f>
        <v>0</v>
      </c>
      <c r="S21" s="146">
        <f>'2a cofog szerinti teljesítés'!O21</f>
        <v>0</v>
      </c>
      <c r="T21" s="146">
        <f>'részletező tábla módosíto ei '!P21</f>
        <v>0</v>
      </c>
      <c r="U21" s="146">
        <f>'2a cofog szerinti teljesítés'!P21</f>
        <v>0</v>
      </c>
      <c r="V21" s="146">
        <f>'részletező tábla módosíto ei '!Q21</f>
        <v>0</v>
      </c>
      <c r="W21" s="146">
        <f>'2a cofog szerinti teljesítés'!Q21</f>
        <v>0</v>
      </c>
      <c r="X21" s="146">
        <f>'részletező tábla módosíto ei '!R21</f>
        <v>0</v>
      </c>
      <c r="Y21" s="146">
        <f>'2a cofog szerinti teljesítés'!R21</f>
        <v>0</v>
      </c>
      <c r="Z21" s="146">
        <f>'részletező tábla módosíto ei '!S21</f>
        <v>0</v>
      </c>
      <c r="AA21" s="146">
        <f>'2a cofog szerinti teljesítés'!S21</f>
        <v>0</v>
      </c>
      <c r="AB21" s="146">
        <f>'részletező tábla módosíto ei '!T21</f>
        <v>0</v>
      </c>
      <c r="AC21" s="146">
        <f>'2a cofog szerinti teljesítés'!T21</f>
        <v>0</v>
      </c>
      <c r="AD21" s="146">
        <f>'részletező tábla módosíto ei '!U21</f>
        <v>0</v>
      </c>
      <c r="AE21" s="146">
        <f>'2a cofog szerinti teljesítés'!U21</f>
        <v>0</v>
      </c>
      <c r="AF21" s="146">
        <f>'részletező tábla módosíto ei '!V21</f>
        <v>0</v>
      </c>
      <c r="AG21" s="146">
        <f>'2a cofog szerinti teljesítés'!V21</f>
        <v>0</v>
      </c>
      <c r="AH21" s="146">
        <f>'részletező tábla módosíto ei '!W21</f>
        <v>0</v>
      </c>
      <c r="AI21" s="146">
        <f>'2a cofog szerinti teljesítés'!W21</f>
        <v>0</v>
      </c>
      <c r="AJ21" s="146">
        <f>'részletező tábla módosíto ei '!X21</f>
        <v>0</v>
      </c>
      <c r="AK21" s="146">
        <f>'2a cofog szerinti teljesítés'!X21</f>
        <v>0</v>
      </c>
      <c r="AL21" s="146">
        <f>'részletező tábla módosíto ei '!Y21</f>
        <v>0</v>
      </c>
      <c r="AM21" s="146">
        <f>'2a cofog szerinti teljesítés'!Y21</f>
        <v>0</v>
      </c>
      <c r="AN21" s="146">
        <f>'részletező tábla módosíto ei '!Z21</f>
        <v>0</v>
      </c>
      <c r="AO21" s="146">
        <f>'2a cofog szerinti teljesítés'!Z21</f>
        <v>0</v>
      </c>
      <c r="AP21" s="146">
        <f>'részletező tábla módosíto ei '!AA21</f>
        <v>0</v>
      </c>
      <c r="AQ21" s="146">
        <f>'2a cofog szerinti teljesítés'!AA21</f>
        <v>0</v>
      </c>
      <c r="AR21" s="146">
        <f>'részletező tábla módosíto ei '!AB21</f>
        <v>0</v>
      </c>
      <c r="AS21" s="146">
        <f>'2a cofog szerinti teljesítés'!AB21</f>
        <v>0</v>
      </c>
      <c r="AT21" s="146">
        <f>'részletező tábla módosíto ei '!AC21</f>
        <v>0</v>
      </c>
      <c r="AU21" s="146">
        <f>'2a cofog szerinti teljesítés'!AC21</f>
        <v>0</v>
      </c>
      <c r="AV21" s="146">
        <f>'részletező tábla módosíto ei '!AD21</f>
        <v>0</v>
      </c>
      <c r="AW21" s="146">
        <f>'2a cofog szerinti teljesítés'!AD21</f>
        <v>0</v>
      </c>
      <c r="AX21" s="146">
        <f>'részletező tábla módosíto ei '!AF21</f>
        <v>0</v>
      </c>
      <c r="AY21" s="146">
        <f>'2a cofog szerinti teljesítés'!AF21</f>
        <v>0</v>
      </c>
      <c r="AZ21" s="146">
        <f>'részletező tábla módosíto ei '!AG21</f>
        <v>0</v>
      </c>
      <c r="BA21" s="146">
        <f>'2a cofog szerinti teljesítés'!AG21</f>
        <v>0</v>
      </c>
      <c r="BB21" s="146">
        <f>'részletező tábla módosíto ei '!AH21</f>
        <v>0</v>
      </c>
      <c r="BC21" s="146">
        <f>'2a cofog szerinti teljesítés'!AH21</f>
        <v>0</v>
      </c>
      <c r="BD21" s="146">
        <f>'részletező tábla módosíto ei '!AI21</f>
        <v>0</v>
      </c>
      <c r="BE21" s="146">
        <f>'2a cofog szerinti teljesítés'!AI21</f>
        <v>0</v>
      </c>
      <c r="BF21" s="146">
        <f>'részletező tábla módosíto ei '!AJ21</f>
        <v>0</v>
      </c>
      <c r="BG21" s="146">
        <f>'2a cofog szerinti teljesítés'!AJ21</f>
        <v>0</v>
      </c>
      <c r="BH21" s="146">
        <f>'részletező tábla módosíto ei '!AK21</f>
        <v>0</v>
      </c>
      <c r="BI21" s="146">
        <f>'2a cofog szerinti teljesítés'!AK21</f>
        <v>0</v>
      </c>
      <c r="BJ21" s="146">
        <f>'részletező tábla módosíto ei '!AL21</f>
        <v>0</v>
      </c>
      <c r="BK21" s="146">
        <f>'2a cofog szerinti teljesítés'!AL21</f>
        <v>0</v>
      </c>
      <c r="BL21" s="146">
        <f>'részletező tábla módosíto ei '!AM21</f>
        <v>0</v>
      </c>
      <c r="BM21" s="146">
        <f>'2a cofog szerinti teljesítés'!AM21</f>
        <v>0</v>
      </c>
      <c r="BN21" s="146">
        <f>'részletező tábla módosíto ei '!AN21</f>
        <v>0</v>
      </c>
      <c r="BO21" s="146">
        <f>'2a cofog szerinti teljesítés'!AN21</f>
        <v>0</v>
      </c>
      <c r="BP21" s="146">
        <f>'részletező tábla módosíto ei '!AO21</f>
        <v>0</v>
      </c>
      <c r="BQ21" s="146">
        <f>'2a cofog szerinti teljesítés'!AO21</f>
        <v>0</v>
      </c>
      <c r="BR21" s="146">
        <f>'részletező tábla módosíto ei '!AP21</f>
        <v>0</v>
      </c>
      <c r="BS21" s="146">
        <f>'2a cofog szerinti teljesítés'!AP21</f>
        <v>0</v>
      </c>
      <c r="BT21" s="146">
        <f>'részletező tábla módosíto ei '!AR21</f>
        <v>0</v>
      </c>
      <c r="BU21" s="146">
        <f>'2a cofog szerinti teljesítés'!AR21</f>
        <v>0</v>
      </c>
      <c r="BV21" s="146">
        <f>'részletező tábla módosíto ei '!AS21</f>
        <v>0</v>
      </c>
      <c r="BW21" s="146">
        <f>'2a cofog szerinti teljesítés'!AS21</f>
        <v>0</v>
      </c>
      <c r="BX21" s="146">
        <f>'részletező tábla módosíto ei '!AE21</f>
        <v>0</v>
      </c>
      <c r="BY21" s="146">
        <f>'2a cofog szerinti teljesítés'!AE21</f>
        <v>0</v>
      </c>
      <c r="BZ21" s="146" t="e">
        <f>'részletező tábla módosíto ei '!#REF!</f>
        <v>#REF!</v>
      </c>
      <c r="CA21" s="146">
        <f>'2a cofog szerinti teljesítés'!AG21</f>
        <v>0</v>
      </c>
      <c r="CB21" s="146">
        <f>'részletező tábla módosíto ei '!AT21</f>
        <v>0</v>
      </c>
      <c r="CC21" s="146">
        <f>'2a cofog szerinti teljesítés'!AU21</f>
        <v>0</v>
      </c>
      <c r="CD21" s="146">
        <f>'részletező tábla módosíto ei '!AU21</f>
        <v>0</v>
      </c>
      <c r="CE21" s="146">
        <f>'2a cofog szerinti teljesítés'!AX21</f>
        <v>0</v>
      </c>
      <c r="CF21" s="146" t="e">
        <f>'részletező tábla módosíto ei '!#REF!</f>
        <v>#REF!</v>
      </c>
      <c r="CG21" s="146" t="e">
        <f>'2a cofog szerinti teljesítés'!#REF!</f>
        <v>#REF!</v>
      </c>
      <c r="CH21" s="146">
        <f>'részletező tábla módosíto ei '!AV21</f>
        <v>0</v>
      </c>
      <c r="CI21" s="146">
        <f>'2a cofog szerinti teljesítés'!AY21</f>
        <v>0</v>
      </c>
      <c r="CJ21" s="146">
        <f>'részletező tábla módosíto ei '!AW21</f>
        <v>0</v>
      </c>
      <c r="CK21" s="146">
        <f>'2a cofog szerinti teljesítés'!AZ21</f>
        <v>0</v>
      </c>
      <c r="CL21" s="146" t="e">
        <f>'részletező tábla módosíto ei '!#REF!</f>
        <v>#REF!</v>
      </c>
      <c r="CM21" s="146"/>
      <c r="CN21" s="146" t="e">
        <f>'részletező tábla módosíto ei '!#REF!</f>
        <v>#REF!</v>
      </c>
      <c r="CO21" s="146">
        <f>'2a cofog szerinti teljesítés'!AQ21</f>
        <v>0</v>
      </c>
      <c r="CP21" s="146" t="e">
        <f>'részletező tábla módosíto ei '!#REF!</f>
        <v>#REF!</v>
      </c>
      <c r="CQ21" s="146"/>
      <c r="CR21" s="146">
        <f>'részletező tábla módosíto ei '!AX21</f>
        <v>0</v>
      </c>
      <c r="CS21" s="146"/>
      <c r="CT21" s="146" t="e">
        <f>'részletező tábla módosíto ei '!#REF!</f>
        <v>#REF!</v>
      </c>
      <c r="CU21" s="146" t="e">
        <f>'2a cofog szerinti teljesítés'!#REF!</f>
        <v>#REF!</v>
      </c>
      <c r="CV21" s="146">
        <f>'részletező tábla módosíto ei '!AY21</f>
        <v>0</v>
      </c>
      <c r="CW21" s="146">
        <f>'2a cofog szerinti teljesítés'!BB21</f>
        <v>0</v>
      </c>
      <c r="CX21" s="146">
        <f>'részletező tábla módosíto ei '!AZ21</f>
        <v>0</v>
      </c>
      <c r="CY21" s="146">
        <f>'2a cofog szerinti teljesítés'!BC21</f>
        <v>0</v>
      </c>
      <c r="CZ21" s="510">
        <f t="shared" si="0"/>
        <v>0</v>
      </c>
    </row>
    <row r="22" spans="1:104" ht="31.2" x14ac:dyDescent="0.3">
      <c r="A22" s="16" t="s">
        <v>82</v>
      </c>
      <c r="B22" s="200" t="s">
        <v>83</v>
      </c>
      <c r="C22" s="146">
        <f>'részletező tábla módosíto ei '!C22</f>
        <v>0</v>
      </c>
      <c r="D22" s="146">
        <f>'2a cofog szerinti teljesítés'!C22</f>
        <v>0</v>
      </c>
      <c r="E22" s="146">
        <f>'részletező tábla módosíto ei '!D22</f>
        <v>0</v>
      </c>
      <c r="F22" s="146">
        <f>'2a cofog szerinti teljesítés'!D22</f>
        <v>0</v>
      </c>
      <c r="G22" s="146">
        <f>'részletező tábla módosíto ei '!E22</f>
        <v>0</v>
      </c>
      <c r="H22" s="146">
        <f>'2a cofog szerinti teljesítés'!E22</f>
        <v>0</v>
      </c>
      <c r="I22" s="146">
        <f>'részletező tábla módosíto ei '!F22</f>
        <v>0</v>
      </c>
      <c r="J22" s="146">
        <f>'2a cofog szerinti teljesítés'!F22</f>
        <v>0</v>
      </c>
      <c r="K22" s="146">
        <f>'részletező tábla módosíto ei '!G22</f>
        <v>0</v>
      </c>
      <c r="L22" s="146">
        <f>'részletező tábla módosíto ei '!H22</f>
        <v>0</v>
      </c>
      <c r="M22" s="146">
        <f>'2a cofog szerinti teljesítés'!H22</f>
        <v>0</v>
      </c>
      <c r="N22" s="146">
        <f>'részletező tábla módosíto ei '!M22</f>
        <v>0</v>
      </c>
      <c r="O22" s="146">
        <f>'2a cofog szerinti teljesítés'!M22</f>
        <v>0</v>
      </c>
      <c r="P22" s="146">
        <f>'részletező tábla módosíto ei '!N22</f>
        <v>0</v>
      </c>
      <c r="Q22" s="146">
        <f>'2a cofog szerinti teljesítés'!N22</f>
        <v>0</v>
      </c>
      <c r="R22" s="146">
        <f>'részletező tábla módosíto ei '!O22</f>
        <v>0</v>
      </c>
      <c r="S22" s="146">
        <f>'2a cofog szerinti teljesítés'!O22</f>
        <v>0</v>
      </c>
      <c r="T22" s="146">
        <f>'részletező tábla módosíto ei '!P22</f>
        <v>0</v>
      </c>
      <c r="U22" s="146">
        <f>'2a cofog szerinti teljesítés'!P22</f>
        <v>0</v>
      </c>
      <c r="V22" s="146">
        <f>'részletező tábla módosíto ei '!Q22</f>
        <v>0</v>
      </c>
      <c r="W22" s="146">
        <f>'2a cofog szerinti teljesítés'!Q22</f>
        <v>0</v>
      </c>
      <c r="X22" s="146">
        <f>'részletező tábla módosíto ei '!R22</f>
        <v>0</v>
      </c>
      <c r="Y22" s="146">
        <f>'2a cofog szerinti teljesítés'!R22</f>
        <v>0</v>
      </c>
      <c r="Z22" s="146">
        <f>'részletező tábla módosíto ei '!S22</f>
        <v>0</v>
      </c>
      <c r="AA22" s="146">
        <f>'2a cofog szerinti teljesítés'!S22</f>
        <v>0</v>
      </c>
      <c r="AB22" s="146">
        <f>'részletező tábla módosíto ei '!T22</f>
        <v>0</v>
      </c>
      <c r="AC22" s="146">
        <f>'2a cofog szerinti teljesítés'!T22</f>
        <v>0</v>
      </c>
      <c r="AD22" s="146">
        <f>'részletező tábla módosíto ei '!U22</f>
        <v>0</v>
      </c>
      <c r="AE22" s="146">
        <f>'2a cofog szerinti teljesítés'!U22</f>
        <v>0</v>
      </c>
      <c r="AF22" s="146">
        <f>'részletező tábla módosíto ei '!V22</f>
        <v>0</v>
      </c>
      <c r="AG22" s="146">
        <f>'2a cofog szerinti teljesítés'!V22</f>
        <v>0</v>
      </c>
      <c r="AH22" s="146">
        <f>'részletező tábla módosíto ei '!W22</f>
        <v>0</v>
      </c>
      <c r="AI22" s="146">
        <f>'2a cofog szerinti teljesítés'!W22</f>
        <v>0</v>
      </c>
      <c r="AJ22" s="146">
        <f>'részletező tábla módosíto ei '!X22</f>
        <v>0</v>
      </c>
      <c r="AK22" s="146">
        <f>'2a cofog szerinti teljesítés'!X22</f>
        <v>0</v>
      </c>
      <c r="AL22" s="146">
        <f>'részletező tábla módosíto ei '!Y22</f>
        <v>0</v>
      </c>
      <c r="AM22" s="146">
        <f>'2a cofog szerinti teljesítés'!Y22</f>
        <v>0</v>
      </c>
      <c r="AN22" s="146">
        <f>'részletező tábla módosíto ei '!Z22</f>
        <v>0</v>
      </c>
      <c r="AO22" s="146">
        <f>'2a cofog szerinti teljesítés'!Z22</f>
        <v>0</v>
      </c>
      <c r="AP22" s="146">
        <f>'részletező tábla módosíto ei '!AA22</f>
        <v>0</v>
      </c>
      <c r="AQ22" s="146">
        <f>'2a cofog szerinti teljesítés'!AA22</f>
        <v>0</v>
      </c>
      <c r="AR22" s="146">
        <f>'részletező tábla módosíto ei '!AB22</f>
        <v>0</v>
      </c>
      <c r="AS22" s="146">
        <f>'2a cofog szerinti teljesítés'!AB22</f>
        <v>0</v>
      </c>
      <c r="AT22" s="146">
        <f>'részletező tábla módosíto ei '!AC22</f>
        <v>0</v>
      </c>
      <c r="AU22" s="146">
        <f>'2a cofog szerinti teljesítés'!AC22</f>
        <v>0</v>
      </c>
      <c r="AV22" s="146">
        <f>'részletező tábla módosíto ei '!AD22</f>
        <v>0</v>
      </c>
      <c r="AW22" s="146">
        <f>'2a cofog szerinti teljesítés'!AD22</f>
        <v>0</v>
      </c>
      <c r="AX22" s="146">
        <f>'részletező tábla módosíto ei '!AF22</f>
        <v>0</v>
      </c>
      <c r="AY22" s="146">
        <f>'2a cofog szerinti teljesítés'!AF22</f>
        <v>0</v>
      </c>
      <c r="AZ22" s="146">
        <f>'részletező tábla módosíto ei '!AG22</f>
        <v>0</v>
      </c>
      <c r="BA22" s="146">
        <f>'2a cofog szerinti teljesítés'!AG22</f>
        <v>0</v>
      </c>
      <c r="BB22" s="146">
        <f>'részletező tábla módosíto ei '!AH22</f>
        <v>0</v>
      </c>
      <c r="BC22" s="146">
        <f>'2a cofog szerinti teljesítés'!AH22</f>
        <v>0</v>
      </c>
      <c r="BD22" s="146">
        <f>'részletező tábla módosíto ei '!AI22</f>
        <v>0</v>
      </c>
      <c r="BE22" s="146">
        <f>'2a cofog szerinti teljesítés'!AI22</f>
        <v>0</v>
      </c>
      <c r="BF22" s="146">
        <f>'részletező tábla módosíto ei '!AJ22</f>
        <v>0</v>
      </c>
      <c r="BG22" s="146">
        <f>'2a cofog szerinti teljesítés'!AJ22</f>
        <v>0</v>
      </c>
      <c r="BH22" s="146">
        <f>'részletező tábla módosíto ei '!AK22</f>
        <v>0</v>
      </c>
      <c r="BI22" s="146">
        <f>'2a cofog szerinti teljesítés'!AK22</f>
        <v>0</v>
      </c>
      <c r="BJ22" s="146">
        <f>'részletező tábla módosíto ei '!AL22</f>
        <v>0</v>
      </c>
      <c r="BK22" s="146">
        <f>'2a cofog szerinti teljesítés'!AL22</f>
        <v>0</v>
      </c>
      <c r="BL22" s="146">
        <f>'részletező tábla módosíto ei '!AM22</f>
        <v>0</v>
      </c>
      <c r="BM22" s="146">
        <f>'2a cofog szerinti teljesítés'!AM22</f>
        <v>0</v>
      </c>
      <c r="BN22" s="146">
        <f>'részletező tábla módosíto ei '!AN22</f>
        <v>0</v>
      </c>
      <c r="BO22" s="146">
        <f>'2a cofog szerinti teljesítés'!AN22</f>
        <v>0</v>
      </c>
      <c r="BP22" s="146">
        <f>'részletező tábla módosíto ei '!AO22</f>
        <v>0</v>
      </c>
      <c r="BQ22" s="146">
        <f>'2a cofog szerinti teljesítés'!AO22</f>
        <v>0</v>
      </c>
      <c r="BR22" s="146">
        <f>'részletező tábla módosíto ei '!AP22</f>
        <v>0</v>
      </c>
      <c r="BS22" s="146">
        <f>'2a cofog szerinti teljesítés'!AP22</f>
        <v>0</v>
      </c>
      <c r="BT22" s="146">
        <f>'részletező tábla módosíto ei '!AR22</f>
        <v>0</v>
      </c>
      <c r="BU22" s="146">
        <f>'2a cofog szerinti teljesítés'!AR22</f>
        <v>0</v>
      </c>
      <c r="BV22" s="146">
        <f>'részletező tábla módosíto ei '!AS22</f>
        <v>0</v>
      </c>
      <c r="BW22" s="146">
        <f>'2a cofog szerinti teljesítés'!AS22</f>
        <v>0</v>
      </c>
      <c r="BX22" s="146">
        <f>'részletező tábla módosíto ei '!AE22</f>
        <v>0</v>
      </c>
      <c r="BY22" s="146">
        <f>'2a cofog szerinti teljesítés'!AE22</f>
        <v>0</v>
      </c>
      <c r="BZ22" s="146" t="e">
        <f>'részletező tábla módosíto ei '!#REF!</f>
        <v>#REF!</v>
      </c>
      <c r="CA22" s="146">
        <f>'2a cofog szerinti teljesítés'!AG22</f>
        <v>0</v>
      </c>
      <c r="CB22" s="146">
        <f>'részletező tábla módosíto ei '!AT22</f>
        <v>0</v>
      </c>
      <c r="CC22" s="146">
        <f>'2a cofog szerinti teljesítés'!AU22</f>
        <v>0</v>
      </c>
      <c r="CD22" s="146">
        <f>'részletező tábla módosíto ei '!AU22</f>
        <v>0</v>
      </c>
      <c r="CE22" s="146">
        <f>'2a cofog szerinti teljesítés'!AX22</f>
        <v>0</v>
      </c>
      <c r="CF22" s="146" t="e">
        <f>'részletező tábla módosíto ei '!#REF!</f>
        <v>#REF!</v>
      </c>
      <c r="CG22" s="146" t="e">
        <f>'2a cofog szerinti teljesítés'!#REF!</f>
        <v>#REF!</v>
      </c>
      <c r="CH22" s="146">
        <f>'részletező tábla módosíto ei '!AV22</f>
        <v>0</v>
      </c>
      <c r="CI22" s="146">
        <f>'2a cofog szerinti teljesítés'!AY22</f>
        <v>0</v>
      </c>
      <c r="CJ22" s="146">
        <f>'részletező tábla módosíto ei '!AW22</f>
        <v>0</v>
      </c>
      <c r="CK22" s="146">
        <f>'2a cofog szerinti teljesítés'!AZ22</f>
        <v>0</v>
      </c>
      <c r="CL22" s="146" t="e">
        <f>'részletező tábla módosíto ei '!#REF!</f>
        <v>#REF!</v>
      </c>
      <c r="CM22" s="146"/>
      <c r="CN22" s="146" t="e">
        <f>'részletező tábla módosíto ei '!#REF!</f>
        <v>#REF!</v>
      </c>
      <c r="CO22" s="146">
        <f>'2a cofog szerinti teljesítés'!AQ22</f>
        <v>0</v>
      </c>
      <c r="CP22" s="146" t="e">
        <f>'részletező tábla módosíto ei '!#REF!</f>
        <v>#REF!</v>
      </c>
      <c r="CQ22" s="146"/>
      <c r="CR22" s="146">
        <f>'részletező tábla módosíto ei '!AX22</f>
        <v>0</v>
      </c>
      <c r="CS22" s="146"/>
      <c r="CT22" s="146" t="e">
        <f>'részletező tábla módosíto ei '!#REF!</f>
        <v>#REF!</v>
      </c>
      <c r="CU22" s="146" t="e">
        <f>'2a cofog szerinti teljesítés'!#REF!</f>
        <v>#REF!</v>
      </c>
      <c r="CV22" s="146">
        <f>'részletező tábla módosíto ei '!AY22</f>
        <v>0</v>
      </c>
      <c r="CW22" s="146">
        <f>'2a cofog szerinti teljesítés'!BB22</f>
        <v>0</v>
      </c>
      <c r="CX22" s="146">
        <f>'részletező tábla módosíto ei '!AZ22</f>
        <v>0</v>
      </c>
      <c r="CY22" s="146">
        <f>'2a cofog szerinti teljesítés'!BC22</f>
        <v>0</v>
      </c>
      <c r="CZ22" s="510">
        <f t="shared" si="0"/>
        <v>0</v>
      </c>
    </row>
    <row r="23" spans="1:104" ht="31.2" x14ac:dyDescent="0.3">
      <c r="A23" s="16" t="s">
        <v>84</v>
      </c>
      <c r="B23" s="200" t="s">
        <v>85</v>
      </c>
      <c r="C23" s="146">
        <f>'részletező tábla módosíto ei '!C23</f>
        <v>0</v>
      </c>
      <c r="D23" s="146">
        <f>'2a cofog szerinti teljesítés'!C23</f>
        <v>0</v>
      </c>
      <c r="E23" s="146">
        <f>'részletező tábla módosíto ei '!D23</f>
        <v>0</v>
      </c>
      <c r="F23" s="146">
        <f>'2a cofog szerinti teljesítés'!D23</f>
        <v>0</v>
      </c>
      <c r="G23" s="146">
        <f>'részletező tábla módosíto ei '!E23</f>
        <v>0</v>
      </c>
      <c r="H23" s="146">
        <f>'2a cofog szerinti teljesítés'!E23</f>
        <v>0</v>
      </c>
      <c r="I23" s="146">
        <f>'részletező tábla módosíto ei '!F23</f>
        <v>0</v>
      </c>
      <c r="J23" s="146">
        <f>'2a cofog szerinti teljesítés'!F23</f>
        <v>0</v>
      </c>
      <c r="K23" s="146">
        <f>'részletező tábla módosíto ei '!G23</f>
        <v>0</v>
      </c>
      <c r="L23" s="146">
        <f>'részletező tábla módosíto ei '!H23</f>
        <v>0</v>
      </c>
      <c r="M23" s="146">
        <f>'2a cofog szerinti teljesítés'!H23</f>
        <v>0</v>
      </c>
      <c r="N23" s="146">
        <f>'részletező tábla módosíto ei '!M23</f>
        <v>0</v>
      </c>
      <c r="O23" s="146">
        <f>'2a cofog szerinti teljesítés'!M23</f>
        <v>0</v>
      </c>
      <c r="P23" s="146">
        <f>'részletező tábla módosíto ei '!N23</f>
        <v>0</v>
      </c>
      <c r="Q23" s="146">
        <f>'2a cofog szerinti teljesítés'!N23</f>
        <v>0</v>
      </c>
      <c r="R23" s="146">
        <f>'részletező tábla módosíto ei '!O23</f>
        <v>0</v>
      </c>
      <c r="S23" s="146">
        <f>'2a cofog szerinti teljesítés'!O23</f>
        <v>0</v>
      </c>
      <c r="T23" s="146">
        <f>'részletező tábla módosíto ei '!P23</f>
        <v>0</v>
      </c>
      <c r="U23" s="146">
        <f>'2a cofog szerinti teljesítés'!P23</f>
        <v>0</v>
      </c>
      <c r="V23" s="146">
        <f>'részletező tábla módosíto ei '!Q23</f>
        <v>0</v>
      </c>
      <c r="W23" s="146">
        <f>'2a cofog szerinti teljesítés'!Q23</f>
        <v>0</v>
      </c>
      <c r="X23" s="146">
        <f>'részletező tábla módosíto ei '!R23</f>
        <v>0</v>
      </c>
      <c r="Y23" s="146">
        <f>'2a cofog szerinti teljesítés'!R23</f>
        <v>0</v>
      </c>
      <c r="Z23" s="146">
        <f>'részletező tábla módosíto ei '!S23</f>
        <v>0</v>
      </c>
      <c r="AA23" s="146">
        <f>'2a cofog szerinti teljesítés'!S23</f>
        <v>0</v>
      </c>
      <c r="AB23" s="146">
        <f>'részletező tábla módosíto ei '!T23</f>
        <v>0</v>
      </c>
      <c r="AC23" s="146">
        <f>'2a cofog szerinti teljesítés'!T23</f>
        <v>0</v>
      </c>
      <c r="AD23" s="146">
        <f>'részletező tábla módosíto ei '!U23</f>
        <v>0</v>
      </c>
      <c r="AE23" s="146">
        <f>'2a cofog szerinti teljesítés'!U23</f>
        <v>0</v>
      </c>
      <c r="AF23" s="146">
        <f>'részletező tábla módosíto ei '!V23</f>
        <v>0</v>
      </c>
      <c r="AG23" s="146">
        <f>'2a cofog szerinti teljesítés'!V23</f>
        <v>0</v>
      </c>
      <c r="AH23" s="146">
        <f>'részletező tábla módosíto ei '!W23</f>
        <v>0</v>
      </c>
      <c r="AI23" s="146">
        <f>'2a cofog szerinti teljesítés'!W23</f>
        <v>0</v>
      </c>
      <c r="AJ23" s="146">
        <f>'részletező tábla módosíto ei '!X23</f>
        <v>0</v>
      </c>
      <c r="AK23" s="146">
        <f>'2a cofog szerinti teljesítés'!X23</f>
        <v>0</v>
      </c>
      <c r="AL23" s="146">
        <f>'részletező tábla módosíto ei '!Y23</f>
        <v>0</v>
      </c>
      <c r="AM23" s="146">
        <f>'2a cofog szerinti teljesítés'!Y23</f>
        <v>0</v>
      </c>
      <c r="AN23" s="146">
        <f>'részletező tábla módosíto ei '!Z23</f>
        <v>0</v>
      </c>
      <c r="AO23" s="146">
        <f>'2a cofog szerinti teljesítés'!Z23</f>
        <v>0</v>
      </c>
      <c r="AP23" s="146">
        <f>'részletező tábla módosíto ei '!AA23</f>
        <v>0</v>
      </c>
      <c r="AQ23" s="146">
        <f>'2a cofog szerinti teljesítés'!AA23</f>
        <v>0</v>
      </c>
      <c r="AR23" s="146">
        <f>'részletező tábla módosíto ei '!AB23</f>
        <v>0</v>
      </c>
      <c r="AS23" s="146">
        <f>'2a cofog szerinti teljesítés'!AB23</f>
        <v>0</v>
      </c>
      <c r="AT23" s="146">
        <f>'részletező tábla módosíto ei '!AC23</f>
        <v>0</v>
      </c>
      <c r="AU23" s="146">
        <f>'2a cofog szerinti teljesítés'!AC23</f>
        <v>0</v>
      </c>
      <c r="AV23" s="146">
        <f>'részletező tábla módosíto ei '!AD23</f>
        <v>0</v>
      </c>
      <c r="AW23" s="146">
        <f>'2a cofog szerinti teljesítés'!AD23</f>
        <v>0</v>
      </c>
      <c r="AX23" s="146">
        <f>'részletező tábla módosíto ei '!AF23</f>
        <v>0</v>
      </c>
      <c r="AY23" s="146">
        <f>'2a cofog szerinti teljesítés'!AF23</f>
        <v>0</v>
      </c>
      <c r="AZ23" s="146">
        <f>'részletező tábla módosíto ei '!AG23</f>
        <v>0</v>
      </c>
      <c r="BA23" s="146">
        <f>'2a cofog szerinti teljesítés'!AG23</f>
        <v>0</v>
      </c>
      <c r="BB23" s="146">
        <f>'részletező tábla módosíto ei '!AH23</f>
        <v>0</v>
      </c>
      <c r="BC23" s="146">
        <f>'2a cofog szerinti teljesítés'!AH23</f>
        <v>0</v>
      </c>
      <c r="BD23" s="146">
        <f>'részletező tábla módosíto ei '!AI23</f>
        <v>0</v>
      </c>
      <c r="BE23" s="146">
        <f>'2a cofog szerinti teljesítés'!AI23</f>
        <v>0</v>
      </c>
      <c r="BF23" s="146">
        <f>'részletező tábla módosíto ei '!AJ23</f>
        <v>0</v>
      </c>
      <c r="BG23" s="146">
        <f>'2a cofog szerinti teljesítés'!AJ23</f>
        <v>0</v>
      </c>
      <c r="BH23" s="146">
        <f>'részletező tábla módosíto ei '!AK23</f>
        <v>0</v>
      </c>
      <c r="BI23" s="146">
        <f>'2a cofog szerinti teljesítés'!AK23</f>
        <v>0</v>
      </c>
      <c r="BJ23" s="146">
        <f>'részletező tábla módosíto ei '!AL23</f>
        <v>0</v>
      </c>
      <c r="BK23" s="146">
        <f>'2a cofog szerinti teljesítés'!AL23</f>
        <v>0</v>
      </c>
      <c r="BL23" s="146">
        <f>'részletező tábla módosíto ei '!AM23</f>
        <v>0</v>
      </c>
      <c r="BM23" s="146">
        <f>'2a cofog szerinti teljesítés'!AM23</f>
        <v>0</v>
      </c>
      <c r="BN23" s="146">
        <f>'részletező tábla módosíto ei '!AN23</f>
        <v>0</v>
      </c>
      <c r="BO23" s="146">
        <f>'2a cofog szerinti teljesítés'!AN23</f>
        <v>0</v>
      </c>
      <c r="BP23" s="146">
        <f>'részletező tábla módosíto ei '!AO23</f>
        <v>0</v>
      </c>
      <c r="BQ23" s="146">
        <f>'2a cofog szerinti teljesítés'!AO23</f>
        <v>0</v>
      </c>
      <c r="BR23" s="146">
        <f>'részletező tábla módosíto ei '!AP23</f>
        <v>0</v>
      </c>
      <c r="BS23" s="146">
        <f>'2a cofog szerinti teljesítés'!AP23</f>
        <v>0</v>
      </c>
      <c r="BT23" s="146">
        <f>'részletező tábla módosíto ei '!AR23</f>
        <v>0</v>
      </c>
      <c r="BU23" s="146">
        <f>'2a cofog szerinti teljesítés'!AR23</f>
        <v>0</v>
      </c>
      <c r="BV23" s="146">
        <f>'részletező tábla módosíto ei '!AS23</f>
        <v>0</v>
      </c>
      <c r="BW23" s="146">
        <f>'2a cofog szerinti teljesítés'!AS23</f>
        <v>0</v>
      </c>
      <c r="BX23" s="146">
        <f>'részletező tábla módosíto ei '!AE23</f>
        <v>0</v>
      </c>
      <c r="BY23" s="146">
        <f>'2a cofog szerinti teljesítés'!AE23</f>
        <v>0</v>
      </c>
      <c r="BZ23" s="146" t="e">
        <f>'részletező tábla módosíto ei '!#REF!</f>
        <v>#REF!</v>
      </c>
      <c r="CA23" s="146">
        <f>'2a cofog szerinti teljesítés'!AG23</f>
        <v>0</v>
      </c>
      <c r="CB23" s="146">
        <f>'részletező tábla módosíto ei '!AT23</f>
        <v>0</v>
      </c>
      <c r="CC23" s="146">
        <f>'2a cofog szerinti teljesítés'!AU23</f>
        <v>0</v>
      </c>
      <c r="CD23" s="146">
        <f>'részletező tábla módosíto ei '!AU23</f>
        <v>0</v>
      </c>
      <c r="CE23" s="146">
        <f>'2a cofog szerinti teljesítés'!AX23</f>
        <v>0</v>
      </c>
      <c r="CF23" s="146" t="e">
        <f>'részletező tábla módosíto ei '!#REF!</f>
        <v>#REF!</v>
      </c>
      <c r="CG23" s="146" t="e">
        <f>'2a cofog szerinti teljesítés'!#REF!</f>
        <v>#REF!</v>
      </c>
      <c r="CH23" s="146">
        <f>'részletező tábla módosíto ei '!AV23</f>
        <v>0</v>
      </c>
      <c r="CI23" s="146">
        <f>'2a cofog szerinti teljesítés'!AY23</f>
        <v>0</v>
      </c>
      <c r="CJ23" s="146">
        <f>'részletező tábla módosíto ei '!AW23</f>
        <v>0</v>
      </c>
      <c r="CK23" s="146">
        <f>'2a cofog szerinti teljesítés'!AZ23</f>
        <v>0</v>
      </c>
      <c r="CL23" s="146" t="e">
        <f>'részletező tábla módosíto ei '!#REF!</f>
        <v>#REF!</v>
      </c>
      <c r="CM23" s="146"/>
      <c r="CN23" s="146" t="e">
        <f>'részletező tábla módosíto ei '!#REF!</f>
        <v>#REF!</v>
      </c>
      <c r="CO23" s="146">
        <f>'2a cofog szerinti teljesítés'!AQ23</f>
        <v>0</v>
      </c>
      <c r="CP23" s="146" t="e">
        <f>'részletező tábla módosíto ei '!#REF!</f>
        <v>#REF!</v>
      </c>
      <c r="CQ23" s="146"/>
      <c r="CR23" s="146">
        <f>'részletező tábla módosíto ei '!AX23</f>
        <v>0</v>
      </c>
      <c r="CS23" s="146"/>
      <c r="CT23" s="146" t="e">
        <f>'részletező tábla módosíto ei '!#REF!</f>
        <v>#REF!</v>
      </c>
      <c r="CU23" s="146" t="e">
        <f>'2a cofog szerinti teljesítés'!#REF!</f>
        <v>#REF!</v>
      </c>
      <c r="CV23" s="146">
        <f>'részletező tábla módosíto ei '!AY23</f>
        <v>0</v>
      </c>
      <c r="CW23" s="146">
        <f>'2a cofog szerinti teljesítés'!BB23</f>
        <v>0</v>
      </c>
      <c r="CX23" s="146">
        <f>'részletező tábla módosíto ei '!AZ23</f>
        <v>0</v>
      </c>
      <c r="CY23" s="146">
        <f>'2a cofog szerinti teljesítés'!BC23</f>
        <v>0</v>
      </c>
      <c r="CZ23" s="510">
        <f t="shared" si="0"/>
        <v>0</v>
      </c>
    </row>
    <row r="24" spans="1:104" ht="31.2" x14ac:dyDescent="0.3">
      <c r="A24" s="16" t="s">
        <v>86</v>
      </c>
      <c r="B24" s="200" t="s">
        <v>87</v>
      </c>
      <c r="C24" s="146">
        <f>'részletező tábla módosíto ei '!C24</f>
        <v>0</v>
      </c>
      <c r="D24" s="146">
        <f>'2a cofog szerinti teljesítés'!C24</f>
        <v>0</v>
      </c>
      <c r="E24" s="146">
        <f>'részletező tábla módosíto ei '!D24</f>
        <v>0</v>
      </c>
      <c r="F24" s="146">
        <f>'2a cofog szerinti teljesítés'!D24</f>
        <v>0</v>
      </c>
      <c r="G24" s="146">
        <f>'részletező tábla módosíto ei '!E24</f>
        <v>0</v>
      </c>
      <c r="H24" s="146">
        <f>'2a cofog szerinti teljesítés'!E24</f>
        <v>0</v>
      </c>
      <c r="I24" s="146">
        <f>'részletező tábla módosíto ei '!F24</f>
        <v>0</v>
      </c>
      <c r="J24" s="146">
        <f>'2a cofog szerinti teljesítés'!F24</f>
        <v>0</v>
      </c>
      <c r="K24" s="146">
        <f>'részletező tábla módosíto ei '!G24</f>
        <v>0</v>
      </c>
      <c r="L24" s="146">
        <f>'részletező tábla módosíto ei '!H24</f>
        <v>0</v>
      </c>
      <c r="M24" s="146">
        <f>'2a cofog szerinti teljesítés'!H24</f>
        <v>0</v>
      </c>
      <c r="N24" s="146">
        <f>'részletező tábla módosíto ei '!M24</f>
        <v>0</v>
      </c>
      <c r="O24" s="146">
        <f>'2a cofog szerinti teljesítés'!M24</f>
        <v>0</v>
      </c>
      <c r="P24" s="146">
        <f>'részletező tábla módosíto ei '!N24</f>
        <v>0</v>
      </c>
      <c r="Q24" s="146">
        <f>'2a cofog szerinti teljesítés'!N24</f>
        <v>0</v>
      </c>
      <c r="R24" s="146">
        <f>'részletező tábla módosíto ei '!O24</f>
        <v>0</v>
      </c>
      <c r="S24" s="146">
        <f>'2a cofog szerinti teljesítés'!O24</f>
        <v>0</v>
      </c>
      <c r="T24" s="146">
        <f>'részletező tábla módosíto ei '!P24</f>
        <v>0</v>
      </c>
      <c r="U24" s="146">
        <f>'2a cofog szerinti teljesítés'!P24</f>
        <v>0</v>
      </c>
      <c r="V24" s="146">
        <f>'részletező tábla módosíto ei '!Q24</f>
        <v>0</v>
      </c>
      <c r="W24" s="146">
        <f>'2a cofog szerinti teljesítés'!Q24</f>
        <v>0</v>
      </c>
      <c r="X24" s="146">
        <f>'részletező tábla módosíto ei '!R24</f>
        <v>0</v>
      </c>
      <c r="Y24" s="146">
        <f>'2a cofog szerinti teljesítés'!R24</f>
        <v>0</v>
      </c>
      <c r="Z24" s="146">
        <f>'részletező tábla módosíto ei '!S24</f>
        <v>0</v>
      </c>
      <c r="AA24" s="146">
        <f>'2a cofog szerinti teljesítés'!S24</f>
        <v>0</v>
      </c>
      <c r="AB24" s="146">
        <f>'részletező tábla módosíto ei '!T24</f>
        <v>0</v>
      </c>
      <c r="AC24" s="146">
        <f>'2a cofog szerinti teljesítés'!T24</f>
        <v>0</v>
      </c>
      <c r="AD24" s="146">
        <f>'részletező tábla módosíto ei '!U24</f>
        <v>0</v>
      </c>
      <c r="AE24" s="146">
        <f>'2a cofog szerinti teljesítés'!U24</f>
        <v>0</v>
      </c>
      <c r="AF24" s="146">
        <f>'részletező tábla módosíto ei '!V24</f>
        <v>0</v>
      </c>
      <c r="AG24" s="146">
        <f>'2a cofog szerinti teljesítés'!V24</f>
        <v>0</v>
      </c>
      <c r="AH24" s="146">
        <f>'részletező tábla módosíto ei '!W24</f>
        <v>0</v>
      </c>
      <c r="AI24" s="146">
        <f>'2a cofog szerinti teljesítés'!W24</f>
        <v>0</v>
      </c>
      <c r="AJ24" s="146">
        <f>'részletező tábla módosíto ei '!X24</f>
        <v>0</v>
      </c>
      <c r="AK24" s="146">
        <f>'2a cofog szerinti teljesítés'!X24</f>
        <v>0</v>
      </c>
      <c r="AL24" s="146">
        <f>'részletező tábla módosíto ei '!Y24</f>
        <v>0</v>
      </c>
      <c r="AM24" s="146">
        <f>'2a cofog szerinti teljesítés'!Y24</f>
        <v>0</v>
      </c>
      <c r="AN24" s="146">
        <f>'részletező tábla módosíto ei '!Z24</f>
        <v>0</v>
      </c>
      <c r="AO24" s="146">
        <f>'2a cofog szerinti teljesítés'!Z24</f>
        <v>0</v>
      </c>
      <c r="AP24" s="146">
        <f>'részletező tábla módosíto ei '!AA24</f>
        <v>0</v>
      </c>
      <c r="AQ24" s="146">
        <f>'2a cofog szerinti teljesítés'!AA24</f>
        <v>0</v>
      </c>
      <c r="AR24" s="146">
        <f>'részletező tábla módosíto ei '!AB24</f>
        <v>0</v>
      </c>
      <c r="AS24" s="146">
        <f>'2a cofog szerinti teljesítés'!AB24</f>
        <v>0</v>
      </c>
      <c r="AT24" s="146">
        <f>'részletező tábla módosíto ei '!AC24</f>
        <v>0</v>
      </c>
      <c r="AU24" s="146">
        <f>'2a cofog szerinti teljesítés'!AC24</f>
        <v>0</v>
      </c>
      <c r="AV24" s="146">
        <f>'részletező tábla módosíto ei '!AD24</f>
        <v>0</v>
      </c>
      <c r="AW24" s="146">
        <f>'2a cofog szerinti teljesítés'!AD24</f>
        <v>0</v>
      </c>
      <c r="AX24" s="146">
        <f>'részletező tábla módosíto ei '!AF24</f>
        <v>0</v>
      </c>
      <c r="AY24" s="146">
        <f>'2a cofog szerinti teljesítés'!AF24</f>
        <v>0</v>
      </c>
      <c r="AZ24" s="146">
        <f>'részletező tábla módosíto ei '!AG24</f>
        <v>0</v>
      </c>
      <c r="BA24" s="146">
        <f>'2a cofog szerinti teljesítés'!AG24</f>
        <v>1990725</v>
      </c>
      <c r="BB24" s="146">
        <f>'részletező tábla módosíto ei '!AH24</f>
        <v>0</v>
      </c>
      <c r="BC24" s="146">
        <f>'2a cofog szerinti teljesítés'!AH24</f>
        <v>0</v>
      </c>
      <c r="BD24" s="146">
        <f>'részletező tábla módosíto ei '!AI24</f>
        <v>0</v>
      </c>
      <c r="BE24" s="146">
        <f>'2a cofog szerinti teljesítés'!AI24</f>
        <v>0</v>
      </c>
      <c r="BF24" s="146">
        <f>'részletező tábla módosíto ei '!AJ24</f>
        <v>0</v>
      </c>
      <c r="BG24" s="146">
        <f>'2a cofog szerinti teljesítés'!AJ24</f>
        <v>453229795</v>
      </c>
      <c r="BH24" s="146">
        <f>'részletező tábla módosíto ei '!AK24</f>
        <v>0</v>
      </c>
      <c r="BI24" s="146">
        <f>'2a cofog szerinti teljesítés'!AK24</f>
        <v>0</v>
      </c>
      <c r="BJ24" s="146">
        <f>'részletező tábla módosíto ei '!AL24</f>
        <v>455220520</v>
      </c>
      <c r="BK24" s="146">
        <f>'2a cofog szerinti teljesítés'!AL24</f>
        <v>0</v>
      </c>
      <c r="BL24" s="146">
        <f>'részletező tábla módosíto ei '!AM24</f>
        <v>0</v>
      </c>
      <c r="BM24" s="146">
        <f>'2a cofog szerinti teljesítés'!AM24</f>
        <v>0</v>
      </c>
      <c r="BN24" s="146">
        <f>'részletező tábla módosíto ei '!AN24</f>
        <v>0</v>
      </c>
      <c r="BO24" s="146">
        <f>'2a cofog szerinti teljesítés'!AN24</f>
        <v>0</v>
      </c>
      <c r="BP24" s="146">
        <f>'részletező tábla módosíto ei '!AO24</f>
        <v>0</v>
      </c>
      <c r="BQ24" s="146">
        <f>'2a cofog szerinti teljesítés'!AO24</f>
        <v>0</v>
      </c>
      <c r="BR24" s="146">
        <f>'részletező tábla módosíto ei '!AP24</f>
        <v>0</v>
      </c>
      <c r="BS24" s="146">
        <f>'2a cofog szerinti teljesítés'!AP24</f>
        <v>0</v>
      </c>
      <c r="BT24" s="146">
        <f>'részletező tábla módosíto ei '!AR24</f>
        <v>0</v>
      </c>
      <c r="BU24" s="146">
        <f>'2a cofog szerinti teljesítés'!AR24</f>
        <v>0</v>
      </c>
      <c r="BV24" s="146">
        <f>'részletező tábla módosíto ei '!AS24</f>
        <v>0</v>
      </c>
      <c r="BW24" s="146">
        <f>'2a cofog szerinti teljesítés'!AS24</f>
        <v>0</v>
      </c>
      <c r="BX24" s="146">
        <f>'részletező tábla módosíto ei '!AE24</f>
        <v>0</v>
      </c>
      <c r="BY24" s="146">
        <f>'2a cofog szerinti teljesítés'!AE24</f>
        <v>0</v>
      </c>
      <c r="BZ24" s="146" t="e">
        <f>'részletező tábla módosíto ei '!#REF!</f>
        <v>#REF!</v>
      </c>
      <c r="CA24" s="146">
        <f>'2a cofog szerinti teljesítés'!AG24</f>
        <v>1990725</v>
      </c>
      <c r="CB24" s="146">
        <f>'részletező tábla módosíto ei '!AT24</f>
        <v>0</v>
      </c>
      <c r="CC24" s="146">
        <f>'2a cofog szerinti teljesítés'!AU24</f>
        <v>0</v>
      </c>
      <c r="CD24" s="146">
        <f>'részletező tábla módosíto ei '!AU24</f>
        <v>0</v>
      </c>
      <c r="CE24" s="146">
        <f>'2a cofog szerinti teljesítés'!AX24</f>
        <v>0</v>
      </c>
      <c r="CF24" s="146" t="e">
        <f>'részletező tábla módosíto ei '!#REF!</f>
        <v>#REF!</v>
      </c>
      <c r="CG24" s="146" t="e">
        <f>'2a cofog szerinti teljesítés'!#REF!</f>
        <v>#REF!</v>
      </c>
      <c r="CH24" s="146">
        <f>'részletező tábla módosíto ei '!AV24</f>
        <v>0</v>
      </c>
      <c r="CI24" s="146">
        <f>'2a cofog szerinti teljesítés'!AY24</f>
        <v>0</v>
      </c>
      <c r="CJ24" s="146">
        <f>'részletező tábla módosíto ei '!AW24</f>
        <v>0</v>
      </c>
      <c r="CK24" s="146">
        <f>'2a cofog szerinti teljesítés'!AZ24</f>
        <v>0</v>
      </c>
      <c r="CL24" s="146" t="e">
        <f>'részletező tábla módosíto ei '!#REF!</f>
        <v>#REF!</v>
      </c>
      <c r="CM24" s="146"/>
      <c r="CN24" s="146" t="e">
        <f>'részletező tábla módosíto ei '!#REF!</f>
        <v>#REF!</v>
      </c>
      <c r="CO24" s="146">
        <f>'2a cofog szerinti teljesítés'!AQ24</f>
        <v>0</v>
      </c>
      <c r="CP24" s="146" t="e">
        <f>'részletező tábla módosíto ei '!#REF!</f>
        <v>#REF!</v>
      </c>
      <c r="CQ24" s="146"/>
      <c r="CR24" s="146">
        <f>'részletező tábla módosíto ei '!AX24</f>
        <v>0</v>
      </c>
      <c r="CS24" s="146"/>
      <c r="CT24" s="146" t="e">
        <f>'részletező tábla módosíto ei '!#REF!</f>
        <v>#REF!</v>
      </c>
      <c r="CU24" s="146" t="e">
        <f>'2a cofog szerinti teljesítés'!#REF!</f>
        <v>#REF!</v>
      </c>
      <c r="CV24" s="146">
        <f>'részletező tábla módosíto ei '!AY24</f>
        <v>0</v>
      </c>
      <c r="CW24" s="146">
        <f>'2a cofog szerinti teljesítés'!BB24</f>
        <v>0</v>
      </c>
      <c r="CX24" s="146">
        <f>'részletező tábla módosíto ei '!AZ24</f>
        <v>455220520</v>
      </c>
      <c r="CY24" s="146">
        <f>'2a cofog szerinti teljesítés'!BC24</f>
        <v>455220520</v>
      </c>
      <c r="CZ24" s="510">
        <f t="shared" si="0"/>
        <v>455220520</v>
      </c>
    </row>
    <row r="25" spans="1:104" ht="17.399999999999999" x14ac:dyDescent="0.3">
      <c r="A25" s="14" t="s">
        <v>88</v>
      </c>
      <c r="B25" s="199" t="s">
        <v>89</v>
      </c>
      <c r="C25" s="145">
        <f>'részletező tábla módosíto ei '!C25</f>
        <v>0</v>
      </c>
      <c r="D25" s="145">
        <f>'2a cofog szerinti teljesítés'!C25</f>
        <v>0</v>
      </c>
      <c r="E25" s="145">
        <f>'részletező tábla módosíto ei '!D25</f>
        <v>0</v>
      </c>
      <c r="F25" s="145">
        <f>'2a cofog szerinti teljesítés'!D25</f>
        <v>0</v>
      </c>
      <c r="G25" s="145">
        <f>'részletező tábla módosíto ei '!E25</f>
        <v>0</v>
      </c>
      <c r="H25" s="145">
        <f>'2a cofog szerinti teljesítés'!E25</f>
        <v>0</v>
      </c>
      <c r="I25" s="145">
        <f>'részletező tábla módosíto ei '!F25</f>
        <v>0</v>
      </c>
      <c r="J25" s="145">
        <f>'2a cofog szerinti teljesítés'!F25</f>
        <v>0</v>
      </c>
      <c r="K25" s="145">
        <f>'részletező tábla módosíto ei '!G25</f>
        <v>0</v>
      </c>
      <c r="L25" s="145">
        <f>'részletező tábla módosíto ei '!H25</f>
        <v>0</v>
      </c>
      <c r="M25" s="145">
        <f>'2a cofog szerinti teljesítés'!H25</f>
        <v>0</v>
      </c>
      <c r="N25" s="145">
        <f>'részletező tábla módosíto ei '!M25</f>
        <v>0</v>
      </c>
      <c r="O25" s="145">
        <f>'2a cofog szerinti teljesítés'!M25</f>
        <v>0</v>
      </c>
      <c r="P25" s="145">
        <f>'részletező tábla módosíto ei '!N25</f>
        <v>0</v>
      </c>
      <c r="Q25" s="145">
        <f>'2a cofog szerinti teljesítés'!N25</f>
        <v>0</v>
      </c>
      <c r="R25" s="145">
        <f>'részletező tábla módosíto ei '!O25</f>
        <v>0</v>
      </c>
      <c r="S25" s="145">
        <f>'2a cofog szerinti teljesítés'!O25</f>
        <v>0</v>
      </c>
      <c r="T25" s="145">
        <f>'részletező tábla módosíto ei '!P25</f>
        <v>0</v>
      </c>
      <c r="U25" s="145">
        <f>'2a cofog szerinti teljesítés'!P25</f>
        <v>0</v>
      </c>
      <c r="V25" s="145">
        <f>'részletező tábla módosíto ei '!Q25</f>
        <v>0</v>
      </c>
      <c r="W25" s="145">
        <f>'2a cofog szerinti teljesítés'!Q25</f>
        <v>0</v>
      </c>
      <c r="X25" s="145">
        <f>'részletező tábla módosíto ei '!R25</f>
        <v>0</v>
      </c>
      <c r="Y25" s="145">
        <f>'2a cofog szerinti teljesítés'!R25</f>
        <v>0</v>
      </c>
      <c r="Z25" s="145">
        <f>'részletező tábla módosíto ei '!S25</f>
        <v>0</v>
      </c>
      <c r="AA25" s="145">
        <f>'2a cofog szerinti teljesítés'!S25</f>
        <v>0</v>
      </c>
      <c r="AB25" s="145">
        <f>'részletező tábla módosíto ei '!T25</f>
        <v>0</v>
      </c>
      <c r="AC25" s="145">
        <f>'2a cofog szerinti teljesítés'!T25</f>
        <v>0</v>
      </c>
      <c r="AD25" s="145">
        <f>'részletező tábla módosíto ei '!U25</f>
        <v>0</v>
      </c>
      <c r="AE25" s="145">
        <f>'2a cofog szerinti teljesítés'!U25</f>
        <v>0</v>
      </c>
      <c r="AF25" s="145">
        <f>'részletező tábla módosíto ei '!V25</f>
        <v>0</v>
      </c>
      <c r="AG25" s="145">
        <f>'2a cofog szerinti teljesítés'!V25</f>
        <v>0</v>
      </c>
      <c r="AH25" s="145">
        <f>'részletező tábla módosíto ei '!W25</f>
        <v>0</v>
      </c>
      <c r="AI25" s="145">
        <f>'2a cofog szerinti teljesítés'!W25</f>
        <v>0</v>
      </c>
      <c r="AJ25" s="145">
        <f>'részletező tábla módosíto ei '!X25</f>
        <v>0</v>
      </c>
      <c r="AK25" s="145">
        <f>'2a cofog szerinti teljesítés'!X25</f>
        <v>0</v>
      </c>
      <c r="AL25" s="145">
        <f>'részletező tábla módosíto ei '!Y25</f>
        <v>0</v>
      </c>
      <c r="AM25" s="145">
        <f>'2a cofog szerinti teljesítés'!Y25</f>
        <v>0</v>
      </c>
      <c r="AN25" s="145">
        <f>'részletező tábla módosíto ei '!Z25</f>
        <v>0</v>
      </c>
      <c r="AO25" s="145">
        <f>'2a cofog szerinti teljesítés'!Z25</f>
        <v>0</v>
      </c>
      <c r="AP25" s="145">
        <f>'részletező tábla módosíto ei '!AA25</f>
        <v>0</v>
      </c>
      <c r="AQ25" s="145">
        <f>'2a cofog szerinti teljesítés'!AA25</f>
        <v>0</v>
      </c>
      <c r="AR25" s="145">
        <f>'részletező tábla módosíto ei '!AB25</f>
        <v>0</v>
      </c>
      <c r="AS25" s="145">
        <f>'2a cofog szerinti teljesítés'!AB25</f>
        <v>0</v>
      </c>
      <c r="AT25" s="145">
        <f>'részletező tábla módosíto ei '!AC25</f>
        <v>0</v>
      </c>
      <c r="AU25" s="145">
        <f>'2a cofog szerinti teljesítés'!AC25</f>
        <v>0</v>
      </c>
      <c r="AV25" s="145">
        <f>'részletező tábla módosíto ei '!AD25</f>
        <v>0</v>
      </c>
      <c r="AW25" s="145">
        <f>'2a cofog szerinti teljesítés'!AD25</f>
        <v>0</v>
      </c>
      <c r="AX25" s="145">
        <f>'részletező tábla módosíto ei '!AF25</f>
        <v>0</v>
      </c>
      <c r="AY25" s="145">
        <f>'2a cofog szerinti teljesítés'!AF25</f>
        <v>0</v>
      </c>
      <c r="AZ25" s="145">
        <f>'részletező tábla módosíto ei '!AG25</f>
        <v>0</v>
      </c>
      <c r="BA25" s="145">
        <f>'2a cofog szerinti teljesítés'!AG25</f>
        <v>0</v>
      </c>
      <c r="BB25" s="145">
        <f>'részletező tábla módosíto ei '!AH25</f>
        <v>0</v>
      </c>
      <c r="BC25" s="145">
        <f>'2a cofog szerinti teljesítés'!AH25</f>
        <v>0</v>
      </c>
      <c r="BD25" s="145">
        <f>'részletező tábla módosíto ei '!AI25</f>
        <v>0</v>
      </c>
      <c r="BE25" s="145">
        <f>'2a cofog szerinti teljesítés'!AI25</f>
        <v>0</v>
      </c>
      <c r="BF25" s="145">
        <f>'részletező tábla módosíto ei '!AJ25</f>
        <v>0</v>
      </c>
      <c r="BG25" s="145">
        <f>'2a cofog szerinti teljesítés'!AJ25</f>
        <v>0</v>
      </c>
      <c r="BH25" s="145">
        <f>'részletező tábla módosíto ei '!AK25</f>
        <v>0</v>
      </c>
      <c r="BI25" s="145">
        <f>'2a cofog szerinti teljesítés'!AK25</f>
        <v>0</v>
      </c>
      <c r="BJ25" s="145">
        <f>'részletező tábla módosíto ei '!AL25</f>
        <v>88000000</v>
      </c>
      <c r="BK25" s="145">
        <f>'2a cofog szerinti teljesítés'!AL25</f>
        <v>0</v>
      </c>
      <c r="BL25" s="145">
        <f>'részletező tábla módosíto ei '!AM25</f>
        <v>0</v>
      </c>
      <c r="BM25" s="145">
        <f>'2a cofog szerinti teljesítés'!AM25</f>
        <v>0</v>
      </c>
      <c r="BN25" s="145">
        <f>'részletező tábla módosíto ei '!AN25</f>
        <v>0</v>
      </c>
      <c r="BO25" s="145">
        <f>'2a cofog szerinti teljesítés'!AN25</f>
        <v>0</v>
      </c>
      <c r="BP25" s="145">
        <f>'részletező tábla módosíto ei '!AO25</f>
        <v>0</v>
      </c>
      <c r="BQ25" s="145">
        <f>'2a cofog szerinti teljesítés'!AO25</f>
        <v>0</v>
      </c>
      <c r="BR25" s="145">
        <f>'részletező tábla módosíto ei '!AP25</f>
        <v>0</v>
      </c>
      <c r="BS25" s="145">
        <f>'2a cofog szerinti teljesítés'!AP25</f>
        <v>0</v>
      </c>
      <c r="BT25" s="145">
        <f>'részletező tábla módosíto ei '!AR25</f>
        <v>0</v>
      </c>
      <c r="BU25" s="145">
        <f>'2a cofog szerinti teljesítés'!AR25</f>
        <v>0</v>
      </c>
      <c r="BV25" s="145">
        <f>'részletező tábla módosíto ei '!AS25</f>
        <v>0</v>
      </c>
      <c r="BW25" s="145">
        <f>'2a cofog szerinti teljesítés'!AS25</f>
        <v>0</v>
      </c>
      <c r="BX25" s="145">
        <f>'részletező tábla módosíto ei '!AE25</f>
        <v>0</v>
      </c>
      <c r="BY25" s="145">
        <f>'2a cofog szerinti teljesítés'!AE25</f>
        <v>0</v>
      </c>
      <c r="BZ25" s="145" t="e">
        <f>'részletező tábla módosíto ei '!#REF!</f>
        <v>#REF!</v>
      </c>
      <c r="CA25" s="145">
        <f>'2a cofog szerinti teljesítés'!AG25</f>
        <v>0</v>
      </c>
      <c r="CB25" s="145">
        <f>'részletező tábla módosíto ei '!AT25</f>
        <v>0</v>
      </c>
      <c r="CC25" s="145">
        <f>'2a cofog szerinti teljesítés'!AU25</f>
        <v>0</v>
      </c>
      <c r="CD25" s="145">
        <f>'részletező tábla módosíto ei '!AU25</f>
        <v>0</v>
      </c>
      <c r="CE25" s="145">
        <f>'2a cofog szerinti teljesítés'!AX25</f>
        <v>0</v>
      </c>
      <c r="CF25" s="145" t="e">
        <f>'részletező tábla módosíto ei '!#REF!</f>
        <v>#REF!</v>
      </c>
      <c r="CG25" s="145" t="e">
        <f>'2a cofog szerinti teljesítés'!#REF!</f>
        <v>#REF!</v>
      </c>
      <c r="CH25" s="145">
        <f>'részletező tábla módosíto ei '!AV25</f>
        <v>0</v>
      </c>
      <c r="CI25" s="145">
        <f>'2a cofog szerinti teljesítés'!AY25</f>
        <v>0</v>
      </c>
      <c r="CJ25" s="145">
        <f>'részletező tábla módosíto ei '!AW25</f>
        <v>0</v>
      </c>
      <c r="CK25" s="145">
        <f>'2a cofog szerinti teljesítés'!AZ25</f>
        <v>0</v>
      </c>
      <c r="CL25" s="145" t="e">
        <f>'részletező tábla módosíto ei '!#REF!</f>
        <v>#REF!</v>
      </c>
      <c r="CM25" s="145"/>
      <c r="CN25" s="145" t="e">
        <f>'részletező tábla módosíto ei '!#REF!</f>
        <v>#REF!</v>
      </c>
      <c r="CO25" s="145">
        <f>'2a cofog szerinti teljesítés'!AQ25</f>
        <v>0</v>
      </c>
      <c r="CP25" s="145" t="e">
        <f>'részletező tábla módosíto ei '!#REF!</f>
        <v>#REF!</v>
      </c>
      <c r="CQ25" s="145"/>
      <c r="CR25" s="145">
        <f>'részletező tábla módosíto ei '!AX25</f>
        <v>0</v>
      </c>
      <c r="CS25" s="145"/>
      <c r="CT25" s="145" t="e">
        <f>'részletező tábla módosíto ei '!#REF!</f>
        <v>#REF!</v>
      </c>
      <c r="CU25" s="145" t="e">
        <f>'2a cofog szerinti teljesítés'!#REF!</f>
        <v>#REF!</v>
      </c>
      <c r="CV25" s="145">
        <f>'részletező tábla módosíto ei '!AY25</f>
        <v>0</v>
      </c>
      <c r="CW25" s="145">
        <f>'2a cofog szerinti teljesítés'!BB25</f>
        <v>0</v>
      </c>
      <c r="CX25" s="145">
        <f>'részletező tábla módosíto ei '!AZ25</f>
        <v>88000000</v>
      </c>
      <c r="CY25" s="145">
        <f>'2a cofog szerinti teljesítés'!BC25</f>
        <v>92663742</v>
      </c>
      <c r="CZ25" s="510">
        <f t="shared" si="0"/>
        <v>88000000</v>
      </c>
    </row>
    <row r="26" spans="1:104" ht="17.399999999999999" x14ac:dyDescent="0.3">
      <c r="A26" s="16" t="s">
        <v>90</v>
      </c>
      <c r="B26" s="200" t="s">
        <v>91</v>
      </c>
      <c r="C26" s="146">
        <f>'részletező tábla módosíto ei '!C26</f>
        <v>0</v>
      </c>
      <c r="D26" s="146">
        <f>'2a cofog szerinti teljesítés'!C26</f>
        <v>0</v>
      </c>
      <c r="E26" s="146">
        <f>'részletező tábla módosíto ei '!D26</f>
        <v>0</v>
      </c>
      <c r="F26" s="146">
        <f>'2a cofog szerinti teljesítés'!D26</f>
        <v>0</v>
      </c>
      <c r="G26" s="146">
        <f>'részletező tábla módosíto ei '!E26</f>
        <v>0</v>
      </c>
      <c r="H26" s="146">
        <f>'2a cofog szerinti teljesítés'!E26</f>
        <v>0</v>
      </c>
      <c r="I26" s="146">
        <f>'részletező tábla módosíto ei '!F26</f>
        <v>0</v>
      </c>
      <c r="J26" s="146">
        <f>'2a cofog szerinti teljesítés'!F26</f>
        <v>0</v>
      </c>
      <c r="K26" s="146">
        <f>'részletező tábla módosíto ei '!G26</f>
        <v>0</v>
      </c>
      <c r="L26" s="146">
        <f>'részletező tábla módosíto ei '!H26</f>
        <v>0</v>
      </c>
      <c r="M26" s="146">
        <f>'2a cofog szerinti teljesítés'!H26</f>
        <v>0</v>
      </c>
      <c r="N26" s="146">
        <f>'részletező tábla módosíto ei '!M26</f>
        <v>0</v>
      </c>
      <c r="O26" s="146">
        <f>'2a cofog szerinti teljesítés'!M26</f>
        <v>0</v>
      </c>
      <c r="P26" s="146">
        <f>'részletező tábla módosíto ei '!N26</f>
        <v>0</v>
      </c>
      <c r="Q26" s="146">
        <f>'2a cofog szerinti teljesítés'!N26</f>
        <v>0</v>
      </c>
      <c r="R26" s="146">
        <f>'részletező tábla módosíto ei '!O26</f>
        <v>0</v>
      </c>
      <c r="S26" s="146">
        <f>'2a cofog szerinti teljesítés'!O26</f>
        <v>0</v>
      </c>
      <c r="T26" s="146">
        <f>'részletező tábla módosíto ei '!P26</f>
        <v>0</v>
      </c>
      <c r="U26" s="146">
        <f>'2a cofog szerinti teljesítés'!P26</f>
        <v>0</v>
      </c>
      <c r="V26" s="146">
        <f>'részletező tábla módosíto ei '!Q26</f>
        <v>0</v>
      </c>
      <c r="W26" s="146">
        <f>'2a cofog szerinti teljesítés'!Q26</f>
        <v>0</v>
      </c>
      <c r="X26" s="146">
        <f>'részletező tábla módosíto ei '!R26</f>
        <v>0</v>
      </c>
      <c r="Y26" s="146">
        <f>'2a cofog szerinti teljesítés'!R26</f>
        <v>0</v>
      </c>
      <c r="Z26" s="146">
        <f>'részletező tábla módosíto ei '!S26</f>
        <v>0</v>
      </c>
      <c r="AA26" s="146">
        <f>'2a cofog szerinti teljesítés'!S26</f>
        <v>0</v>
      </c>
      <c r="AB26" s="146">
        <f>'részletező tábla módosíto ei '!T26</f>
        <v>0</v>
      </c>
      <c r="AC26" s="146">
        <f>'2a cofog szerinti teljesítés'!T26</f>
        <v>0</v>
      </c>
      <c r="AD26" s="146">
        <f>'részletező tábla módosíto ei '!U26</f>
        <v>0</v>
      </c>
      <c r="AE26" s="146">
        <f>'2a cofog szerinti teljesítés'!U26</f>
        <v>0</v>
      </c>
      <c r="AF26" s="146">
        <f>'részletező tábla módosíto ei '!V26</f>
        <v>0</v>
      </c>
      <c r="AG26" s="146">
        <f>'2a cofog szerinti teljesítés'!V26</f>
        <v>0</v>
      </c>
      <c r="AH26" s="146">
        <f>'részletező tábla módosíto ei '!W26</f>
        <v>0</v>
      </c>
      <c r="AI26" s="146">
        <f>'2a cofog szerinti teljesítés'!W26</f>
        <v>0</v>
      </c>
      <c r="AJ26" s="146">
        <f>'részletező tábla módosíto ei '!X26</f>
        <v>0</v>
      </c>
      <c r="AK26" s="146">
        <f>'2a cofog szerinti teljesítés'!X26</f>
        <v>0</v>
      </c>
      <c r="AL26" s="146">
        <f>'részletező tábla módosíto ei '!Y26</f>
        <v>0</v>
      </c>
      <c r="AM26" s="146">
        <f>'2a cofog szerinti teljesítés'!Y26</f>
        <v>0</v>
      </c>
      <c r="AN26" s="146">
        <f>'részletező tábla módosíto ei '!Z26</f>
        <v>0</v>
      </c>
      <c r="AO26" s="146">
        <f>'2a cofog szerinti teljesítés'!Z26</f>
        <v>0</v>
      </c>
      <c r="AP26" s="146">
        <f>'részletező tábla módosíto ei '!AA26</f>
        <v>0</v>
      </c>
      <c r="AQ26" s="146">
        <f>'2a cofog szerinti teljesítés'!AA26</f>
        <v>0</v>
      </c>
      <c r="AR26" s="146">
        <f>'részletező tábla módosíto ei '!AB26</f>
        <v>0</v>
      </c>
      <c r="AS26" s="146">
        <f>'2a cofog szerinti teljesítés'!AB26</f>
        <v>0</v>
      </c>
      <c r="AT26" s="146">
        <f>'részletező tábla módosíto ei '!AC26</f>
        <v>0</v>
      </c>
      <c r="AU26" s="146">
        <f>'2a cofog szerinti teljesítés'!AC26</f>
        <v>0</v>
      </c>
      <c r="AV26" s="146">
        <f>'részletező tábla módosíto ei '!AD26</f>
        <v>0</v>
      </c>
      <c r="AW26" s="146">
        <f>'2a cofog szerinti teljesítés'!AD26</f>
        <v>0</v>
      </c>
      <c r="AX26" s="146">
        <f>'részletező tábla módosíto ei '!AF26</f>
        <v>0</v>
      </c>
      <c r="AY26" s="146">
        <f>'2a cofog szerinti teljesítés'!AF26</f>
        <v>0</v>
      </c>
      <c r="AZ26" s="146">
        <f>'részletező tábla módosíto ei '!AG26</f>
        <v>0</v>
      </c>
      <c r="BA26" s="146">
        <f>'2a cofog szerinti teljesítés'!AG26</f>
        <v>0</v>
      </c>
      <c r="BB26" s="146">
        <f>'részletező tábla módosíto ei '!AH26</f>
        <v>0</v>
      </c>
      <c r="BC26" s="146">
        <f>'2a cofog szerinti teljesítés'!AH26</f>
        <v>0</v>
      </c>
      <c r="BD26" s="146">
        <f>'részletező tábla módosíto ei '!AI26</f>
        <v>0</v>
      </c>
      <c r="BE26" s="146">
        <f>'2a cofog szerinti teljesítés'!AI26</f>
        <v>0</v>
      </c>
      <c r="BF26" s="146">
        <f>'részletező tábla módosíto ei '!AJ26</f>
        <v>0</v>
      </c>
      <c r="BG26" s="146">
        <f>'2a cofog szerinti teljesítés'!AJ26</f>
        <v>0</v>
      </c>
      <c r="BH26" s="146">
        <f>'részletező tábla módosíto ei '!AK26</f>
        <v>0</v>
      </c>
      <c r="BI26" s="146">
        <f>'2a cofog szerinti teljesítés'!AK26</f>
        <v>0</v>
      </c>
      <c r="BJ26" s="146">
        <f>'részletező tábla módosíto ei '!AL26</f>
        <v>0</v>
      </c>
      <c r="BK26" s="146">
        <f>'2a cofog szerinti teljesítés'!AL26</f>
        <v>0</v>
      </c>
      <c r="BL26" s="146">
        <f>'részletező tábla módosíto ei '!AM26</f>
        <v>0</v>
      </c>
      <c r="BM26" s="146">
        <f>'2a cofog szerinti teljesítés'!AM26</f>
        <v>0</v>
      </c>
      <c r="BN26" s="146">
        <f>'részletező tábla módosíto ei '!AN26</f>
        <v>0</v>
      </c>
      <c r="BO26" s="146">
        <f>'2a cofog szerinti teljesítés'!AN26</f>
        <v>0</v>
      </c>
      <c r="BP26" s="146">
        <f>'részletező tábla módosíto ei '!AO26</f>
        <v>0</v>
      </c>
      <c r="BQ26" s="146">
        <f>'2a cofog szerinti teljesítés'!AO26</f>
        <v>0</v>
      </c>
      <c r="BR26" s="146">
        <f>'részletező tábla módosíto ei '!AP26</f>
        <v>0</v>
      </c>
      <c r="BS26" s="146">
        <f>'2a cofog szerinti teljesítés'!AP26</f>
        <v>0</v>
      </c>
      <c r="BT26" s="146">
        <f>'részletező tábla módosíto ei '!AR26</f>
        <v>0</v>
      </c>
      <c r="BU26" s="146">
        <f>'2a cofog szerinti teljesítés'!AR26</f>
        <v>0</v>
      </c>
      <c r="BV26" s="146">
        <f>'részletező tábla módosíto ei '!AS26</f>
        <v>0</v>
      </c>
      <c r="BW26" s="146">
        <f>'2a cofog szerinti teljesítés'!AS26</f>
        <v>0</v>
      </c>
      <c r="BX26" s="146">
        <f>'részletező tábla módosíto ei '!AE26</f>
        <v>0</v>
      </c>
      <c r="BY26" s="146">
        <f>'2a cofog szerinti teljesítés'!AE26</f>
        <v>0</v>
      </c>
      <c r="BZ26" s="146" t="e">
        <f>'részletező tábla módosíto ei '!#REF!</f>
        <v>#REF!</v>
      </c>
      <c r="CA26" s="146">
        <f>'2a cofog szerinti teljesítés'!AG26</f>
        <v>0</v>
      </c>
      <c r="CB26" s="146">
        <f>'részletező tábla módosíto ei '!AT26</f>
        <v>0</v>
      </c>
      <c r="CC26" s="146">
        <f>'2a cofog szerinti teljesítés'!AU26</f>
        <v>0</v>
      </c>
      <c r="CD26" s="146">
        <f>'részletező tábla módosíto ei '!AU26</f>
        <v>0</v>
      </c>
      <c r="CE26" s="146">
        <f>'2a cofog szerinti teljesítés'!AX26</f>
        <v>0</v>
      </c>
      <c r="CF26" s="146" t="e">
        <f>'részletező tábla módosíto ei '!#REF!</f>
        <v>#REF!</v>
      </c>
      <c r="CG26" s="146" t="e">
        <f>'2a cofog szerinti teljesítés'!#REF!</f>
        <v>#REF!</v>
      </c>
      <c r="CH26" s="146">
        <f>'részletező tábla módosíto ei '!AV26</f>
        <v>0</v>
      </c>
      <c r="CI26" s="146">
        <f>'2a cofog szerinti teljesítés'!AY26</f>
        <v>0</v>
      </c>
      <c r="CJ26" s="146">
        <f>'részletező tábla módosíto ei '!AW26</f>
        <v>0</v>
      </c>
      <c r="CK26" s="146">
        <f>'2a cofog szerinti teljesítés'!AZ26</f>
        <v>0</v>
      </c>
      <c r="CL26" s="146" t="e">
        <f>'részletező tábla módosíto ei '!#REF!</f>
        <v>#REF!</v>
      </c>
      <c r="CM26" s="146"/>
      <c r="CN26" s="146" t="e">
        <f>'részletező tábla módosíto ei '!#REF!</f>
        <v>#REF!</v>
      </c>
      <c r="CO26" s="146">
        <f>'2a cofog szerinti teljesítés'!AQ26</f>
        <v>0</v>
      </c>
      <c r="CP26" s="146" t="e">
        <f>'részletező tábla módosíto ei '!#REF!</f>
        <v>#REF!</v>
      </c>
      <c r="CQ26" s="146"/>
      <c r="CR26" s="146">
        <f>'részletező tábla módosíto ei '!AX26</f>
        <v>0</v>
      </c>
      <c r="CS26" s="146"/>
      <c r="CT26" s="146" t="e">
        <f>'részletező tábla módosíto ei '!#REF!</f>
        <v>#REF!</v>
      </c>
      <c r="CU26" s="146" t="e">
        <f>'2a cofog szerinti teljesítés'!#REF!</f>
        <v>#REF!</v>
      </c>
      <c r="CV26" s="146">
        <f>'részletező tábla módosíto ei '!AY26</f>
        <v>0</v>
      </c>
      <c r="CW26" s="146">
        <f>'2a cofog szerinti teljesítés'!BB26</f>
        <v>0</v>
      </c>
      <c r="CX26" s="146">
        <f>'részletező tábla módosíto ei '!AZ26</f>
        <v>0</v>
      </c>
      <c r="CY26" s="146">
        <f>'2a cofog szerinti teljesítés'!BC26</f>
        <v>0</v>
      </c>
      <c r="CZ26" s="510">
        <f t="shared" si="0"/>
        <v>0</v>
      </c>
    </row>
    <row r="27" spans="1:104" ht="17.399999999999999" x14ac:dyDescent="0.3">
      <c r="A27" s="18" t="s">
        <v>92</v>
      </c>
      <c r="B27" s="201" t="s">
        <v>93</v>
      </c>
      <c r="C27" s="512">
        <f>'részletező tábla módosíto ei '!C27</f>
        <v>0</v>
      </c>
      <c r="D27" s="512">
        <f>'2a cofog szerinti teljesítés'!C27</f>
        <v>0</v>
      </c>
      <c r="E27" s="512">
        <f>'részletező tábla módosíto ei '!D27</f>
        <v>0</v>
      </c>
      <c r="F27" s="512">
        <f>'2a cofog szerinti teljesítés'!D27</f>
        <v>0</v>
      </c>
      <c r="G27" s="512">
        <f>'részletező tábla módosíto ei '!E27</f>
        <v>0</v>
      </c>
      <c r="H27" s="512">
        <f>'2a cofog szerinti teljesítés'!E27</f>
        <v>0</v>
      </c>
      <c r="I27" s="512">
        <f>'részletező tábla módosíto ei '!F27</f>
        <v>0</v>
      </c>
      <c r="J27" s="512">
        <f>'2a cofog szerinti teljesítés'!F27</f>
        <v>0</v>
      </c>
      <c r="K27" s="512">
        <f>'részletező tábla módosíto ei '!G27</f>
        <v>0</v>
      </c>
      <c r="L27" s="512">
        <f>'részletező tábla módosíto ei '!H27</f>
        <v>0</v>
      </c>
      <c r="M27" s="512">
        <f>'2a cofog szerinti teljesítés'!H27</f>
        <v>0</v>
      </c>
      <c r="N27" s="512">
        <f>'részletező tábla módosíto ei '!M27</f>
        <v>0</v>
      </c>
      <c r="O27" s="512">
        <f>'2a cofog szerinti teljesítés'!M27</f>
        <v>0</v>
      </c>
      <c r="P27" s="512">
        <f>'részletező tábla módosíto ei '!N27</f>
        <v>0</v>
      </c>
      <c r="Q27" s="512">
        <f>'2a cofog szerinti teljesítés'!N27</f>
        <v>0</v>
      </c>
      <c r="R27" s="512">
        <f>'részletező tábla módosíto ei '!O27</f>
        <v>0</v>
      </c>
      <c r="S27" s="512">
        <f>'2a cofog szerinti teljesítés'!O27</f>
        <v>0</v>
      </c>
      <c r="T27" s="512">
        <f>'részletező tábla módosíto ei '!P27</f>
        <v>0</v>
      </c>
      <c r="U27" s="512">
        <f>'2a cofog szerinti teljesítés'!P27</f>
        <v>0</v>
      </c>
      <c r="V27" s="512">
        <f>'részletező tábla módosíto ei '!Q27</f>
        <v>0</v>
      </c>
      <c r="W27" s="512">
        <f>'2a cofog szerinti teljesítés'!Q27</f>
        <v>0</v>
      </c>
      <c r="X27" s="512">
        <f>'részletező tábla módosíto ei '!R27</f>
        <v>0</v>
      </c>
      <c r="Y27" s="512">
        <f>'2a cofog szerinti teljesítés'!R27</f>
        <v>0</v>
      </c>
      <c r="Z27" s="512">
        <f>'részletező tábla módosíto ei '!S27</f>
        <v>0</v>
      </c>
      <c r="AA27" s="512">
        <f>'2a cofog szerinti teljesítés'!S27</f>
        <v>0</v>
      </c>
      <c r="AB27" s="512">
        <f>'részletező tábla módosíto ei '!T27</f>
        <v>0</v>
      </c>
      <c r="AC27" s="512">
        <f>'2a cofog szerinti teljesítés'!T27</f>
        <v>0</v>
      </c>
      <c r="AD27" s="512">
        <f>'részletező tábla módosíto ei '!U27</f>
        <v>0</v>
      </c>
      <c r="AE27" s="512">
        <f>'2a cofog szerinti teljesítés'!U27</f>
        <v>0</v>
      </c>
      <c r="AF27" s="512">
        <f>'részletező tábla módosíto ei '!V27</f>
        <v>0</v>
      </c>
      <c r="AG27" s="512">
        <f>'2a cofog szerinti teljesítés'!V27</f>
        <v>0</v>
      </c>
      <c r="AH27" s="512">
        <f>'részletező tábla módosíto ei '!W27</f>
        <v>0</v>
      </c>
      <c r="AI27" s="512">
        <f>'2a cofog szerinti teljesítés'!W27</f>
        <v>0</v>
      </c>
      <c r="AJ27" s="512">
        <f>'részletező tábla módosíto ei '!X27</f>
        <v>0</v>
      </c>
      <c r="AK27" s="512">
        <f>'2a cofog szerinti teljesítés'!X27</f>
        <v>0</v>
      </c>
      <c r="AL27" s="512">
        <f>'részletező tábla módosíto ei '!Y27</f>
        <v>0</v>
      </c>
      <c r="AM27" s="512">
        <f>'2a cofog szerinti teljesítés'!Y27</f>
        <v>0</v>
      </c>
      <c r="AN27" s="512">
        <f>'részletező tábla módosíto ei '!Z27</f>
        <v>0</v>
      </c>
      <c r="AO27" s="512">
        <f>'2a cofog szerinti teljesítés'!Z27</f>
        <v>0</v>
      </c>
      <c r="AP27" s="512">
        <f>'részletező tábla módosíto ei '!AA27</f>
        <v>0</v>
      </c>
      <c r="AQ27" s="512">
        <f>'2a cofog szerinti teljesítés'!AA27</f>
        <v>0</v>
      </c>
      <c r="AR27" s="512">
        <f>'részletező tábla módosíto ei '!AB27</f>
        <v>0</v>
      </c>
      <c r="AS27" s="512">
        <f>'2a cofog szerinti teljesítés'!AB27</f>
        <v>0</v>
      </c>
      <c r="AT27" s="512">
        <f>'részletező tábla módosíto ei '!AC27</f>
        <v>0</v>
      </c>
      <c r="AU27" s="512">
        <f>'2a cofog szerinti teljesítés'!AC27</f>
        <v>0</v>
      </c>
      <c r="AV27" s="512">
        <f>'részletező tábla módosíto ei '!AD27</f>
        <v>0</v>
      </c>
      <c r="AW27" s="512">
        <f>'2a cofog szerinti teljesítés'!AD27</f>
        <v>0</v>
      </c>
      <c r="AX27" s="512">
        <f>'részletező tábla módosíto ei '!AF27</f>
        <v>0</v>
      </c>
      <c r="AY27" s="512">
        <f>'2a cofog szerinti teljesítés'!AF27</f>
        <v>0</v>
      </c>
      <c r="AZ27" s="512">
        <f>'részletező tábla módosíto ei '!AG27</f>
        <v>0</v>
      </c>
      <c r="BA27" s="512">
        <f>'2a cofog szerinti teljesítés'!AG27</f>
        <v>0</v>
      </c>
      <c r="BB27" s="512">
        <f>'részletező tábla módosíto ei '!AH27</f>
        <v>0</v>
      </c>
      <c r="BC27" s="512">
        <f>'2a cofog szerinti teljesítés'!AH27</f>
        <v>0</v>
      </c>
      <c r="BD27" s="512">
        <f>'részletező tábla módosíto ei '!AI27</f>
        <v>0</v>
      </c>
      <c r="BE27" s="512">
        <f>'2a cofog szerinti teljesítés'!AI27</f>
        <v>0</v>
      </c>
      <c r="BF27" s="512">
        <f>'részletező tábla módosíto ei '!AJ27</f>
        <v>0</v>
      </c>
      <c r="BG27" s="512">
        <f>'2a cofog szerinti teljesítés'!AJ27</f>
        <v>0</v>
      </c>
      <c r="BH27" s="512">
        <f>'részletező tábla módosíto ei '!AK27</f>
        <v>0</v>
      </c>
      <c r="BI27" s="512">
        <f>'2a cofog szerinti teljesítés'!AK27</f>
        <v>0</v>
      </c>
      <c r="BJ27" s="512">
        <f>'részletező tábla módosíto ei '!AL27</f>
        <v>0</v>
      </c>
      <c r="BK27" s="512">
        <f>'2a cofog szerinti teljesítés'!AL27</f>
        <v>0</v>
      </c>
      <c r="BL27" s="512">
        <f>'részletező tábla módosíto ei '!AM27</f>
        <v>0</v>
      </c>
      <c r="BM27" s="512">
        <f>'2a cofog szerinti teljesítés'!AM27</f>
        <v>0</v>
      </c>
      <c r="BN27" s="512">
        <f>'részletező tábla módosíto ei '!AN27</f>
        <v>0</v>
      </c>
      <c r="BO27" s="512">
        <f>'2a cofog szerinti teljesítés'!AN27</f>
        <v>0</v>
      </c>
      <c r="BP27" s="512">
        <f>'részletező tábla módosíto ei '!AO27</f>
        <v>0</v>
      </c>
      <c r="BQ27" s="512">
        <f>'2a cofog szerinti teljesítés'!AO27</f>
        <v>0</v>
      </c>
      <c r="BR27" s="512">
        <f>'részletező tábla módosíto ei '!AP27</f>
        <v>0</v>
      </c>
      <c r="BS27" s="512">
        <f>'2a cofog szerinti teljesítés'!AP27</f>
        <v>0</v>
      </c>
      <c r="BT27" s="512">
        <f>'részletező tábla módosíto ei '!AR27</f>
        <v>0</v>
      </c>
      <c r="BU27" s="512">
        <f>'2a cofog szerinti teljesítés'!AR27</f>
        <v>0</v>
      </c>
      <c r="BV27" s="512">
        <f>'részletező tábla módosíto ei '!AS27</f>
        <v>0</v>
      </c>
      <c r="BW27" s="512">
        <f>'2a cofog szerinti teljesítés'!AS27</f>
        <v>0</v>
      </c>
      <c r="BX27" s="512">
        <f>'részletező tábla módosíto ei '!AE27</f>
        <v>0</v>
      </c>
      <c r="BY27" s="512">
        <f>'2a cofog szerinti teljesítés'!AE27</f>
        <v>0</v>
      </c>
      <c r="BZ27" s="512" t="e">
        <f>'részletező tábla módosíto ei '!#REF!</f>
        <v>#REF!</v>
      </c>
      <c r="CA27" s="512">
        <f>'2a cofog szerinti teljesítés'!AG27</f>
        <v>0</v>
      </c>
      <c r="CB27" s="512">
        <f>'részletező tábla módosíto ei '!AT27</f>
        <v>0</v>
      </c>
      <c r="CC27" s="512">
        <f>'2a cofog szerinti teljesítés'!AU27</f>
        <v>0</v>
      </c>
      <c r="CD27" s="512">
        <f>'részletező tábla módosíto ei '!AU27</f>
        <v>0</v>
      </c>
      <c r="CE27" s="512">
        <f>'2a cofog szerinti teljesítés'!AX27</f>
        <v>0</v>
      </c>
      <c r="CF27" s="512" t="e">
        <f>'részletező tábla módosíto ei '!#REF!</f>
        <v>#REF!</v>
      </c>
      <c r="CG27" s="512" t="e">
        <f>'2a cofog szerinti teljesítés'!#REF!</f>
        <v>#REF!</v>
      </c>
      <c r="CH27" s="512">
        <f>'részletező tábla módosíto ei '!AV27</f>
        <v>0</v>
      </c>
      <c r="CI27" s="512">
        <f>'2a cofog szerinti teljesítés'!AY27</f>
        <v>0</v>
      </c>
      <c r="CJ27" s="512">
        <f>'részletező tábla módosíto ei '!AW27</f>
        <v>0</v>
      </c>
      <c r="CK27" s="512">
        <f>'2a cofog szerinti teljesítés'!AZ27</f>
        <v>0</v>
      </c>
      <c r="CL27" s="512" t="e">
        <f>'részletező tábla módosíto ei '!#REF!</f>
        <v>#REF!</v>
      </c>
      <c r="CM27" s="512"/>
      <c r="CN27" s="512" t="e">
        <f>'részletező tábla módosíto ei '!#REF!</f>
        <v>#REF!</v>
      </c>
      <c r="CO27" s="512">
        <f>'2a cofog szerinti teljesítés'!AQ27</f>
        <v>0</v>
      </c>
      <c r="CP27" s="512" t="e">
        <f>'részletező tábla módosíto ei '!#REF!</f>
        <v>#REF!</v>
      </c>
      <c r="CQ27" s="512"/>
      <c r="CR27" s="512">
        <f>'részletező tábla módosíto ei '!AX27</f>
        <v>0</v>
      </c>
      <c r="CS27" s="512"/>
      <c r="CT27" s="512" t="e">
        <f>'részletező tábla módosíto ei '!#REF!</f>
        <v>#REF!</v>
      </c>
      <c r="CU27" s="512" t="e">
        <f>'2a cofog szerinti teljesítés'!#REF!</f>
        <v>#REF!</v>
      </c>
      <c r="CV27" s="512">
        <f>'részletező tábla módosíto ei '!AY27</f>
        <v>0</v>
      </c>
      <c r="CW27" s="512">
        <f>'2a cofog szerinti teljesítés'!BB27</f>
        <v>0</v>
      </c>
      <c r="CX27" s="512">
        <f>'részletező tábla módosíto ei '!AZ27</f>
        <v>0</v>
      </c>
      <c r="CY27" s="512">
        <f>'2a cofog szerinti teljesítés'!BC27</f>
        <v>0</v>
      </c>
      <c r="CZ27" s="510">
        <f t="shared" si="0"/>
        <v>0</v>
      </c>
    </row>
    <row r="28" spans="1:104" ht="17.399999999999999" x14ac:dyDescent="0.3">
      <c r="A28" s="18" t="s">
        <v>94</v>
      </c>
      <c r="B28" s="201" t="s">
        <v>95</v>
      </c>
      <c r="C28" s="512">
        <f>'részletező tábla módosíto ei '!C28</f>
        <v>0</v>
      </c>
      <c r="D28" s="512">
        <f>'2a cofog szerinti teljesítés'!C28</f>
        <v>0</v>
      </c>
      <c r="E28" s="512">
        <f>'részletező tábla módosíto ei '!D28</f>
        <v>0</v>
      </c>
      <c r="F28" s="512">
        <f>'2a cofog szerinti teljesítés'!D28</f>
        <v>0</v>
      </c>
      <c r="G28" s="512">
        <f>'részletező tábla módosíto ei '!E28</f>
        <v>0</v>
      </c>
      <c r="H28" s="512">
        <f>'2a cofog szerinti teljesítés'!E28</f>
        <v>0</v>
      </c>
      <c r="I28" s="512">
        <f>'részletező tábla módosíto ei '!F28</f>
        <v>0</v>
      </c>
      <c r="J28" s="512">
        <f>'2a cofog szerinti teljesítés'!F28</f>
        <v>0</v>
      </c>
      <c r="K28" s="512">
        <f>'részletező tábla módosíto ei '!G28</f>
        <v>0</v>
      </c>
      <c r="L28" s="512">
        <f>'részletező tábla módosíto ei '!H28</f>
        <v>0</v>
      </c>
      <c r="M28" s="512">
        <f>'2a cofog szerinti teljesítés'!H28</f>
        <v>0</v>
      </c>
      <c r="N28" s="512">
        <f>'részletező tábla módosíto ei '!M28</f>
        <v>0</v>
      </c>
      <c r="O28" s="512">
        <f>'2a cofog szerinti teljesítés'!M28</f>
        <v>0</v>
      </c>
      <c r="P28" s="512">
        <f>'részletező tábla módosíto ei '!N28</f>
        <v>0</v>
      </c>
      <c r="Q28" s="512">
        <f>'2a cofog szerinti teljesítés'!N28</f>
        <v>0</v>
      </c>
      <c r="R28" s="512">
        <f>'részletező tábla módosíto ei '!O28</f>
        <v>0</v>
      </c>
      <c r="S28" s="512">
        <f>'2a cofog szerinti teljesítés'!O28</f>
        <v>0</v>
      </c>
      <c r="T28" s="512">
        <f>'részletező tábla módosíto ei '!P28</f>
        <v>0</v>
      </c>
      <c r="U28" s="512">
        <f>'2a cofog szerinti teljesítés'!P28</f>
        <v>0</v>
      </c>
      <c r="V28" s="512">
        <f>'részletező tábla módosíto ei '!Q28</f>
        <v>0</v>
      </c>
      <c r="W28" s="512">
        <f>'2a cofog szerinti teljesítés'!Q28</f>
        <v>0</v>
      </c>
      <c r="X28" s="512">
        <f>'részletező tábla módosíto ei '!R28</f>
        <v>0</v>
      </c>
      <c r="Y28" s="512">
        <f>'2a cofog szerinti teljesítés'!R28</f>
        <v>0</v>
      </c>
      <c r="Z28" s="512">
        <f>'részletező tábla módosíto ei '!S28</f>
        <v>0</v>
      </c>
      <c r="AA28" s="512">
        <f>'2a cofog szerinti teljesítés'!S28</f>
        <v>0</v>
      </c>
      <c r="AB28" s="512">
        <f>'részletező tábla módosíto ei '!T28</f>
        <v>0</v>
      </c>
      <c r="AC28" s="512">
        <f>'2a cofog szerinti teljesítés'!T28</f>
        <v>0</v>
      </c>
      <c r="AD28" s="512">
        <f>'részletező tábla módosíto ei '!U28</f>
        <v>0</v>
      </c>
      <c r="AE28" s="512">
        <f>'2a cofog szerinti teljesítés'!U28</f>
        <v>0</v>
      </c>
      <c r="AF28" s="512">
        <f>'részletező tábla módosíto ei '!V28</f>
        <v>0</v>
      </c>
      <c r="AG28" s="512">
        <f>'2a cofog szerinti teljesítés'!V28</f>
        <v>0</v>
      </c>
      <c r="AH28" s="512">
        <f>'részletező tábla módosíto ei '!W28</f>
        <v>0</v>
      </c>
      <c r="AI28" s="512">
        <f>'2a cofog szerinti teljesítés'!W28</f>
        <v>0</v>
      </c>
      <c r="AJ28" s="512">
        <f>'részletező tábla módosíto ei '!X28</f>
        <v>0</v>
      </c>
      <c r="AK28" s="512">
        <f>'2a cofog szerinti teljesítés'!X28</f>
        <v>0</v>
      </c>
      <c r="AL28" s="512">
        <f>'részletező tábla módosíto ei '!Y28</f>
        <v>0</v>
      </c>
      <c r="AM28" s="512">
        <f>'2a cofog szerinti teljesítés'!Y28</f>
        <v>0</v>
      </c>
      <c r="AN28" s="512">
        <f>'részletező tábla módosíto ei '!Z28</f>
        <v>0</v>
      </c>
      <c r="AO28" s="512">
        <f>'2a cofog szerinti teljesítés'!Z28</f>
        <v>0</v>
      </c>
      <c r="AP28" s="512">
        <f>'részletező tábla módosíto ei '!AA28</f>
        <v>0</v>
      </c>
      <c r="AQ28" s="512">
        <f>'2a cofog szerinti teljesítés'!AA28</f>
        <v>0</v>
      </c>
      <c r="AR28" s="512">
        <f>'részletező tábla módosíto ei '!AB28</f>
        <v>0</v>
      </c>
      <c r="AS28" s="512">
        <f>'2a cofog szerinti teljesítés'!AB28</f>
        <v>0</v>
      </c>
      <c r="AT28" s="512">
        <f>'részletező tábla módosíto ei '!AC28</f>
        <v>0</v>
      </c>
      <c r="AU28" s="512">
        <f>'2a cofog szerinti teljesítés'!AC28</f>
        <v>0</v>
      </c>
      <c r="AV28" s="512">
        <f>'részletező tábla módosíto ei '!AD28</f>
        <v>0</v>
      </c>
      <c r="AW28" s="512">
        <f>'2a cofog szerinti teljesítés'!AD28</f>
        <v>0</v>
      </c>
      <c r="AX28" s="512">
        <f>'részletező tábla módosíto ei '!AF28</f>
        <v>0</v>
      </c>
      <c r="AY28" s="512">
        <f>'2a cofog szerinti teljesítés'!AF28</f>
        <v>0</v>
      </c>
      <c r="AZ28" s="512">
        <f>'részletező tábla módosíto ei '!AG28</f>
        <v>0</v>
      </c>
      <c r="BA28" s="512">
        <f>'2a cofog szerinti teljesítés'!AG28</f>
        <v>0</v>
      </c>
      <c r="BB28" s="512">
        <f>'részletező tábla módosíto ei '!AH28</f>
        <v>0</v>
      </c>
      <c r="BC28" s="512">
        <f>'2a cofog szerinti teljesítés'!AH28</f>
        <v>0</v>
      </c>
      <c r="BD28" s="512">
        <f>'részletező tábla módosíto ei '!AI28</f>
        <v>0</v>
      </c>
      <c r="BE28" s="512">
        <f>'2a cofog szerinti teljesítés'!AI28</f>
        <v>0</v>
      </c>
      <c r="BF28" s="512">
        <f>'részletező tábla módosíto ei '!AJ28</f>
        <v>0</v>
      </c>
      <c r="BG28" s="512">
        <f>'2a cofog szerinti teljesítés'!AJ28</f>
        <v>0</v>
      </c>
      <c r="BH28" s="512">
        <f>'részletező tábla módosíto ei '!AK28</f>
        <v>0</v>
      </c>
      <c r="BI28" s="512">
        <f>'2a cofog szerinti teljesítés'!AK28</f>
        <v>0</v>
      </c>
      <c r="BJ28" s="512">
        <f>'részletező tábla módosíto ei '!AL28</f>
        <v>0</v>
      </c>
      <c r="BK28" s="512">
        <f>'2a cofog szerinti teljesítés'!AL28</f>
        <v>0</v>
      </c>
      <c r="BL28" s="512">
        <f>'részletező tábla módosíto ei '!AM28</f>
        <v>0</v>
      </c>
      <c r="BM28" s="512">
        <f>'2a cofog szerinti teljesítés'!AM28</f>
        <v>0</v>
      </c>
      <c r="BN28" s="512">
        <f>'részletező tábla módosíto ei '!AN28</f>
        <v>0</v>
      </c>
      <c r="BO28" s="512">
        <f>'2a cofog szerinti teljesítés'!AN28</f>
        <v>0</v>
      </c>
      <c r="BP28" s="512">
        <f>'részletező tábla módosíto ei '!AO28</f>
        <v>0</v>
      </c>
      <c r="BQ28" s="512">
        <f>'2a cofog szerinti teljesítés'!AO28</f>
        <v>0</v>
      </c>
      <c r="BR28" s="512">
        <f>'részletező tábla módosíto ei '!AP28</f>
        <v>0</v>
      </c>
      <c r="BS28" s="512">
        <f>'2a cofog szerinti teljesítés'!AP28</f>
        <v>0</v>
      </c>
      <c r="BT28" s="512">
        <f>'részletező tábla módosíto ei '!AR28</f>
        <v>0</v>
      </c>
      <c r="BU28" s="512">
        <f>'2a cofog szerinti teljesítés'!AR28</f>
        <v>0</v>
      </c>
      <c r="BV28" s="512">
        <f>'részletező tábla módosíto ei '!AS28</f>
        <v>0</v>
      </c>
      <c r="BW28" s="512">
        <f>'2a cofog szerinti teljesítés'!AS28</f>
        <v>0</v>
      </c>
      <c r="BX28" s="512">
        <f>'részletező tábla módosíto ei '!AE28</f>
        <v>0</v>
      </c>
      <c r="BY28" s="512">
        <f>'2a cofog szerinti teljesítés'!AE28</f>
        <v>0</v>
      </c>
      <c r="BZ28" s="512" t="e">
        <f>'részletező tábla módosíto ei '!#REF!</f>
        <v>#REF!</v>
      </c>
      <c r="CA28" s="512">
        <f>'2a cofog szerinti teljesítés'!AG28</f>
        <v>0</v>
      </c>
      <c r="CB28" s="512">
        <f>'részletező tábla módosíto ei '!AT28</f>
        <v>0</v>
      </c>
      <c r="CC28" s="512">
        <f>'2a cofog szerinti teljesítés'!AU28</f>
        <v>0</v>
      </c>
      <c r="CD28" s="512">
        <f>'részletező tábla módosíto ei '!AU28</f>
        <v>0</v>
      </c>
      <c r="CE28" s="512">
        <f>'2a cofog szerinti teljesítés'!AX28</f>
        <v>0</v>
      </c>
      <c r="CF28" s="512" t="e">
        <f>'részletező tábla módosíto ei '!#REF!</f>
        <v>#REF!</v>
      </c>
      <c r="CG28" s="512" t="e">
        <f>'2a cofog szerinti teljesítés'!#REF!</f>
        <v>#REF!</v>
      </c>
      <c r="CH28" s="512">
        <f>'részletező tábla módosíto ei '!AV28</f>
        <v>0</v>
      </c>
      <c r="CI28" s="512">
        <f>'2a cofog szerinti teljesítés'!AY28</f>
        <v>0</v>
      </c>
      <c r="CJ28" s="512">
        <f>'részletező tábla módosíto ei '!AW28</f>
        <v>0</v>
      </c>
      <c r="CK28" s="512">
        <f>'2a cofog szerinti teljesítés'!AZ28</f>
        <v>0</v>
      </c>
      <c r="CL28" s="512" t="e">
        <f>'részletező tábla módosíto ei '!#REF!</f>
        <v>#REF!</v>
      </c>
      <c r="CM28" s="512"/>
      <c r="CN28" s="512" t="e">
        <f>'részletező tábla módosíto ei '!#REF!</f>
        <v>#REF!</v>
      </c>
      <c r="CO28" s="512">
        <f>'2a cofog szerinti teljesítés'!AQ28</f>
        <v>0</v>
      </c>
      <c r="CP28" s="512" t="e">
        <f>'részletező tábla módosíto ei '!#REF!</f>
        <v>#REF!</v>
      </c>
      <c r="CQ28" s="512"/>
      <c r="CR28" s="512">
        <f>'részletező tábla módosíto ei '!AX28</f>
        <v>0</v>
      </c>
      <c r="CS28" s="512"/>
      <c r="CT28" s="512" t="e">
        <f>'részletező tábla módosíto ei '!#REF!</f>
        <v>#REF!</v>
      </c>
      <c r="CU28" s="512" t="e">
        <f>'2a cofog szerinti teljesítés'!#REF!</f>
        <v>#REF!</v>
      </c>
      <c r="CV28" s="512">
        <f>'részletező tábla módosíto ei '!AY28</f>
        <v>0</v>
      </c>
      <c r="CW28" s="512">
        <f>'2a cofog szerinti teljesítés'!BB28</f>
        <v>0</v>
      </c>
      <c r="CX28" s="512">
        <f>'részletező tábla módosíto ei '!AZ28</f>
        <v>0</v>
      </c>
      <c r="CY28" s="512">
        <f>'2a cofog szerinti teljesítés'!BC28</f>
        <v>0</v>
      </c>
      <c r="CZ28" s="510">
        <f t="shared" si="0"/>
        <v>0</v>
      </c>
    </row>
    <row r="29" spans="1:104" ht="17.399999999999999" x14ac:dyDescent="0.3">
      <c r="A29" s="16" t="s">
        <v>96</v>
      </c>
      <c r="B29" s="200" t="s">
        <v>97</v>
      </c>
      <c r="C29" s="146">
        <f>'részletező tábla módosíto ei '!C29</f>
        <v>0</v>
      </c>
      <c r="D29" s="146">
        <f>'2a cofog szerinti teljesítés'!C29</f>
        <v>0</v>
      </c>
      <c r="E29" s="146">
        <f>'részletező tábla módosíto ei '!D29</f>
        <v>0</v>
      </c>
      <c r="F29" s="146">
        <f>'2a cofog szerinti teljesítés'!D29</f>
        <v>0</v>
      </c>
      <c r="G29" s="146">
        <f>'részletező tábla módosíto ei '!E29</f>
        <v>0</v>
      </c>
      <c r="H29" s="146">
        <f>'2a cofog szerinti teljesítés'!E29</f>
        <v>0</v>
      </c>
      <c r="I29" s="146">
        <f>'részletező tábla módosíto ei '!F29</f>
        <v>0</v>
      </c>
      <c r="J29" s="146">
        <f>'2a cofog szerinti teljesítés'!F29</f>
        <v>0</v>
      </c>
      <c r="K29" s="146">
        <f>'részletező tábla módosíto ei '!G29</f>
        <v>0</v>
      </c>
      <c r="L29" s="146">
        <f>'részletező tábla módosíto ei '!H29</f>
        <v>0</v>
      </c>
      <c r="M29" s="146">
        <f>'2a cofog szerinti teljesítés'!H29</f>
        <v>0</v>
      </c>
      <c r="N29" s="146">
        <f>'részletező tábla módosíto ei '!M29</f>
        <v>0</v>
      </c>
      <c r="O29" s="146">
        <f>'2a cofog szerinti teljesítés'!M29</f>
        <v>0</v>
      </c>
      <c r="P29" s="146">
        <f>'részletező tábla módosíto ei '!N29</f>
        <v>0</v>
      </c>
      <c r="Q29" s="146">
        <f>'2a cofog szerinti teljesítés'!N29</f>
        <v>0</v>
      </c>
      <c r="R29" s="146">
        <f>'részletező tábla módosíto ei '!O29</f>
        <v>0</v>
      </c>
      <c r="S29" s="146">
        <f>'2a cofog szerinti teljesítés'!O29</f>
        <v>0</v>
      </c>
      <c r="T29" s="146">
        <f>'részletező tábla módosíto ei '!P29</f>
        <v>0</v>
      </c>
      <c r="U29" s="146">
        <f>'2a cofog szerinti teljesítés'!P29</f>
        <v>0</v>
      </c>
      <c r="V29" s="146">
        <f>'részletező tábla módosíto ei '!Q29</f>
        <v>0</v>
      </c>
      <c r="W29" s="146">
        <f>'2a cofog szerinti teljesítés'!Q29</f>
        <v>0</v>
      </c>
      <c r="X29" s="146">
        <f>'részletező tábla módosíto ei '!R29</f>
        <v>0</v>
      </c>
      <c r="Y29" s="146">
        <f>'2a cofog szerinti teljesítés'!R29</f>
        <v>0</v>
      </c>
      <c r="Z29" s="146">
        <f>'részletező tábla módosíto ei '!S29</f>
        <v>0</v>
      </c>
      <c r="AA29" s="146">
        <f>'2a cofog szerinti teljesítés'!S29</f>
        <v>0</v>
      </c>
      <c r="AB29" s="146">
        <f>'részletező tábla módosíto ei '!T29</f>
        <v>0</v>
      </c>
      <c r="AC29" s="146">
        <f>'2a cofog szerinti teljesítés'!T29</f>
        <v>0</v>
      </c>
      <c r="AD29" s="146">
        <f>'részletező tábla módosíto ei '!U29</f>
        <v>0</v>
      </c>
      <c r="AE29" s="146">
        <f>'2a cofog szerinti teljesítés'!U29</f>
        <v>0</v>
      </c>
      <c r="AF29" s="146">
        <f>'részletező tábla módosíto ei '!V29</f>
        <v>0</v>
      </c>
      <c r="AG29" s="146">
        <f>'2a cofog szerinti teljesítés'!V29</f>
        <v>0</v>
      </c>
      <c r="AH29" s="146">
        <f>'részletező tábla módosíto ei '!W29</f>
        <v>0</v>
      </c>
      <c r="AI29" s="146">
        <f>'2a cofog szerinti teljesítés'!W29</f>
        <v>0</v>
      </c>
      <c r="AJ29" s="146">
        <f>'részletező tábla módosíto ei '!X29</f>
        <v>0</v>
      </c>
      <c r="AK29" s="146">
        <f>'2a cofog szerinti teljesítés'!X29</f>
        <v>0</v>
      </c>
      <c r="AL29" s="146">
        <f>'részletező tábla módosíto ei '!Y29</f>
        <v>0</v>
      </c>
      <c r="AM29" s="146">
        <f>'2a cofog szerinti teljesítés'!Y29</f>
        <v>0</v>
      </c>
      <c r="AN29" s="146">
        <f>'részletező tábla módosíto ei '!Z29</f>
        <v>0</v>
      </c>
      <c r="AO29" s="146">
        <f>'2a cofog szerinti teljesítés'!Z29</f>
        <v>0</v>
      </c>
      <c r="AP29" s="146">
        <f>'részletező tábla módosíto ei '!AA29</f>
        <v>0</v>
      </c>
      <c r="AQ29" s="146">
        <f>'2a cofog szerinti teljesítés'!AA29</f>
        <v>0</v>
      </c>
      <c r="AR29" s="146">
        <f>'részletező tábla módosíto ei '!AB29</f>
        <v>0</v>
      </c>
      <c r="AS29" s="146">
        <f>'2a cofog szerinti teljesítés'!AB29</f>
        <v>0</v>
      </c>
      <c r="AT29" s="146">
        <f>'részletező tábla módosíto ei '!AC29</f>
        <v>0</v>
      </c>
      <c r="AU29" s="146">
        <f>'2a cofog szerinti teljesítés'!AC29</f>
        <v>0</v>
      </c>
      <c r="AV29" s="146">
        <f>'részletező tábla módosíto ei '!AD29</f>
        <v>0</v>
      </c>
      <c r="AW29" s="146">
        <f>'2a cofog szerinti teljesítés'!AD29</f>
        <v>0</v>
      </c>
      <c r="AX29" s="146">
        <f>'részletező tábla módosíto ei '!AF29</f>
        <v>0</v>
      </c>
      <c r="AY29" s="146">
        <f>'2a cofog szerinti teljesítés'!AF29</f>
        <v>0</v>
      </c>
      <c r="AZ29" s="146">
        <f>'részletező tábla módosíto ei '!AG29</f>
        <v>0</v>
      </c>
      <c r="BA29" s="146">
        <f>'2a cofog szerinti teljesítés'!AG29</f>
        <v>0</v>
      </c>
      <c r="BB29" s="146">
        <f>'részletező tábla módosíto ei '!AH29</f>
        <v>0</v>
      </c>
      <c r="BC29" s="146">
        <f>'2a cofog szerinti teljesítés'!AH29</f>
        <v>0</v>
      </c>
      <c r="BD29" s="146">
        <f>'részletező tábla módosíto ei '!AI29</f>
        <v>0</v>
      </c>
      <c r="BE29" s="146">
        <f>'2a cofog szerinti teljesítés'!AI29</f>
        <v>0</v>
      </c>
      <c r="BF29" s="146">
        <f>'részletező tábla módosíto ei '!AJ29</f>
        <v>0</v>
      </c>
      <c r="BG29" s="146">
        <f>'2a cofog szerinti teljesítés'!AJ29</f>
        <v>0</v>
      </c>
      <c r="BH29" s="146">
        <f>'részletező tábla módosíto ei '!AK29</f>
        <v>0</v>
      </c>
      <c r="BI29" s="146">
        <f>'2a cofog szerinti teljesítés'!AK29</f>
        <v>0</v>
      </c>
      <c r="BJ29" s="146">
        <f>'részletező tábla módosíto ei '!AL29</f>
        <v>0</v>
      </c>
      <c r="BK29" s="146">
        <f>'2a cofog szerinti teljesítés'!AL29</f>
        <v>0</v>
      </c>
      <c r="BL29" s="146">
        <f>'részletező tábla módosíto ei '!AM29</f>
        <v>0</v>
      </c>
      <c r="BM29" s="146">
        <f>'2a cofog szerinti teljesítés'!AM29</f>
        <v>0</v>
      </c>
      <c r="BN29" s="146">
        <f>'részletező tábla módosíto ei '!AN29</f>
        <v>0</v>
      </c>
      <c r="BO29" s="146">
        <f>'2a cofog szerinti teljesítés'!AN29</f>
        <v>0</v>
      </c>
      <c r="BP29" s="146">
        <f>'részletező tábla módosíto ei '!AO29</f>
        <v>0</v>
      </c>
      <c r="BQ29" s="146">
        <f>'2a cofog szerinti teljesítés'!AO29</f>
        <v>0</v>
      </c>
      <c r="BR29" s="146">
        <f>'részletező tábla módosíto ei '!AP29</f>
        <v>0</v>
      </c>
      <c r="BS29" s="146">
        <f>'2a cofog szerinti teljesítés'!AP29</f>
        <v>0</v>
      </c>
      <c r="BT29" s="146">
        <f>'részletező tábla módosíto ei '!AR29</f>
        <v>0</v>
      </c>
      <c r="BU29" s="146">
        <f>'2a cofog szerinti teljesítés'!AR29</f>
        <v>0</v>
      </c>
      <c r="BV29" s="146">
        <f>'részletező tábla módosíto ei '!AS29</f>
        <v>0</v>
      </c>
      <c r="BW29" s="146">
        <f>'2a cofog szerinti teljesítés'!AS29</f>
        <v>0</v>
      </c>
      <c r="BX29" s="146">
        <f>'részletező tábla módosíto ei '!AE29</f>
        <v>0</v>
      </c>
      <c r="BY29" s="146">
        <f>'2a cofog szerinti teljesítés'!AE29</f>
        <v>0</v>
      </c>
      <c r="BZ29" s="146" t="e">
        <f>'részletező tábla módosíto ei '!#REF!</f>
        <v>#REF!</v>
      </c>
      <c r="CA29" s="146">
        <f>'2a cofog szerinti teljesítés'!AG29</f>
        <v>0</v>
      </c>
      <c r="CB29" s="146">
        <f>'részletező tábla módosíto ei '!AT29</f>
        <v>0</v>
      </c>
      <c r="CC29" s="146">
        <f>'2a cofog szerinti teljesítés'!AU29</f>
        <v>0</v>
      </c>
      <c r="CD29" s="146">
        <f>'részletező tábla módosíto ei '!AU29</f>
        <v>0</v>
      </c>
      <c r="CE29" s="146">
        <f>'2a cofog szerinti teljesítés'!AX29</f>
        <v>0</v>
      </c>
      <c r="CF29" s="146" t="e">
        <f>'részletező tábla módosíto ei '!#REF!</f>
        <v>#REF!</v>
      </c>
      <c r="CG29" s="146" t="e">
        <f>'2a cofog szerinti teljesítés'!#REF!</f>
        <v>#REF!</v>
      </c>
      <c r="CH29" s="146">
        <f>'részletező tábla módosíto ei '!AV29</f>
        <v>0</v>
      </c>
      <c r="CI29" s="146">
        <f>'2a cofog szerinti teljesítés'!AY29</f>
        <v>0</v>
      </c>
      <c r="CJ29" s="146">
        <f>'részletező tábla módosíto ei '!AW29</f>
        <v>0</v>
      </c>
      <c r="CK29" s="146">
        <f>'2a cofog szerinti teljesítés'!AZ29</f>
        <v>0</v>
      </c>
      <c r="CL29" s="146" t="e">
        <f>'részletező tábla módosíto ei '!#REF!</f>
        <v>#REF!</v>
      </c>
      <c r="CM29" s="146"/>
      <c r="CN29" s="146" t="e">
        <f>'részletező tábla módosíto ei '!#REF!</f>
        <v>#REF!</v>
      </c>
      <c r="CO29" s="146">
        <f>'2a cofog szerinti teljesítés'!AQ29</f>
        <v>0</v>
      </c>
      <c r="CP29" s="146" t="e">
        <f>'részletező tábla módosíto ei '!#REF!</f>
        <v>#REF!</v>
      </c>
      <c r="CQ29" s="146"/>
      <c r="CR29" s="146">
        <f>'részletező tábla módosíto ei '!AX29</f>
        <v>0</v>
      </c>
      <c r="CS29" s="146"/>
      <c r="CT29" s="146" t="e">
        <f>'részletező tábla módosíto ei '!#REF!</f>
        <v>#REF!</v>
      </c>
      <c r="CU29" s="146" t="e">
        <f>'2a cofog szerinti teljesítés'!#REF!</f>
        <v>#REF!</v>
      </c>
      <c r="CV29" s="146">
        <f>'részletező tábla módosíto ei '!AY29</f>
        <v>0</v>
      </c>
      <c r="CW29" s="146">
        <f>'2a cofog szerinti teljesítés'!BB29</f>
        <v>0</v>
      </c>
      <c r="CX29" s="146">
        <f>'részletező tábla módosíto ei '!AZ29</f>
        <v>0</v>
      </c>
      <c r="CY29" s="146">
        <f>'2a cofog szerinti teljesítés'!BC29</f>
        <v>0</v>
      </c>
      <c r="CZ29" s="510">
        <f t="shared" si="0"/>
        <v>0</v>
      </c>
    </row>
    <row r="30" spans="1:104" ht="17.399999999999999" x14ac:dyDescent="0.3">
      <c r="A30" s="16" t="s">
        <v>98</v>
      </c>
      <c r="B30" s="200" t="s">
        <v>99</v>
      </c>
      <c r="C30" s="146">
        <f>'részletező tábla módosíto ei '!C30</f>
        <v>0</v>
      </c>
      <c r="D30" s="146">
        <f>'2a cofog szerinti teljesítés'!C30</f>
        <v>0</v>
      </c>
      <c r="E30" s="146">
        <f>'részletező tábla módosíto ei '!D30</f>
        <v>0</v>
      </c>
      <c r="F30" s="146">
        <f>'2a cofog szerinti teljesítés'!D30</f>
        <v>0</v>
      </c>
      <c r="G30" s="146">
        <f>'részletező tábla módosíto ei '!E30</f>
        <v>0</v>
      </c>
      <c r="H30" s="146">
        <f>'2a cofog szerinti teljesítés'!E30</f>
        <v>0</v>
      </c>
      <c r="I30" s="146">
        <f>'részletező tábla módosíto ei '!F30</f>
        <v>0</v>
      </c>
      <c r="J30" s="146">
        <f>'2a cofog szerinti teljesítés'!F30</f>
        <v>0</v>
      </c>
      <c r="K30" s="146">
        <f>'részletező tábla módosíto ei '!G30</f>
        <v>0</v>
      </c>
      <c r="L30" s="146">
        <f>'részletező tábla módosíto ei '!H30</f>
        <v>0</v>
      </c>
      <c r="M30" s="146">
        <f>'2a cofog szerinti teljesítés'!H30</f>
        <v>0</v>
      </c>
      <c r="N30" s="146">
        <f>'részletező tábla módosíto ei '!M30</f>
        <v>0</v>
      </c>
      <c r="O30" s="146">
        <f>'2a cofog szerinti teljesítés'!M30</f>
        <v>0</v>
      </c>
      <c r="P30" s="146">
        <f>'részletező tábla módosíto ei '!N30</f>
        <v>0</v>
      </c>
      <c r="Q30" s="146">
        <f>'2a cofog szerinti teljesítés'!N30</f>
        <v>0</v>
      </c>
      <c r="R30" s="146">
        <f>'részletező tábla módosíto ei '!O30</f>
        <v>0</v>
      </c>
      <c r="S30" s="146">
        <f>'2a cofog szerinti teljesítés'!O30</f>
        <v>0</v>
      </c>
      <c r="T30" s="146">
        <f>'részletező tábla módosíto ei '!P30</f>
        <v>0</v>
      </c>
      <c r="U30" s="146">
        <f>'2a cofog szerinti teljesítés'!P30</f>
        <v>0</v>
      </c>
      <c r="V30" s="146">
        <f>'részletező tábla módosíto ei '!Q30</f>
        <v>0</v>
      </c>
      <c r="W30" s="146">
        <f>'2a cofog szerinti teljesítés'!Q30</f>
        <v>0</v>
      </c>
      <c r="X30" s="146">
        <f>'részletező tábla módosíto ei '!R30</f>
        <v>0</v>
      </c>
      <c r="Y30" s="146">
        <f>'2a cofog szerinti teljesítés'!R30</f>
        <v>0</v>
      </c>
      <c r="Z30" s="146">
        <f>'részletező tábla módosíto ei '!S30</f>
        <v>0</v>
      </c>
      <c r="AA30" s="146">
        <f>'2a cofog szerinti teljesítés'!S30</f>
        <v>0</v>
      </c>
      <c r="AB30" s="146">
        <f>'részletező tábla módosíto ei '!T30</f>
        <v>0</v>
      </c>
      <c r="AC30" s="146">
        <f>'2a cofog szerinti teljesítés'!T30</f>
        <v>0</v>
      </c>
      <c r="AD30" s="146">
        <f>'részletező tábla módosíto ei '!U30</f>
        <v>0</v>
      </c>
      <c r="AE30" s="146">
        <f>'2a cofog szerinti teljesítés'!U30</f>
        <v>0</v>
      </c>
      <c r="AF30" s="146">
        <f>'részletező tábla módosíto ei '!V30</f>
        <v>0</v>
      </c>
      <c r="AG30" s="146">
        <f>'2a cofog szerinti teljesítés'!V30</f>
        <v>0</v>
      </c>
      <c r="AH30" s="146">
        <f>'részletező tábla módosíto ei '!W30</f>
        <v>0</v>
      </c>
      <c r="AI30" s="146">
        <f>'2a cofog szerinti teljesítés'!W30</f>
        <v>0</v>
      </c>
      <c r="AJ30" s="146">
        <f>'részletező tábla módosíto ei '!X30</f>
        <v>0</v>
      </c>
      <c r="AK30" s="146">
        <f>'2a cofog szerinti teljesítés'!X30</f>
        <v>0</v>
      </c>
      <c r="AL30" s="146">
        <f>'részletező tábla módosíto ei '!Y30</f>
        <v>0</v>
      </c>
      <c r="AM30" s="146">
        <f>'2a cofog szerinti teljesítés'!Y30</f>
        <v>0</v>
      </c>
      <c r="AN30" s="146">
        <f>'részletező tábla módosíto ei '!Z30</f>
        <v>0</v>
      </c>
      <c r="AO30" s="146">
        <f>'2a cofog szerinti teljesítés'!Z30</f>
        <v>0</v>
      </c>
      <c r="AP30" s="146">
        <f>'részletező tábla módosíto ei '!AA30</f>
        <v>0</v>
      </c>
      <c r="AQ30" s="146">
        <f>'2a cofog szerinti teljesítés'!AA30</f>
        <v>0</v>
      </c>
      <c r="AR30" s="146">
        <f>'részletező tábla módosíto ei '!AB30</f>
        <v>0</v>
      </c>
      <c r="AS30" s="146">
        <f>'2a cofog szerinti teljesítés'!AB30</f>
        <v>0</v>
      </c>
      <c r="AT30" s="146">
        <f>'részletező tábla módosíto ei '!AC30</f>
        <v>0</v>
      </c>
      <c r="AU30" s="146">
        <f>'2a cofog szerinti teljesítés'!AC30</f>
        <v>0</v>
      </c>
      <c r="AV30" s="146">
        <f>'részletező tábla módosíto ei '!AD30</f>
        <v>0</v>
      </c>
      <c r="AW30" s="146">
        <f>'2a cofog szerinti teljesítés'!AD30</f>
        <v>0</v>
      </c>
      <c r="AX30" s="146">
        <f>'részletező tábla módosíto ei '!AF30</f>
        <v>0</v>
      </c>
      <c r="AY30" s="146">
        <f>'2a cofog szerinti teljesítés'!AF30</f>
        <v>0</v>
      </c>
      <c r="AZ30" s="146">
        <f>'részletező tábla módosíto ei '!AG30</f>
        <v>0</v>
      </c>
      <c r="BA30" s="146">
        <f>'2a cofog szerinti teljesítés'!AG30</f>
        <v>0</v>
      </c>
      <c r="BB30" s="146">
        <f>'részletező tábla módosíto ei '!AH30</f>
        <v>0</v>
      </c>
      <c r="BC30" s="146">
        <f>'2a cofog szerinti teljesítés'!AH30</f>
        <v>0</v>
      </c>
      <c r="BD30" s="146">
        <f>'részletező tábla módosíto ei '!AI30</f>
        <v>0</v>
      </c>
      <c r="BE30" s="146">
        <f>'2a cofog szerinti teljesítés'!AI30</f>
        <v>0</v>
      </c>
      <c r="BF30" s="146">
        <f>'részletező tábla módosíto ei '!AJ30</f>
        <v>0</v>
      </c>
      <c r="BG30" s="146">
        <f>'2a cofog szerinti teljesítés'!AJ30</f>
        <v>0</v>
      </c>
      <c r="BH30" s="146">
        <f>'részletező tábla módosíto ei '!AK30</f>
        <v>0</v>
      </c>
      <c r="BI30" s="146">
        <f>'2a cofog szerinti teljesítés'!AK30</f>
        <v>0</v>
      </c>
      <c r="BJ30" s="146">
        <f>'részletező tábla módosíto ei '!AL30</f>
        <v>0</v>
      </c>
      <c r="BK30" s="146">
        <f>'2a cofog szerinti teljesítés'!AL30</f>
        <v>0</v>
      </c>
      <c r="BL30" s="146">
        <f>'részletező tábla módosíto ei '!AM30</f>
        <v>0</v>
      </c>
      <c r="BM30" s="146">
        <f>'2a cofog szerinti teljesítés'!AM30</f>
        <v>0</v>
      </c>
      <c r="BN30" s="146">
        <f>'részletező tábla módosíto ei '!AN30</f>
        <v>0</v>
      </c>
      <c r="BO30" s="146">
        <f>'2a cofog szerinti teljesítés'!AN30</f>
        <v>0</v>
      </c>
      <c r="BP30" s="146">
        <f>'részletező tábla módosíto ei '!AO30</f>
        <v>0</v>
      </c>
      <c r="BQ30" s="146">
        <f>'2a cofog szerinti teljesítés'!AO30</f>
        <v>0</v>
      </c>
      <c r="BR30" s="146">
        <f>'részletező tábla módosíto ei '!AP30</f>
        <v>0</v>
      </c>
      <c r="BS30" s="146">
        <f>'2a cofog szerinti teljesítés'!AP30</f>
        <v>0</v>
      </c>
      <c r="BT30" s="146">
        <f>'részletező tábla módosíto ei '!AR30</f>
        <v>0</v>
      </c>
      <c r="BU30" s="146">
        <f>'2a cofog szerinti teljesítés'!AR30</f>
        <v>0</v>
      </c>
      <c r="BV30" s="146">
        <f>'részletező tábla módosíto ei '!AS30</f>
        <v>0</v>
      </c>
      <c r="BW30" s="146">
        <f>'2a cofog szerinti teljesítés'!AS30</f>
        <v>0</v>
      </c>
      <c r="BX30" s="146">
        <f>'részletező tábla módosíto ei '!AE30</f>
        <v>0</v>
      </c>
      <c r="BY30" s="146">
        <f>'2a cofog szerinti teljesítés'!AE30</f>
        <v>0</v>
      </c>
      <c r="BZ30" s="146" t="e">
        <f>'részletező tábla módosíto ei '!#REF!</f>
        <v>#REF!</v>
      </c>
      <c r="CA30" s="146">
        <f>'2a cofog szerinti teljesítés'!AG30</f>
        <v>0</v>
      </c>
      <c r="CB30" s="146">
        <f>'részletező tábla módosíto ei '!AT30</f>
        <v>0</v>
      </c>
      <c r="CC30" s="146">
        <f>'2a cofog szerinti teljesítés'!AU30</f>
        <v>0</v>
      </c>
      <c r="CD30" s="146">
        <f>'részletező tábla módosíto ei '!AU30</f>
        <v>0</v>
      </c>
      <c r="CE30" s="146">
        <f>'2a cofog szerinti teljesítés'!AX30</f>
        <v>0</v>
      </c>
      <c r="CF30" s="146" t="e">
        <f>'részletező tábla módosíto ei '!#REF!</f>
        <v>#REF!</v>
      </c>
      <c r="CG30" s="146" t="e">
        <f>'2a cofog szerinti teljesítés'!#REF!</f>
        <v>#REF!</v>
      </c>
      <c r="CH30" s="146">
        <f>'részletező tábla módosíto ei '!AV30</f>
        <v>0</v>
      </c>
      <c r="CI30" s="146">
        <f>'2a cofog szerinti teljesítés'!AY30</f>
        <v>0</v>
      </c>
      <c r="CJ30" s="146">
        <f>'részletező tábla módosíto ei '!AW30</f>
        <v>0</v>
      </c>
      <c r="CK30" s="146">
        <f>'2a cofog szerinti teljesítés'!AZ30</f>
        <v>0</v>
      </c>
      <c r="CL30" s="146" t="e">
        <f>'részletező tábla módosíto ei '!#REF!</f>
        <v>#REF!</v>
      </c>
      <c r="CM30" s="146"/>
      <c r="CN30" s="146" t="e">
        <f>'részletező tábla módosíto ei '!#REF!</f>
        <v>#REF!</v>
      </c>
      <c r="CO30" s="146">
        <f>'2a cofog szerinti teljesítés'!AQ30</f>
        <v>0</v>
      </c>
      <c r="CP30" s="146" t="e">
        <f>'részletező tábla módosíto ei '!#REF!</f>
        <v>#REF!</v>
      </c>
      <c r="CQ30" s="146"/>
      <c r="CR30" s="146">
        <f>'részletező tábla módosíto ei '!AX30</f>
        <v>0</v>
      </c>
      <c r="CS30" s="146"/>
      <c r="CT30" s="146" t="e">
        <f>'részletező tábla módosíto ei '!#REF!</f>
        <v>#REF!</v>
      </c>
      <c r="CU30" s="146" t="e">
        <f>'2a cofog szerinti teljesítés'!#REF!</f>
        <v>#REF!</v>
      </c>
      <c r="CV30" s="146">
        <f>'részletező tábla módosíto ei '!AY30</f>
        <v>0</v>
      </c>
      <c r="CW30" s="146">
        <f>'2a cofog szerinti teljesítés'!BB30</f>
        <v>0</v>
      </c>
      <c r="CX30" s="146">
        <f>'részletező tábla módosíto ei '!AZ30</f>
        <v>0</v>
      </c>
      <c r="CY30" s="146">
        <f>'2a cofog szerinti teljesítés'!BC30</f>
        <v>0</v>
      </c>
      <c r="CZ30" s="510">
        <f t="shared" si="0"/>
        <v>0</v>
      </c>
    </row>
    <row r="31" spans="1:104" ht="17.399999999999999" x14ac:dyDescent="0.3">
      <c r="A31" s="16" t="s">
        <v>100</v>
      </c>
      <c r="B31" s="200" t="s">
        <v>101</v>
      </c>
      <c r="C31" s="146">
        <f>'részletező tábla módosíto ei '!C31</f>
        <v>0</v>
      </c>
      <c r="D31" s="146">
        <f>'2a cofog szerinti teljesítés'!C31</f>
        <v>0</v>
      </c>
      <c r="E31" s="146">
        <f>'részletező tábla módosíto ei '!D31</f>
        <v>0</v>
      </c>
      <c r="F31" s="146">
        <f>'2a cofog szerinti teljesítés'!D31</f>
        <v>0</v>
      </c>
      <c r="G31" s="146">
        <f>'részletező tábla módosíto ei '!E31</f>
        <v>0</v>
      </c>
      <c r="H31" s="146">
        <f>'2a cofog szerinti teljesítés'!E31</f>
        <v>0</v>
      </c>
      <c r="I31" s="146">
        <f>'részletező tábla módosíto ei '!F31</f>
        <v>0</v>
      </c>
      <c r="J31" s="146">
        <f>'2a cofog szerinti teljesítés'!F31</f>
        <v>0</v>
      </c>
      <c r="K31" s="146">
        <f>'részletező tábla módosíto ei '!G31</f>
        <v>0</v>
      </c>
      <c r="L31" s="146">
        <f>'részletező tábla módosíto ei '!H31</f>
        <v>0</v>
      </c>
      <c r="M31" s="146">
        <f>'2a cofog szerinti teljesítés'!H31</f>
        <v>0</v>
      </c>
      <c r="N31" s="146">
        <f>'részletező tábla módosíto ei '!M31</f>
        <v>0</v>
      </c>
      <c r="O31" s="146">
        <f>'2a cofog szerinti teljesítés'!M31</f>
        <v>0</v>
      </c>
      <c r="P31" s="146">
        <f>'részletező tábla módosíto ei '!N31</f>
        <v>0</v>
      </c>
      <c r="Q31" s="146">
        <f>'2a cofog szerinti teljesítés'!N31</f>
        <v>0</v>
      </c>
      <c r="R31" s="146">
        <f>'részletező tábla módosíto ei '!O31</f>
        <v>0</v>
      </c>
      <c r="S31" s="146">
        <f>'2a cofog szerinti teljesítés'!O31</f>
        <v>0</v>
      </c>
      <c r="T31" s="146">
        <f>'részletező tábla módosíto ei '!P31</f>
        <v>0</v>
      </c>
      <c r="U31" s="146">
        <f>'2a cofog szerinti teljesítés'!P31</f>
        <v>0</v>
      </c>
      <c r="V31" s="146">
        <f>'részletező tábla módosíto ei '!Q31</f>
        <v>0</v>
      </c>
      <c r="W31" s="146">
        <f>'2a cofog szerinti teljesítés'!Q31</f>
        <v>0</v>
      </c>
      <c r="X31" s="146">
        <f>'részletező tábla módosíto ei '!R31</f>
        <v>0</v>
      </c>
      <c r="Y31" s="146">
        <f>'2a cofog szerinti teljesítés'!R31</f>
        <v>0</v>
      </c>
      <c r="Z31" s="146">
        <f>'részletező tábla módosíto ei '!S31</f>
        <v>0</v>
      </c>
      <c r="AA31" s="146">
        <f>'2a cofog szerinti teljesítés'!S31</f>
        <v>0</v>
      </c>
      <c r="AB31" s="146">
        <f>'részletező tábla módosíto ei '!T31</f>
        <v>0</v>
      </c>
      <c r="AC31" s="146">
        <f>'2a cofog szerinti teljesítés'!T31</f>
        <v>0</v>
      </c>
      <c r="AD31" s="146">
        <f>'részletező tábla módosíto ei '!U31</f>
        <v>0</v>
      </c>
      <c r="AE31" s="146">
        <f>'2a cofog szerinti teljesítés'!U31</f>
        <v>0</v>
      </c>
      <c r="AF31" s="146">
        <f>'részletező tábla módosíto ei '!V31</f>
        <v>0</v>
      </c>
      <c r="AG31" s="146">
        <f>'2a cofog szerinti teljesítés'!V31</f>
        <v>0</v>
      </c>
      <c r="AH31" s="146">
        <f>'részletező tábla módosíto ei '!W31</f>
        <v>0</v>
      </c>
      <c r="AI31" s="146">
        <f>'2a cofog szerinti teljesítés'!W31</f>
        <v>0</v>
      </c>
      <c r="AJ31" s="146">
        <f>'részletező tábla módosíto ei '!X31</f>
        <v>0</v>
      </c>
      <c r="AK31" s="146">
        <f>'2a cofog szerinti teljesítés'!X31</f>
        <v>0</v>
      </c>
      <c r="AL31" s="146">
        <f>'részletező tábla módosíto ei '!Y31</f>
        <v>0</v>
      </c>
      <c r="AM31" s="146">
        <f>'2a cofog szerinti teljesítés'!Y31</f>
        <v>0</v>
      </c>
      <c r="AN31" s="146">
        <f>'részletező tábla módosíto ei '!Z31</f>
        <v>0</v>
      </c>
      <c r="AO31" s="146">
        <f>'2a cofog szerinti teljesítés'!Z31</f>
        <v>0</v>
      </c>
      <c r="AP31" s="146">
        <f>'részletező tábla módosíto ei '!AA31</f>
        <v>0</v>
      </c>
      <c r="AQ31" s="146">
        <f>'2a cofog szerinti teljesítés'!AA31</f>
        <v>0</v>
      </c>
      <c r="AR31" s="146">
        <f>'részletező tábla módosíto ei '!AB31</f>
        <v>0</v>
      </c>
      <c r="AS31" s="146">
        <f>'2a cofog szerinti teljesítés'!AB31</f>
        <v>0</v>
      </c>
      <c r="AT31" s="146">
        <f>'részletező tábla módosíto ei '!AC31</f>
        <v>0</v>
      </c>
      <c r="AU31" s="146">
        <f>'2a cofog szerinti teljesítés'!AC31</f>
        <v>0</v>
      </c>
      <c r="AV31" s="146">
        <f>'részletező tábla módosíto ei '!AD31</f>
        <v>0</v>
      </c>
      <c r="AW31" s="146">
        <f>'2a cofog szerinti teljesítés'!AD31</f>
        <v>0</v>
      </c>
      <c r="AX31" s="146">
        <f>'részletező tábla módosíto ei '!AF31</f>
        <v>0</v>
      </c>
      <c r="AY31" s="146">
        <f>'2a cofog szerinti teljesítés'!AF31</f>
        <v>0</v>
      </c>
      <c r="AZ31" s="146">
        <f>'részletező tábla módosíto ei '!AG31</f>
        <v>0</v>
      </c>
      <c r="BA31" s="146">
        <f>'2a cofog szerinti teljesítés'!AG31</f>
        <v>0</v>
      </c>
      <c r="BB31" s="146">
        <f>'részletező tábla módosíto ei '!AH31</f>
        <v>0</v>
      </c>
      <c r="BC31" s="146">
        <f>'2a cofog szerinti teljesítés'!AH31</f>
        <v>0</v>
      </c>
      <c r="BD31" s="146">
        <f>'részletező tábla módosíto ei '!AI31</f>
        <v>0</v>
      </c>
      <c r="BE31" s="146">
        <f>'2a cofog szerinti teljesítés'!AI31</f>
        <v>0</v>
      </c>
      <c r="BF31" s="146">
        <f>'részletező tábla módosíto ei '!AJ31</f>
        <v>0</v>
      </c>
      <c r="BG31" s="146">
        <f>'2a cofog szerinti teljesítés'!AJ31</f>
        <v>0</v>
      </c>
      <c r="BH31" s="146">
        <f>'részletező tábla módosíto ei '!AK31</f>
        <v>0</v>
      </c>
      <c r="BI31" s="146">
        <f>'2a cofog szerinti teljesítés'!AK31</f>
        <v>0</v>
      </c>
      <c r="BJ31" s="146">
        <f>'részletező tábla módosíto ei '!AL31</f>
        <v>0</v>
      </c>
      <c r="BK31" s="146">
        <f>'2a cofog szerinti teljesítés'!AL31</f>
        <v>0</v>
      </c>
      <c r="BL31" s="146">
        <f>'részletező tábla módosíto ei '!AM31</f>
        <v>0</v>
      </c>
      <c r="BM31" s="146">
        <f>'2a cofog szerinti teljesítés'!AM31</f>
        <v>0</v>
      </c>
      <c r="BN31" s="146">
        <f>'részletező tábla módosíto ei '!AN31</f>
        <v>0</v>
      </c>
      <c r="BO31" s="146">
        <f>'2a cofog szerinti teljesítés'!AN31</f>
        <v>0</v>
      </c>
      <c r="BP31" s="146">
        <f>'részletező tábla módosíto ei '!AO31</f>
        <v>0</v>
      </c>
      <c r="BQ31" s="146">
        <f>'2a cofog szerinti teljesítés'!AO31</f>
        <v>0</v>
      </c>
      <c r="BR31" s="146">
        <f>'részletező tábla módosíto ei '!AP31</f>
        <v>0</v>
      </c>
      <c r="BS31" s="146">
        <f>'2a cofog szerinti teljesítés'!AP31</f>
        <v>0</v>
      </c>
      <c r="BT31" s="146">
        <f>'részletező tábla módosíto ei '!AR31</f>
        <v>0</v>
      </c>
      <c r="BU31" s="146">
        <f>'2a cofog szerinti teljesítés'!AR31</f>
        <v>0</v>
      </c>
      <c r="BV31" s="146">
        <f>'részletező tábla módosíto ei '!AS31</f>
        <v>0</v>
      </c>
      <c r="BW31" s="146">
        <f>'2a cofog szerinti teljesítés'!AS31</f>
        <v>0</v>
      </c>
      <c r="BX31" s="146">
        <f>'részletező tábla módosíto ei '!AE31</f>
        <v>0</v>
      </c>
      <c r="BY31" s="146">
        <f>'2a cofog szerinti teljesítés'!AE31</f>
        <v>0</v>
      </c>
      <c r="BZ31" s="146" t="e">
        <f>'részletező tábla módosíto ei '!#REF!</f>
        <v>#REF!</v>
      </c>
      <c r="CA31" s="146">
        <f>'2a cofog szerinti teljesítés'!AG31</f>
        <v>0</v>
      </c>
      <c r="CB31" s="146">
        <f>'részletező tábla módosíto ei '!AT31</f>
        <v>0</v>
      </c>
      <c r="CC31" s="146">
        <f>'2a cofog szerinti teljesítés'!AU31</f>
        <v>0</v>
      </c>
      <c r="CD31" s="146">
        <f>'részletező tábla módosíto ei '!AU31</f>
        <v>0</v>
      </c>
      <c r="CE31" s="146">
        <f>'2a cofog szerinti teljesítés'!AX31</f>
        <v>0</v>
      </c>
      <c r="CF31" s="146" t="e">
        <f>'részletező tábla módosíto ei '!#REF!</f>
        <v>#REF!</v>
      </c>
      <c r="CG31" s="146" t="e">
        <f>'2a cofog szerinti teljesítés'!#REF!</f>
        <v>#REF!</v>
      </c>
      <c r="CH31" s="146">
        <f>'részletező tábla módosíto ei '!AV31</f>
        <v>0</v>
      </c>
      <c r="CI31" s="146">
        <f>'2a cofog szerinti teljesítés'!AY31</f>
        <v>0</v>
      </c>
      <c r="CJ31" s="146">
        <f>'részletező tábla módosíto ei '!AW31</f>
        <v>0</v>
      </c>
      <c r="CK31" s="146">
        <f>'2a cofog szerinti teljesítés'!AZ31</f>
        <v>0</v>
      </c>
      <c r="CL31" s="146" t="e">
        <f>'részletező tábla módosíto ei '!#REF!</f>
        <v>#REF!</v>
      </c>
      <c r="CM31" s="146"/>
      <c r="CN31" s="146" t="e">
        <f>'részletező tábla módosíto ei '!#REF!</f>
        <v>#REF!</v>
      </c>
      <c r="CO31" s="146">
        <f>'2a cofog szerinti teljesítés'!AQ31</f>
        <v>0</v>
      </c>
      <c r="CP31" s="146" t="e">
        <f>'részletező tábla módosíto ei '!#REF!</f>
        <v>#REF!</v>
      </c>
      <c r="CQ31" s="146"/>
      <c r="CR31" s="146">
        <f>'részletező tábla módosíto ei '!AX31</f>
        <v>0</v>
      </c>
      <c r="CS31" s="146"/>
      <c r="CT31" s="146" t="e">
        <f>'részletező tábla módosíto ei '!#REF!</f>
        <v>#REF!</v>
      </c>
      <c r="CU31" s="146" t="e">
        <f>'2a cofog szerinti teljesítés'!#REF!</f>
        <v>#REF!</v>
      </c>
      <c r="CV31" s="146">
        <f>'részletező tábla módosíto ei '!AY31</f>
        <v>0</v>
      </c>
      <c r="CW31" s="146">
        <f>'2a cofog szerinti teljesítés'!BB31</f>
        <v>0</v>
      </c>
      <c r="CX31" s="146">
        <f>'részletező tábla módosíto ei '!AZ31</f>
        <v>0</v>
      </c>
      <c r="CY31" s="146">
        <f>'2a cofog szerinti teljesítés'!BC31</f>
        <v>0</v>
      </c>
      <c r="CZ31" s="510">
        <f t="shared" si="0"/>
        <v>0</v>
      </c>
    </row>
    <row r="32" spans="1:104" ht="17.399999999999999" x14ac:dyDescent="0.3">
      <c r="A32" s="20"/>
      <c r="B32" s="202" t="s">
        <v>102</v>
      </c>
      <c r="C32" s="512">
        <f>'részletező tábla módosíto ei '!C32</f>
        <v>0</v>
      </c>
      <c r="D32" s="512">
        <f>'2a cofog szerinti teljesítés'!C32</f>
        <v>0</v>
      </c>
      <c r="E32" s="512">
        <f>'részletező tábla módosíto ei '!D32</f>
        <v>0</v>
      </c>
      <c r="F32" s="512">
        <f>'2a cofog szerinti teljesítés'!D32</f>
        <v>0</v>
      </c>
      <c r="G32" s="512">
        <f>'részletező tábla módosíto ei '!E32</f>
        <v>0</v>
      </c>
      <c r="H32" s="512">
        <f>'2a cofog szerinti teljesítés'!E32</f>
        <v>0</v>
      </c>
      <c r="I32" s="512">
        <f>'részletező tábla módosíto ei '!F32</f>
        <v>0</v>
      </c>
      <c r="J32" s="512">
        <f>'2a cofog szerinti teljesítés'!F32</f>
        <v>0</v>
      </c>
      <c r="K32" s="512">
        <f>'részletező tábla módosíto ei '!G32</f>
        <v>0</v>
      </c>
      <c r="L32" s="512">
        <f>'részletező tábla módosíto ei '!H32</f>
        <v>0</v>
      </c>
      <c r="M32" s="512">
        <f>'2a cofog szerinti teljesítés'!H32</f>
        <v>0</v>
      </c>
      <c r="N32" s="512">
        <f>'részletező tábla módosíto ei '!M32</f>
        <v>0</v>
      </c>
      <c r="O32" s="512">
        <f>'2a cofog szerinti teljesítés'!M32</f>
        <v>0</v>
      </c>
      <c r="P32" s="512">
        <f>'részletező tábla módosíto ei '!N32</f>
        <v>0</v>
      </c>
      <c r="Q32" s="512">
        <f>'2a cofog szerinti teljesítés'!N32</f>
        <v>0</v>
      </c>
      <c r="R32" s="512">
        <f>'részletező tábla módosíto ei '!O32</f>
        <v>0</v>
      </c>
      <c r="S32" s="512">
        <f>'2a cofog szerinti teljesítés'!O32</f>
        <v>0</v>
      </c>
      <c r="T32" s="512">
        <f>'részletező tábla módosíto ei '!P32</f>
        <v>0</v>
      </c>
      <c r="U32" s="512">
        <f>'2a cofog szerinti teljesítés'!P32</f>
        <v>0</v>
      </c>
      <c r="V32" s="512">
        <f>'részletező tábla módosíto ei '!Q32</f>
        <v>0</v>
      </c>
      <c r="W32" s="512">
        <f>'2a cofog szerinti teljesítés'!Q32</f>
        <v>0</v>
      </c>
      <c r="X32" s="512">
        <f>'részletező tábla módosíto ei '!R32</f>
        <v>0</v>
      </c>
      <c r="Y32" s="512">
        <f>'2a cofog szerinti teljesítés'!R32</f>
        <v>0</v>
      </c>
      <c r="Z32" s="512">
        <f>'részletező tábla módosíto ei '!S32</f>
        <v>0</v>
      </c>
      <c r="AA32" s="512">
        <f>'2a cofog szerinti teljesítés'!S32</f>
        <v>0</v>
      </c>
      <c r="AB32" s="512">
        <f>'részletező tábla módosíto ei '!T32</f>
        <v>0</v>
      </c>
      <c r="AC32" s="512">
        <f>'2a cofog szerinti teljesítés'!T32</f>
        <v>0</v>
      </c>
      <c r="AD32" s="512">
        <f>'részletező tábla módosíto ei '!U32</f>
        <v>0</v>
      </c>
      <c r="AE32" s="512">
        <f>'2a cofog szerinti teljesítés'!U32</f>
        <v>0</v>
      </c>
      <c r="AF32" s="512">
        <f>'részletező tábla módosíto ei '!V32</f>
        <v>0</v>
      </c>
      <c r="AG32" s="512">
        <f>'2a cofog szerinti teljesítés'!V32</f>
        <v>0</v>
      </c>
      <c r="AH32" s="512">
        <f>'részletező tábla módosíto ei '!W32</f>
        <v>0</v>
      </c>
      <c r="AI32" s="512">
        <f>'2a cofog szerinti teljesítés'!W32</f>
        <v>0</v>
      </c>
      <c r="AJ32" s="512">
        <f>'részletező tábla módosíto ei '!X32</f>
        <v>0</v>
      </c>
      <c r="AK32" s="512">
        <f>'2a cofog szerinti teljesítés'!X32</f>
        <v>0</v>
      </c>
      <c r="AL32" s="512">
        <f>'részletező tábla módosíto ei '!Y32</f>
        <v>0</v>
      </c>
      <c r="AM32" s="512">
        <f>'2a cofog szerinti teljesítés'!Y32</f>
        <v>0</v>
      </c>
      <c r="AN32" s="512">
        <f>'részletező tábla módosíto ei '!Z32</f>
        <v>0</v>
      </c>
      <c r="AO32" s="512">
        <f>'2a cofog szerinti teljesítés'!Z32</f>
        <v>0</v>
      </c>
      <c r="AP32" s="512">
        <f>'részletező tábla módosíto ei '!AA32</f>
        <v>0</v>
      </c>
      <c r="AQ32" s="512">
        <f>'2a cofog szerinti teljesítés'!AA32</f>
        <v>0</v>
      </c>
      <c r="AR32" s="512">
        <f>'részletező tábla módosíto ei '!AB32</f>
        <v>0</v>
      </c>
      <c r="AS32" s="512">
        <f>'2a cofog szerinti teljesítés'!AB32</f>
        <v>0</v>
      </c>
      <c r="AT32" s="512">
        <f>'részletező tábla módosíto ei '!AC32</f>
        <v>0</v>
      </c>
      <c r="AU32" s="512">
        <f>'2a cofog szerinti teljesítés'!AC32</f>
        <v>0</v>
      </c>
      <c r="AV32" s="512">
        <f>'részletező tábla módosíto ei '!AD32</f>
        <v>0</v>
      </c>
      <c r="AW32" s="512">
        <f>'2a cofog szerinti teljesítés'!AD32</f>
        <v>0</v>
      </c>
      <c r="AX32" s="512">
        <f>'részletező tábla módosíto ei '!AF32</f>
        <v>0</v>
      </c>
      <c r="AY32" s="512">
        <f>'2a cofog szerinti teljesítés'!AF32</f>
        <v>0</v>
      </c>
      <c r="AZ32" s="512">
        <f>'részletező tábla módosíto ei '!AG32</f>
        <v>0</v>
      </c>
      <c r="BA32" s="512">
        <f>'2a cofog szerinti teljesítés'!AG32</f>
        <v>0</v>
      </c>
      <c r="BB32" s="512">
        <f>'részletező tábla módosíto ei '!AH32</f>
        <v>0</v>
      </c>
      <c r="BC32" s="512">
        <f>'2a cofog szerinti teljesítés'!AH32</f>
        <v>0</v>
      </c>
      <c r="BD32" s="512">
        <f>'részletező tábla módosíto ei '!AI32</f>
        <v>0</v>
      </c>
      <c r="BE32" s="512">
        <f>'2a cofog szerinti teljesítés'!AI32</f>
        <v>0</v>
      </c>
      <c r="BF32" s="512">
        <f>'részletező tábla módosíto ei '!AJ32</f>
        <v>0</v>
      </c>
      <c r="BG32" s="512">
        <f>'2a cofog szerinti teljesítés'!AJ32</f>
        <v>0</v>
      </c>
      <c r="BH32" s="512">
        <f>'részletező tábla módosíto ei '!AK32</f>
        <v>0</v>
      </c>
      <c r="BI32" s="512">
        <f>'2a cofog szerinti teljesítés'!AK32</f>
        <v>0</v>
      </c>
      <c r="BJ32" s="512">
        <f>'részletező tábla módosíto ei '!AL32</f>
        <v>0</v>
      </c>
      <c r="BK32" s="512">
        <f>'2a cofog szerinti teljesítés'!AL32</f>
        <v>0</v>
      </c>
      <c r="BL32" s="512">
        <f>'részletező tábla módosíto ei '!AM32</f>
        <v>0</v>
      </c>
      <c r="BM32" s="512">
        <f>'2a cofog szerinti teljesítés'!AM32</f>
        <v>0</v>
      </c>
      <c r="BN32" s="512">
        <f>'részletező tábla módosíto ei '!AN32</f>
        <v>0</v>
      </c>
      <c r="BO32" s="512">
        <f>'2a cofog szerinti teljesítés'!AN32</f>
        <v>0</v>
      </c>
      <c r="BP32" s="512">
        <f>'részletező tábla módosíto ei '!AO32</f>
        <v>0</v>
      </c>
      <c r="BQ32" s="512">
        <f>'2a cofog szerinti teljesítés'!AO32</f>
        <v>0</v>
      </c>
      <c r="BR32" s="512">
        <f>'részletező tábla módosíto ei '!AP32</f>
        <v>0</v>
      </c>
      <c r="BS32" s="512">
        <f>'2a cofog szerinti teljesítés'!AP32</f>
        <v>0</v>
      </c>
      <c r="BT32" s="512">
        <f>'részletező tábla módosíto ei '!AR32</f>
        <v>0</v>
      </c>
      <c r="BU32" s="512">
        <f>'2a cofog szerinti teljesítés'!AR32</f>
        <v>0</v>
      </c>
      <c r="BV32" s="512">
        <f>'részletező tábla módosíto ei '!AS32</f>
        <v>0</v>
      </c>
      <c r="BW32" s="512">
        <f>'2a cofog szerinti teljesítés'!AS32</f>
        <v>0</v>
      </c>
      <c r="BX32" s="512">
        <f>'részletező tábla módosíto ei '!AE32</f>
        <v>0</v>
      </c>
      <c r="BY32" s="512">
        <f>'2a cofog szerinti teljesítés'!AE32</f>
        <v>0</v>
      </c>
      <c r="BZ32" s="512" t="e">
        <f>'részletező tábla módosíto ei '!#REF!</f>
        <v>#REF!</v>
      </c>
      <c r="CA32" s="512">
        <f>'2a cofog szerinti teljesítés'!AG32</f>
        <v>0</v>
      </c>
      <c r="CB32" s="512">
        <f>'részletező tábla módosíto ei '!AT32</f>
        <v>0</v>
      </c>
      <c r="CC32" s="512">
        <f>'2a cofog szerinti teljesítés'!AU32</f>
        <v>0</v>
      </c>
      <c r="CD32" s="512">
        <f>'részletező tábla módosíto ei '!AU32</f>
        <v>0</v>
      </c>
      <c r="CE32" s="512">
        <f>'2a cofog szerinti teljesítés'!AX32</f>
        <v>0</v>
      </c>
      <c r="CF32" s="512" t="e">
        <f>'részletező tábla módosíto ei '!#REF!</f>
        <v>#REF!</v>
      </c>
      <c r="CG32" s="512" t="e">
        <f>'2a cofog szerinti teljesítés'!#REF!</f>
        <v>#REF!</v>
      </c>
      <c r="CH32" s="512">
        <f>'részletező tábla módosíto ei '!AV32</f>
        <v>0</v>
      </c>
      <c r="CI32" s="512">
        <f>'2a cofog szerinti teljesítés'!AY32</f>
        <v>0</v>
      </c>
      <c r="CJ32" s="512">
        <f>'részletező tábla módosíto ei '!AW32</f>
        <v>0</v>
      </c>
      <c r="CK32" s="512">
        <f>'2a cofog szerinti teljesítés'!AZ32</f>
        <v>0</v>
      </c>
      <c r="CL32" s="512" t="e">
        <f>'részletező tábla módosíto ei '!#REF!</f>
        <v>#REF!</v>
      </c>
      <c r="CM32" s="512"/>
      <c r="CN32" s="512" t="e">
        <f>'részletező tábla módosíto ei '!#REF!</f>
        <v>#REF!</v>
      </c>
      <c r="CO32" s="512">
        <f>'2a cofog szerinti teljesítés'!AQ32</f>
        <v>0</v>
      </c>
      <c r="CP32" s="512" t="e">
        <f>'részletező tábla módosíto ei '!#REF!</f>
        <v>#REF!</v>
      </c>
      <c r="CQ32" s="512"/>
      <c r="CR32" s="512">
        <f>'részletező tábla módosíto ei '!AX32</f>
        <v>0</v>
      </c>
      <c r="CS32" s="512"/>
      <c r="CT32" s="512" t="e">
        <f>'részletező tábla módosíto ei '!#REF!</f>
        <v>#REF!</v>
      </c>
      <c r="CU32" s="512" t="e">
        <f>'2a cofog szerinti teljesítés'!#REF!</f>
        <v>#REF!</v>
      </c>
      <c r="CV32" s="512">
        <f>'részletező tábla módosíto ei '!AY32</f>
        <v>0</v>
      </c>
      <c r="CW32" s="512">
        <f>'2a cofog szerinti teljesítés'!BB32</f>
        <v>0</v>
      </c>
      <c r="CX32" s="512">
        <f>'részletező tábla módosíto ei '!AZ32</f>
        <v>0</v>
      </c>
      <c r="CY32" s="512">
        <f>'2a cofog szerinti teljesítés'!BC32</f>
        <v>0</v>
      </c>
      <c r="CZ32" s="510">
        <f t="shared" si="0"/>
        <v>0</v>
      </c>
    </row>
    <row r="33" spans="1:104" ht="17.399999999999999" x14ac:dyDescent="0.3">
      <c r="A33" s="20"/>
      <c r="B33" s="202" t="s">
        <v>103</v>
      </c>
      <c r="C33" s="512">
        <f>'részletező tábla módosíto ei '!C33</f>
        <v>0</v>
      </c>
      <c r="D33" s="512">
        <f>'2a cofog szerinti teljesítés'!C33</f>
        <v>0</v>
      </c>
      <c r="E33" s="512">
        <f>'részletező tábla módosíto ei '!D33</f>
        <v>0</v>
      </c>
      <c r="F33" s="512">
        <f>'2a cofog szerinti teljesítés'!D33</f>
        <v>0</v>
      </c>
      <c r="G33" s="512">
        <f>'részletező tábla módosíto ei '!E33</f>
        <v>0</v>
      </c>
      <c r="H33" s="512">
        <f>'2a cofog szerinti teljesítés'!E33</f>
        <v>0</v>
      </c>
      <c r="I33" s="512">
        <f>'részletező tábla módosíto ei '!F33</f>
        <v>0</v>
      </c>
      <c r="J33" s="512">
        <f>'2a cofog szerinti teljesítés'!F33</f>
        <v>0</v>
      </c>
      <c r="K33" s="512">
        <f>'részletező tábla módosíto ei '!G33</f>
        <v>0</v>
      </c>
      <c r="L33" s="512">
        <f>'részletező tábla módosíto ei '!H33</f>
        <v>0</v>
      </c>
      <c r="M33" s="512">
        <f>'2a cofog szerinti teljesítés'!H33</f>
        <v>0</v>
      </c>
      <c r="N33" s="512">
        <f>'részletező tábla módosíto ei '!M33</f>
        <v>0</v>
      </c>
      <c r="O33" s="512">
        <f>'2a cofog szerinti teljesítés'!M33</f>
        <v>0</v>
      </c>
      <c r="P33" s="512">
        <f>'részletező tábla módosíto ei '!N33</f>
        <v>0</v>
      </c>
      <c r="Q33" s="512">
        <f>'2a cofog szerinti teljesítés'!N33</f>
        <v>0</v>
      </c>
      <c r="R33" s="512">
        <f>'részletező tábla módosíto ei '!O33</f>
        <v>0</v>
      </c>
      <c r="S33" s="512">
        <f>'2a cofog szerinti teljesítés'!O33</f>
        <v>0</v>
      </c>
      <c r="T33" s="512">
        <f>'részletező tábla módosíto ei '!P33</f>
        <v>0</v>
      </c>
      <c r="U33" s="512">
        <f>'2a cofog szerinti teljesítés'!P33</f>
        <v>0</v>
      </c>
      <c r="V33" s="512">
        <f>'részletező tábla módosíto ei '!Q33</f>
        <v>0</v>
      </c>
      <c r="W33" s="512">
        <f>'2a cofog szerinti teljesítés'!Q33</f>
        <v>0</v>
      </c>
      <c r="X33" s="512">
        <f>'részletező tábla módosíto ei '!R33</f>
        <v>0</v>
      </c>
      <c r="Y33" s="512">
        <f>'2a cofog szerinti teljesítés'!R33</f>
        <v>0</v>
      </c>
      <c r="Z33" s="512">
        <f>'részletező tábla módosíto ei '!S33</f>
        <v>0</v>
      </c>
      <c r="AA33" s="512">
        <f>'2a cofog szerinti teljesítés'!S33</f>
        <v>0</v>
      </c>
      <c r="AB33" s="512">
        <f>'részletező tábla módosíto ei '!T33</f>
        <v>0</v>
      </c>
      <c r="AC33" s="512">
        <f>'2a cofog szerinti teljesítés'!T33</f>
        <v>0</v>
      </c>
      <c r="AD33" s="512">
        <f>'részletező tábla módosíto ei '!U33</f>
        <v>0</v>
      </c>
      <c r="AE33" s="512">
        <f>'2a cofog szerinti teljesítés'!U33</f>
        <v>0</v>
      </c>
      <c r="AF33" s="512">
        <f>'részletező tábla módosíto ei '!V33</f>
        <v>0</v>
      </c>
      <c r="AG33" s="512">
        <f>'2a cofog szerinti teljesítés'!V33</f>
        <v>0</v>
      </c>
      <c r="AH33" s="512">
        <f>'részletező tábla módosíto ei '!W33</f>
        <v>0</v>
      </c>
      <c r="AI33" s="512">
        <f>'2a cofog szerinti teljesítés'!W33</f>
        <v>0</v>
      </c>
      <c r="AJ33" s="512">
        <f>'részletező tábla módosíto ei '!X33</f>
        <v>0</v>
      </c>
      <c r="AK33" s="512">
        <f>'2a cofog szerinti teljesítés'!X33</f>
        <v>0</v>
      </c>
      <c r="AL33" s="512">
        <f>'részletező tábla módosíto ei '!Y33</f>
        <v>0</v>
      </c>
      <c r="AM33" s="512">
        <f>'2a cofog szerinti teljesítés'!Y33</f>
        <v>0</v>
      </c>
      <c r="AN33" s="512">
        <f>'részletező tábla módosíto ei '!Z33</f>
        <v>0</v>
      </c>
      <c r="AO33" s="512">
        <f>'2a cofog szerinti teljesítés'!Z33</f>
        <v>0</v>
      </c>
      <c r="AP33" s="512">
        <f>'részletező tábla módosíto ei '!AA33</f>
        <v>0</v>
      </c>
      <c r="AQ33" s="512">
        <f>'2a cofog szerinti teljesítés'!AA33</f>
        <v>0</v>
      </c>
      <c r="AR33" s="512">
        <f>'részletező tábla módosíto ei '!AB33</f>
        <v>0</v>
      </c>
      <c r="AS33" s="512">
        <f>'2a cofog szerinti teljesítés'!AB33</f>
        <v>0</v>
      </c>
      <c r="AT33" s="512">
        <f>'részletező tábla módosíto ei '!AC33</f>
        <v>0</v>
      </c>
      <c r="AU33" s="512">
        <f>'2a cofog szerinti teljesítés'!AC33</f>
        <v>0</v>
      </c>
      <c r="AV33" s="512">
        <f>'részletező tábla módosíto ei '!AD33</f>
        <v>0</v>
      </c>
      <c r="AW33" s="512">
        <f>'2a cofog szerinti teljesítés'!AD33</f>
        <v>0</v>
      </c>
      <c r="AX33" s="512">
        <f>'részletező tábla módosíto ei '!AF33</f>
        <v>0</v>
      </c>
      <c r="AY33" s="512">
        <f>'2a cofog szerinti teljesítés'!AF33</f>
        <v>0</v>
      </c>
      <c r="AZ33" s="512">
        <f>'részletező tábla módosíto ei '!AG33</f>
        <v>0</v>
      </c>
      <c r="BA33" s="512">
        <f>'2a cofog szerinti teljesítés'!AG33</f>
        <v>0</v>
      </c>
      <c r="BB33" s="512">
        <f>'részletező tábla módosíto ei '!AH33</f>
        <v>0</v>
      </c>
      <c r="BC33" s="512">
        <f>'2a cofog szerinti teljesítés'!AH33</f>
        <v>0</v>
      </c>
      <c r="BD33" s="512">
        <f>'részletező tábla módosíto ei '!AI33</f>
        <v>0</v>
      </c>
      <c r="BE33" s="512">
        <f>'2a cofog szerinti teljesítés'!AI33</f>
        <v>0</v>
      </c>
      <c r="BF33" s="512">
        <f>'részletező tábla módosíto ei '!AJ33</f>
        <v>0</v>
      </c>
      <c r="BG33" s="512">
        <f>'2a cofog szerinti teljesítés'!AJ33</f>
        <v>0</v>
      </c>
      <c r="BH33" s="512">
        <f>'részletező tábla módosíto ei '!AK33</f>
        <v>0</v>
      </c>
      <c r="BI33" s="512">
        <f>'2a cofog szerinti teljesítés'!AK33</f>
        <v>0</v>
      </c>
      <c r="BJ33" s="512">
        <f>'részletező tábla módosíto ei '!AL33</f>
        <v>0</v>
      </c>
      <c r="BK33" s="512">
        <f>'2a cofog szerinti teljesítés'!AL33</f>
        <v>0</v>
      </c>
      <c r="BL33" s="512">
        <f>'részletező tábla módosíto ei '!AM33</f>
        <v>0</v>
      </c>
      <c r="BM33" s="512">
        <f>'2a cofog szerinti teljesítés'!AM33</f>
        <v>0</v>
      </c>
      <c r="BN33" s="512">
        <f>'részletező tábla módosíto ei '!AN33</f>
        <v>0</v>
      </c>
      <c r="BO33" s="512">
        <f>'2a cofog szerinti teljesítés'!AN33</f>
        <v>0</v>
      </c>
      <c r="BP33" s="512">
        <f>'részletező tábla módosíto ei '!AO33</f>
        <v>0</v>
      </c>
      <c r="BQ33" s="512">
        <f>'2a cofog szerinti teljesítés'!AO33</f>
        <v>0</v>
      </c>
      <c r="BR33" s="512">
        <f>'részletező tábla módosíto ei '!AP33</f>
        <v>0</v>
      </c>
      <c r="BS33" s="512">
        <f>'2a cofog szerinti teljesítés'!AP33</f>
        <v>0</v>
      </c>
      <c r="BT33" s="512">
        <f>'részletező tábla módosíto ei '!AR33</f>
        <v>0</v>
      </c>
      <c r="BU33" s="512">
        <f>'2a cofog szerinti teljesítés'!AR33</f>
        <v>0</v>
      </c>
      <c r="BV33" s="512">
        <f>'részletező tábla módosíto ei '!AS33</f>
        <v>0</v>
      </c>
      <c r="BW33" s="512">
        <f>'2a cofog szerinti teljesítés'!AS33</f>
        <v>0</v>
      </c>
      <c r="BX33" s="512">
        <f>'részletező tábla módosíto ei '!AE33</f>
        <v>0</v>
      </c>
      <c r="BY33" s="512">
        <f>'2a cofog szerinti teljesítés'!AE33</f>
        <v>0</v>
      </c>
      <c r="BZ33" s="512" t="e">
        <f>'részletező tábla módosíto ei '!#REF!</f>
        <v>#REF!</v>
      </c>
      <c r="CA33" s="512">
        <f>'2a cofog szerinti teljesítés'!AG33</f>
        <v>0</v>
      </c>
      <c r="CB33" s="512">
        <f>'részletező tábla módosíto ei '!AT33</f>
        <v>0</v>
      </c>
      <c r="CC33" s="512">
        <f>'2a cofog szerinti teljesítés'!AU33</f>
        <v>0</v>
      </c>
      <c r="CD33" s="512">
        <f>'részletező tábla módosíto ei '!AU33</f>
        <v>0</v>
      </c>
      <c r="CE33" s="512">
        <f>'2a cofog szerinti teljesítés'!AX33</f>
        <v>0</v>
      </c>
      <c r="CF33" s="512" t="e">
        <f>'részletező tábla módosíto ei '!#REF!</f>
        <v>#REF!</v>
      </c>
      <c r="CG33" s="512" t="e">
        <f>'2a cofog szerinti teljesítés'!#REF!</f>
        <v>#REF!</v>
      </c>
      <c r="CH33" s="512">
        <f>'részletező tábla módosíto ei '!AV33</f>
        <v>0</v>
      </c>
      <c r="CI33" s="512">
        <f>'2a cofog szerinti teljesítés'!AY33</f>
        <v>0</v>
      </c>
      <c r="CJ33" s="512">
        <f>'részletező tábla módosíto ei '!AW33</f>
        <v>0</v>
      </c>
      <c r="CK33" s="512">
        <f>'2a cofog szerinti teljesítés'!AZ33</f>
        <v>0</v>
      </c>
      <c r="CL33" s="512" t="e">
        <f>'részletező tábla módosíto ei '!#REF!</f>
        <v>#REF!</v>
      </c>
      <c r="CM33" s="512"/>
      <c r="CN33" s="512" t="e">
        <f>'részletező tábla módosíto ei '!#REF!</f>
        <v>#REF!</v>
      </c>
      <c r="CO33" s="512">
        <f>'2a cofog szerinti teljesítés'!AQ33</f>
        <v>0</v>
      </c>
      <c r="CP33" s="512" t="e">
        <f>'részletező tábla módosíto ei '!#REF!</f>
        <v>#REF!</v>
      </c>
      <c r="CQ33" s="512"/>
      <c r="CR33" s="512">
        <f>'részletező tábla módosíto ei '!AX33</f>
        <v>0</v>
      </c>
      <c r="CS33" s="512"/>
      <c r="CT33" s="512" t="e">
        <f>'részletező tábla módosíto ei '!#REF!</f>
        <v>#REF!</v>
      </c>
      <c r="CU33" s="512" t="e">
        <f>'2a cofog szerinti teljesítés'!#REF!</f>
        <v>#REF!</v>
      </c>
      <c r="CV33" s="512">
        <f>'részletező tábla módosíto ei '!AY33</f>
        <v>0</v>
      </c>
      <c r="CW33" s="512">
        <f>'2a cofog szerinti teljesítés'!BB33</f>
        <v>0</v>
      </c>
      <c r="CX33" s="512">
        <f>'részletező tábla módosíto ei '!AZ33</f>
        <v>0</v>
      </c>
      <c r="CY33" s="512">
        <f>'2a cofog szerinti teljesítés'!BC33</f>
        <v>0</v>
      </c>
      <c r="CZ33" s="510">
        <f t="shared" si="0"/>
        <v>0</v>
      </c>
    </row>
    <row r="34" spans="1:104" ht="17.399999999999999" x14ac:dyDescent="0.3">
      <c r="A34" s="16" t="s">
        <v>104</v>
      </c>
      <c r="B34" s="200" t="s">
        <v>105</v>
      </c>
      <c r="C34" s="146">
        <f>'részletező tábla módosíto ei '!C34</f>
        <v>0</v>
      </c>
      <c r="D34" s="146">
        <f>'2a cofog szerinti teljesítés'!C34</f>
        <v>0</v>
      </c>
      <c r="E34" s="146">
        <f>'részletező tábla módosíto ei '!D34</f>
        <v>0</v>
      </c>
      <c r="F34" s="146">
        <f>'2a cofog szerinti teljesítés'!D34</f>
        <v>0</v>
      </c>
      <c r="G34" s="146">
        <f>'részletező tábla módosíto ei '!E34</f>
        <v>0</v>
      </c>
      <c r="H34" s="146">
        <f>'2a cofog szerinti teljesítés'!E34</f>
        <v>0</v>
      </c>
      <c r="I34" s="146">
        <f>'részletező tábla módosíto ei '!F34</f>
        <v>0</v>
      </c>
      <c r="J34" s="146">
        <f>'2a cofog szerinti teljesítés'!F34</f>
        <v>0</v>
      </c>
      <c r="K34" s="146">
        <f>'részletező tábla módosíto ei '!G34</f>
        <v>0</v>
      </c>
      <c r="L34" s="146">
        <f>'részletező tábla módosíto ei '!H34</f>
        <v>0</v>
      </c>
      <c r="M34" s="146">
        <f>'2a cofog szerinti teljesítés'!H34</f>
        <v>0</v>
      </c>
      <c r="N34" s="146">
        <f>'részletező tábla módosíto ei '!M34</f>
        <v>0</v>
      </c>
      <c r="O34" s="146">
        <f>'2a cofog szerinti teljesítés'!M34</f>
        <v>0</v>
      </c>
      <c r="P34" s="146">
        <f>'részletező tábla módosíto ei '!N34</f>
        <v>0</v>
      </c>
      <c r="Q34" s="146">
        <f>'2a cofog szerinti teljesítés'!N34</f>
        <v>0</v>
      </c>
      <c r="R34" s="146">
        <f>'részletező tábla módosíto ei '!O34</f>
        <v>0</v>
      </c>
      <c r="S34" s="146">
        <f>'2a cofog szerinti teljesítés'!O34</f>
        <v>0</v>
      </c>
      <c r="T34" s="146">
        <f>'részletező tábla módosíto ei '!P34</f>
        <v>0</v>
      </c>
      <c r="U34" s="146">
        <f>'2a cofog szerinti teljesítés'!P34</f>
        <v>0</v>
      </c>
      <c r="V34" s="146">
        <f>'részletező tábla módosíto ei '!Q34</f>
        <v>0</v>
      </c>
      <c r="W34" s="146">
        <f>'2a cofog szerinti teljesítés'!Q34</f>
        <v>0</v>
      </c>
      <c r="X34" s="146">
        <f>'részletező tábla módosíto ei '!R34</f>
        <v>0</v>
      </c>
      <c r="Y34" s="146">
        <f>'2a cofog szerinti teljesítés'!R34</f>
        <v>0</v>
      </c>
      <c r="Z34" s="146">
        <f>'részletező tábla módosíto ei '!S34</f>
        <v>0</v>
      </c>
      <c r="AA34" s="146">
        <f>'2a cofog szerinti teljesítés'!S34</f>
        <v>0</v>
      </c>
      <c r="AB34" s="146">
        <f>'részletező tábla módosíto ei '!T34</f>
        <v>0</v>
      </c>
      <c r="AC34" s="146">
        <f>'2a cofog szerinti teljesítés'!T34</f>
        <v>0</v>
      </c>
      <c r="AD34" s="146">
        <f>'részletező tábla módosíto ei '!U34</f>
        <v>0</v>
      </c>
      <c r="AE34" s="146">
        <f>'2a cofog szerinti teljesítés'!U34</f>
        <v>0</v>
      </c>
      <c r="AF34" s="146">
        <f>'részletező tábla módosíto ei '!V34</f>
        <v>0</v>
      </c>
      <c r="AG34" s="146">
        <f>'2a cofog szerinti teljesítés'!V34</f>
        <v>0</v>
      </c>
      <c r="AH34" s="146">
        <f>'részletező tábla módosíto ei '!W34</f>
        <v>0</v>
      </c>
      <c r="AI34" s="146">
        <f>'2a cofog szerinti teljesítés'!W34</f>
        <v>0</v>
      </c>
      <c r="AJ34" s="146">
        <f>'részletező tábla módosíto ei '!X34</f>
        <v>0</v>
      </c>
      <c r="AK34" s="146">
        <f>'2a cofog szerinti teljesítés'!X34</f>
        <v>0</v>
      </c>
      <c r="AL34" s="146">
        <f>'részletező tábla módosíto ei '!Y34</f>
        <v>0</v>
      </c>
      <c r="AM34" s="146">
        <f>'2a cofog szerinti teljesítés'!Y34</f>
        <v>0</v>
      </c>
      <c r="AN34" s="146">
        <f>'részletező tábla módosíto ei '!Z34</f>
        <v>0</v>
      </c>
      <c r="AO34" s="146">
        <f>'2a cofog szerinti teljesítés'!Z34</f>
        <v>0</v>
      </c>
      <c r="AP34" s="146">
        <f>'részletező tábla módosíto ei '!AA34</f>
        <v>0</v>
      </c>
      <c r="AQ34" s="146">
        <f>'2a cofog szerinti teljesítés'!AA34</f>
        <v>0</v>
      </c>
      <c r="AR34" s="146">
        <f>'részletező tábla módosíto ei '!AB34</f>
        <v>0</v>
      </c>
      <c r="AS34" s="146">
        <f>'2a cofog szerinti teljesítés'!AB34</f>
        <v>0</v>
      </c>
      <c r="AT34" s="146">
        <f>'részletező tábla módosíto ei '!AC34</f>
        <v>0</v>
      </c>
      <c r="AU34" s="146">
        <f>'2a cofog szerinti teljesítés'!AC34</f>
        <v>0</v>
      </c>
      <c r="AV34" s="146">
        <f>'részletező tábla módosíto ei '!AD34</f>
        <v>0</v>
      </c>
      <c r="AW34" s="146">
        <f>'2a cofog szerinti teljesítés'!AD34</f>
        <v>0</v>
      </c>
      <c r="AX34" s="146">
        <f>'részletező tábla módosíto ei '!AF34</f>
        <v>0</v>
      </c>
      <c r="AY34" s="146">
        <f>'2a cofog szerinti teljesítés'!AF34</f>
        <v>0</v>
      </c>
      <c r="AZ34" s="146">
        <f>'részletező tábla módosíto ei '!AG34</f>
        <v>0</v>
      </c>
      <c r="BA34" s="146">
        <f>'2a cofog szerinti teljesítés'!AG34</f>
        <v>0</v>
      </c>
      <c r="BB34" s="146">
        <f>'részletező tábla módosíto ei '!AH34</f>
        <v>0</v>
      </c>
      <c r="BC34" s="146">
        <f>'2a cofog szerinti teljesítés'!AH34</f>
        <v>0</v>
      </c>
      <c r="BD34" s="146">
        <f>'részletező tábla módosíto ei '!AI34</f>
        <v>0</v>
      </c>
      <c r="BE34" s="146">
        <f>'2a cofog szerinti teljesítés'!AI34</f>
        <v>0</v>
      </c>
      <c r="BF34" s="146">
        <f>'részletező tábla módosíto ei '!AJ34</f>
        <v>0</v>
      </c>
      <c r="BG34" s="146">
        <f>'2a cofog szerinti teljesítés'!AJ34</f>
        <v>0</v>
      </c>
      <c r="BH34" s="146">
        <f>'részletező tábla módosíto ei '!AK34</f>
        <v>0</v>
      </c>
      <c r="BI34" s="146">
        <f>'2a cofog szerinti teljesítés'!AK34</f>
        <v>0</v>
      </c>
      <c r="BJ34" s="146">
        <f>'részletező tábla módosíto ei '!AL34</f>
        <v>82000000</v>
      </c>
      <c r="BK34" s="146">
        <f>'2a cofog szerinti teljesítés'!AL34</f>
        <v>0</v>
      </c>
      <c r="BL34" s="146">
        <f>'részletező tábla módosíto ei '!AM34</f>
        <v>0</v>
      </c>
      <c r="BM34" s="146">
        <f>'2a cofog szerinti teljesítés'!AM34</f>
        <v>0</v>
      </c>
      <c r="BN34" s="146">
        <f>'részletező tábla módosíto ei '!AN34</f>
        <v>0</v>
      </c>
      <c r="BO34" s="146">
        <f>'2a cofog szerinti teljesítés'!AN34</f>
        <v>0</v>
      </c>
      <c r="BP34" s="146">
        <f>'részletező tábla módosíto ei '!AO34</f>
        <v>0</v>
      </c>
      <c r="BQ34" s="146">
        <f>'2a cofog szerinti teljesítés'!AO34</f>
        <v>0</v>
      </c>
      <c r="BR34" s="146">
        <f>'részletező tábla módosíto ei '!AP34</f>
        <v>0</v>
      </c>
      <c r="BS34" s="146">
        <f>'2a cofog szerinti teljesítés'!AP34</f>
        <v>0</v>
      </c>
      <c r="BT34" s="146">
        <f>'részletező tábla módosíto ei '!AR34</f>
        <v>0</v>
      </c>
      <c r="BU34" s="146">
        <f>'2a cofog szerinti teljesítés'!AR34</f>
        <v>0</v>
      </c>
      <c r="BV34" s="146">
        <f>'részletező tábla módosíto ei '!AS34</f>
        <v>0</v>
      </c>
      <c r="BW34" s="146">
        <f>'2a cofog szerinti teljesítés'!AS34</f>
        <v>0</v>
      </c>
      <c r="BX34" s="146">
        <f>'részletező tábla módosíto ei '!AE34</f>
        <v>0</v>
      </c>
      <c r="BY34" s="146">
        <f>'2a cofog szerinti teljesítés'!AE34</f>
        <v>0</v>
      </c>
      <c r="BZ34" s="146" t="e">
        <f>'részletező tábla módosíto ei '!#REF!</f>
        <v>#REF!</v>
      </c>
      <c r="CA34" s="146">
        <f>'2a cofog szerinti teljesítés'!AG34</f>
        <v>0</v>
      </c>
      <c r="CB34" s="146">
        <f>'részletező tábla módosíto ei '!AT34</f>
        <v>0</v>
      </c>
      <c r="CC34" s="146">
        <f>'2a cofog szerinti teljesítés'!AU34</f>
        <v>0</v>
      </c>
      <c r="CD34" s="146">
        <f>'részletező tábla módosíto ei '!AU34</f>
        <v>0</v>
      </c>
      <c r="CE34" s="146">
        <f>'2a cofog szerinti teljesítés'!AX34</f>
        <v>0</v>
      </c>
      <c r="CF34" s="146" t="e">
        <f>'részletező tábla módosíto ei '!#REF!</f>
        <v>#REF!</v>
      </c>
      <c r="CG34" s="146" t="e">
        <f>'2a cofog szerinti teljesítés'!#REF!</f>
        <v>#REF!</v>
      </c>
      <c r="CH34" s="146">
        <f>'részletező tábla módosíto ei '!AV34</f>
        <v>0</v>
      </c>
      <c r="CI34" s="146">
        <f>'2a cofog szerinti teljesítés'!AY34</f>
        <v>0</v>
      </c>
      <c r="CJ34" s="146">
        <f>'részletező tábla módosíto ei '!AW34</f>
        <v>0</v>
      </c>
      <c r="CK34" s="146">
        <f>'2a cofog szerinti teljesítés'!AZ34</f>
        <v>0</v>
      </c>
      <c r="CL34" s="146" t="e">
        <f>'részletező tábla módosíto ei '!#REF!</f>
        <v>#REF!</v>
      </c>
      <c r="CM34" s="146"/>
      <c r="CN34" s="146" t="e">
        <f>'részletező tábla módosíto ei '!#REF!</f>
        <v>#REF!</v>
      </c>
      <c r="CO34" s="146">
        <f>'2a cofog szerinti teljesítés'!AQ34</f>
        <v>0</v>
      </c>
      <c r="CP34" s="146" t="e">
        <f>'részletező tábla módosíto ei '!#REF!</f>
        <v>#REF!</v>
      </c>
      <c r="CQ34" s="146"/>
      <c r="CR34" s="146">
        <f>'részletező tábla módosíto ei '!AX34</f>
        <v>0</v>
      </c>
      <c r="CS34" s="146"/>
      <c r="CT34" s="146" t="e">
        <f>'részletező tábla módosíto ei '!#REF!</f>
        <v>#REF!</v>
      </c>
      <c r="CU34" s="146" t="e">
        <f>'2a cofog szerinti teljesítés'!#REF!</f>
        <v>#REF!</v>
      </c>
      <c r="CV34" s="146">
        <f>'részletező tábla módosíto ei '!AY34</f>
        <v>0</v>
      </c>
      <c r="CW34" s="146">
        <f>'2a cofog szerinti teljesítés'!BB34</f>
        <v>0</v>
      </c>
      <c r="CX34" s="146">
        <f>'részletező tábla módosíto ei '!AZ34</f>
        <v>82000000</v>
      </c>
      <c r="CY34" s="146">
        <f>'2a cofog szerinti teljesítés'!BC34</f>
        <v>83701731</v>
      </c>
      <c r="CZ34" s="510">
        <f t="shared" si="0"/>
        <v>82000000</v>
      </c>
    </row>
    <row r="35" spans="1:104" ht="17.399999999999999" x14ac:dyDescent="0.3">
      <c r="A35" s="18" t="s">
        <v>106</v>
      </c>
      <c r="B35" s="201" t="s">
        <v>107</v>
      </c>
      <c r="C35" s="512">
        <f>'részletező tábla módosíto ei '!C35</f>
        <v>0</v>
      </c>
      <c r="D35" s="512">
        <f>'2a cofog szerinti teljesítés'!C35</f>
        <v>0</v>
      </c>
      <c r="E35" s="512">
        <f>'részletező tábla módosíto ei '!D35</f>
        <v>0</v>
      </c>
      <c r="F35" s="512">
        <f>'2a cofog szerinti teljesítés'!D35</f>
        <v>0</v>
      </c>
      <c r="G35" s="512">
        <f>'részletező tábla módosíto ei '!E35</f>
        <v>0</v>
      </c>
      <c r="H35" s="512">
        <f>'2a cofog szerinti teljesítés'!E35</f>
        <v>0</v>
      </c>
      <c r="I35" s="512">
        <f>'részletező tábla módosíto ei '!F35</f>
        <v>0</v>
      </c>
      <c r="J35" s="512">
        <f>'2a cofog szerinti teljesítés'!F35</f>
        <v>0</v>
      </c>
      <c r="K35" s="512">
        <f>'részletező tábla módosíto ei '!G35</f>
        <v>0</v>
      </c>
      <c r="L35" s="512">
        <f>'részletező tábla módosíto ei '!H35</f>
        <v>0</v>
      </c>
      <c r="M35" s="512">
        <f>'2a cofog szerinti teljesítés'!H35</f>
        <v>0</v>
      </c>
      <c r="N35" s="512">
        <f>'részletező tábla módosíto ei '!M35</f>
        <v>0</v>
      </c>
      <c r="O35" s="512">
        <f>'2a cofog szerinti teljesítés'!M35</f>
        <v>0</v>
      </c>
      <c r="P35" s="512">
        <f>'részletező tábla módosíto ei '!N35</f>
        <v>0</v>
      </c>
      <c r="Q35" s="512">
        <f>'2a cofog szerinti teljesítés'!N35</f>
        <v>0</v>
      </c>
      <c r="R35" s="512">
        <f>'részletező tábla módosíto ei '!O35</f>
        <v>0</v>
      </c>
      <c r="S35" s="512">
        <f>'2a cofog szerinti teljesítés'!O35</f>
        <v>0</v>
      </c>
      <c r="T35" s="512">
        <f>'részletező tábla módosíto ei '!P35</f>
        <v>0</v>
      </c>
      <c r="U35" s="512">
        <f>'2a cofog szerinti teljesítés'!P35</f>
        <v>0</v>
      </c>
      <c r="V35" s="512">
        <f>'részletező tábla módosíto ei '!Q35</f>
        <v>0</v>
      </c>
      <c r="W35" s="512">
        <f>'2a cofog szerinti teljesítés'!Q35</f>
        <v>0</v>
      </c>
      <c r="X35" s="512">
        <f>'részletező tábla módosíto ei '!R35</f>
        <v>0</v>
      </c>
      <c r="Y35" s="512">
        <f>'2a cofog szerinti teljesítés'!R35</f>
        <v>0</v>
      </c>
      <c r="Z35" s="512">
        <f>'részletező tábla módosíto ei '!S35</f>
        <v>0</v>
      </c>
      <c r="AA35" s="512">
        <f>'2a cofog szerinti teljesítés'!S35</f>
        <v>0</v>
      </c>
      <c r="AB35" s="512">
        <f>'részletező tábla módosíto ei '!T35</f>
        <v>0</v>
      </c>
      <c r="AC35" s="512">
        <f>'2a cofog szerinti teljesítés'!T35</f>
        <v>0</v>
      </c>
      <c r="AD35" s="512">
        <f>'részletező tábla módosíto ei '!U35</f>
        <v>0</v>
      </c>
      <c r="AE35" s="512">
        <f>'2a cofog szerinti teljesítés'!U35</f>
        <v>0</v>
      </c>
      <c r="AF35" s="512">
        <f>'részletező tábla módosíto ei '!V35</f>
        <v>0</v>
      </c>
      <c r="AG35" s="512">
        <f>'2a cofog szerinti teljesítés'!V35</f>
        <v>0</v>
      </c>
      <c r="AH35" s="512">
        <f>'részletező tábla módosíto ei '!W35</f>
        <v>0</v>
      </c>
      <c r="AI35" s="512">
        <f>'2a cofog szerinti teljesítés'!W35</f>
        <v>0</v>
      </c>
      <c r="AJ35" s="512">
        <f>'részletező tábla módosíto ei '!X35</f>
        <v>0</v>
      </c>
      <c r="AK35" s="512">
        <f>'2a cofog szerinti teljesítés'!X35</f>
        <v>0</v>
      </c>
      <c r="AL35" s="512">
        <f>'részletező tábla módosíto ei '!Y35</f>
        <v>0</v>
      </c>
      <c r="AM35" s="512">
        <f>'2a cofog szerinti teljesítés'!Y35</f>
        <v>0</v>
      </c>
      <c r="AN35" s="512">
        <f>'részletező tábla módosíto ei '!Z35</f>
        <v>0</v>
      </c>
      <c r="AO35" s="512">
        <f>'2a cofog szerinti teljesítés'!Z35</f>
        <v>0</v>
      </c>
      <c r="AP35" s="512">
        <f>'részletező tábla módosíto ei '!AA35</f>
        <v>0</v>
      </c>
      <c r="AQ35" s="512">
        <f>'2a cofog szerinti teljesítés'!AA35</f>
        <v>0</v>
      </c>
      <c r="AR35" s="512">
        <f>'részletező tábla módosíto ei '!AB35</f>
        <v>0</v>
      </c>
      <c r="AS35" s="512">
        <f>'2a cofog szerinti teljesítés'!AB35</f>
        <v>0</v>
      </c>
      <c r="AT35" s="512">
        <f>'részletező tábla módosíto ei '!AC35</f>
        <v>0</v>
      </c>
      <c r="AU35" s="512">
        <f>'2a cofog szerinti teljesítés'!AC35</f>
        <v>0</v>
      </c>
      <c r="AV35" s="512">
        <f>'részletező tábla módosíto ei '!AD35</f>
        <v>0</v>
      </c>
      <c r="AW35" s="512">
        <f>'2a cofog szerinti teljesítés'!AD35</f>
        <v>0</v>
      </c>
      <c r="AX35" s="512">
        <f>'részletező tábla módosíto ei '!AF35</f>
        <v>0</v>
      </c>
      <c r="AY35" s="512">
        <f>'2a cofog szerinti teljesítés'!AF35</f>
        <v>0</v>
      </c>
      <c r="AZ35" s="512">
        <f>'részletező tábla módosíto ei '!AG35</f>
        <v>0</v>
      </c>
      <c r="BA35" s="512">
        <f>'2a cofog szerinti teljesítés'!AG35</f>
        <v>0</v>
      </c>
      <c r="BB35" s="512">
        <f>'részletező tábla módosíto ei '!AH35</f>
        <v>0</v>
      </c>
      <c r="BC35" s="512">
        <f>'2a cofog szerinti teljesítés'!AH35</f>
        <v>0</v>
      </c>
      <c r="BD35" s="512">
        <f>'részletező tábla módosíto ei '!AI35</f>
        <v>0</v>
      </c>
      <c r="BE35" s="512">
        <f>'2a cofog szerinti teljesítés'!AI35</f>
        <v>0</v>
      </c>
      <c r="BF35" s="512">
        <f>'részletező tábla módosíto ei '!AJ35</f>
        <v>0</v>
      </c>
      <c r="BG35" s="512">
        <f>'2a cofog szerinti teljesítés'!AJ35</f>
        <v>0</v>
      </c>
      <c r="BH35" s="512">
        <f>'részletező tábla módosíto ei '!AK35</f>
        <v>0</v>
      </c>
      <c r="BI35" s="512">
        <f>'2a cofog szerinti teljesítés'!AK35</f>
        <v>0</v>
      </c>
      <c r="BJ35" s="512">
        <f>'részletező tábla módosíto ei '!AL35</f>
        <v>82000000</v>
      </c>
      <c r="BK35" s="512">
        <f>'2a cofog szerinti teljesítés'!AL35</f>
        <v>0</v>
      </c>
      <c r="BL35" s="512">
        <f>'részletező tábla módosíto ei '!AM35</f>
        <v>0</v>
      </c>
      <c r="BM35" s="512">
        <f>'2a cofog szerinti teljesítés'!AM35</f>
        <v>0</v>
      </c>
      <c r="BN35" s="512">
        <f>'részletező tábla módosíto ei '!AN35</f>
        <v>0</v>
      </c>
      <c r="BO35" s="512">
        <f>'2a cofog szerinti teljesítés'!AN35</f>
        <v>0</v>
      </c>
      <c r="BP35" s="512">
        <f>'részletező tábla módosíto ei '!AO35</f>
        <v>0</v>
      </c>
      <c r="BQ35" s="512">
        <f>'2a cofog szerinti teljesítés'!AO35</f>
        <v>0</v>
      </c>
      <c r="BR35" s="512">
        <f>'részletező tábla módosíto ei '!AP35</f>
        <v>0</v>
      </c>
      <c r="BS35" s="512">
        <f>'2a cofog szerinti teljesítés'!AP35</f>
        <v>0</v>
      </c>
      <c r="BT35" s="512">
        <f>'részletező tábla módosíto ei '!AR35</f>
        <v>0</v>
      </c>
      <c r="BU35" s="512">
        <f>'2a cofog szerinti teljesítés'!AR35</f>
        <v>0</v>
      </c>
      <c r="BV35" s="512">
        <f>'részletező tábla módosíto ei '!AS35</f>
        <v>0</v>
      </c>
      <c r="BW35" s="512">
        <f>'2a cofog szerinti teljesítés'!AS35</f>
        <v>0</v>
      </c>
      <c r="BX35" s="512">
        <f>'részletező tábla módosíto ei '!AE35</f>
        <v>0</v>
      </c>
      <c r="BY35" s="512">
        <f>'2a cofog szerinti teljesítés'!AE35</f>
        <v>0</v>
      </c>
      <c r="BZ35" s="512" t="e">
        <f>'részletező tábla módosíto ei '!#REF!</f>
        <v>#REF!</v>
      </c>
      <c r="CA35" s="512">
        <f>'2a cofog szerinti teljesítés'!AG35</f>
        <v>0</v>
      </c>
      <c r="CB35" s="512">
        <f>'részletező tábla módosíto ei '!AT35</f>
        <v>0</v>
      </c>
      <c r="CC35" s="512">
        <f>'2a cofog szerinti teljesítés'!AU35</f>
        <v>0</v>
      </c>
      <c r="CD35" s="512">
        <f>'részletező tábla módosíto ei '!AU35</f>
        <v>0</v>
      </c>
      <c r="CE35" s="512">
        <f>'2a cofog szerinti teljesítés'!AX35</f>
        <v>0</v>
      </c>
      <c r="CF35" s="512" t="e">
        <f>'részletező tábla módosíto ei '!#REF!</f>
        <v>#REF!</v>
      </c>
      <c r="CG35" s="512" t="e">
        <f>'2a cofog szerinti teljesítés'!#REF!</f>
        <v>#REF!</v>
      </c>
      <c r="CH35" s="512">
        <f>'részletező tábla módosíto ei '!AV35</f>
        <v>0</v>
      </c>
      <c r="CI35" s="512">
        <f>'2a cofog szerinti teljesítés'!AY35</f>
        <v>0</v>
      </c>
      <c r="CJ35" s="512">
        <f>'részletező tábla módosíto ei '!AW35</f>
        <v>0</v>
      </c>
      <c r="CK35" s="512">
        <f>'2a cofog szerinti teljesítés'!AZ35</f>
        <v>0</v>
      </c>
      <c r="CL35" s="512" t="e">
        <f>'részletező tábla módosíto ei '!#REF!</f>
        <v>#REF!</v>
      </c>
      <c r="CM35" s="512"/>
      <c r="CN35" s="512" t="e">
        <f>'részletező tábla módosíto ei '!#REF!</f>
        <v>#REF!</v>
      </c>
      <c r="CO35" s="512">
        <f>'2a cofog szerinti teljesítés'!AQ35</f>
        <v>0</v>
      </c>
      <c r="CP35" s="512" t="e">
        <f>'részletező tábla módosíto ei '!#REF!</f>
        <v>#REF!</v>
      </c>
      <c r="CQ35" s="512"/>
      <c r="CR35" s="512">
        <f>'részletező tábla módosíto ei '!AX35</f>
        <v>0</v>
      </c>
      <c r="CS35" s="512"/>
      <c r="CT35" s="512" t="e">
        <f>'részletező tábla módosíto ei '!#REF!</f>
        <v>#REF!</v>
      </c>
      <c r="CU35" s="512" t="e">
        <f>'2a cofog szerinti teljesítés'!#REF!</f>
        <v>#REF!</v>
      </c>
      <c r="CV35" s="512">
        <f>'részletező tábla módosíto ei '!AY35</f>
        <v>0</v>
      </c>
      <c r="CW35" s="512">
        <f>'2a cofog szerinti teljesítés'!BB35</f>
        <v>0</v>
      </c>
      <c r="CX35" s="512">
        <f>'részletező tábla módosíto ei '!AZ35</f>
        <v>82000000</v>
      </c>
      <c r="CY35" s="512">
        <f>'2a cofog szerinti teljesítés'!BC35</f>
        <v>83701731</v>
      </c>
      <c r="CZ35" s="510">
        <f t="shared" si="0"/>
        <v>82000000</v>
      </c>
    </row>
    <row r="36" spans="1:104" ht="31.2" x14ac:dyDescent="0.3">
      <c r="A36" s="18"/>
      <c r="B36" s="202" t="s">
        <v>108</v>
      </c>
      <c r="C36" s="512">
        <f>'részletező tábla módosíto ei '!C36</f>
        <v>0</v>
      </c>
      <c r="D36" s="512">
        <f>'2a cofog szerinti teljesítés'!C36</f>
        <v>0</v>
      </c>
      <c r="E36" s="512">
        <f>'részletező tábla módosíto ei '!D36</f>
        <v>0</v>
      </c>
      <c r="F36" s="512">
        <f>'2a cofog szerinti teljesítés'!D36</f>
        <v>0</v>
      </c>
      <c r="G36" s="512">
        <f>'részletező tábla módosíto ei '!E36</f>
        <v>0</v>
      </c>
      <c r="H36" s="512">
        <f>'2a cofog szerinti teljesítés'!E36</f>
        <v>0</v>
      </c>
      <c r="I36" s="512">
        <f>'részletező tábla módosíto ei '!F36</f>
        <v>0</v>
      </c>
      <c r="J36" s="512">
        <f>'2a cofog szerinti teljesítés'!F36</f>
        <v>0</v>
      </c>
      <c r="K36" s="512">
        <f>'részletező tábla módosíto ei '!G36</f>
        <v>0</v>
      </c>
      <c r="L36" s="512">
        <f>'részletező tábla módosíto ei '!H36</f>
        <v>0</v>
      </c>
      <c r="M36" s="512">
        <f>'2a cofog szerinti teljesítés'!H36</f>
        <v>0</v>
      </c>
      <c r="N36" s="512">
        <f>'részletező tábla módosíto ei '!M36</f>
        <v>0</v>
      </c>
      <c r="O36" s="512">
        <f>'2a cofog szerinti teljesítés'!M36</f>
        <v>0</v>
      </c>
      <c r="P36" s="512">
        <f>'részletező tábla módosíto ei '!N36</f>
        <v>0</v>
      </c>
      <c r="Q36" s="512">
        <f>'2a cofog szerinti teljesítés'!N36</f>
        <v>0</v>
      </c>
      <c r="R36" s="512">
        <f>'részletező tábla módosíto ei '!O36</f>
        <v>0</v>
      </c>
      <c r="S36" s="512">
        <f>'2a cofog szerinti teljesítés'!O36</f>
        <v>0</v>
      </c>
      <c r="T36" s="512">
        <f>'részletező tábla módosíto ei '!P36</f>
        <v>0</v>
      </c>
      <c r="U36" s="512">
        <f>'2a cofog szerinti teljesítés'!P36</f>
        <v>0</v>
      </c>
      <c r="V36" s="512">
        <f>'részletező tábla módosíto ei '!Q36</f>
        <v>0</v>
      </c>
      <c r="W36" s="512">
        <f>'2a cofog szerinti teljesítés'!Q36</f>
        <v>0</v>
      </c>
      <c r="X36" s="512">
        <f>'részletező tábla módosíto ei '!R36</f>
        <v>0</v>
      </c>
      <c r="Y36" s="512">
        <f>'2a cofog szerinti teljesítés'!R36</f>
        <v>0</v>
      </c>
      <c r="Z36" s="512">
        <f>'részletező tábla módosíto ei '!S36</f>
        <v>0</v>
      </c>
      <c r="AA36" s="512">
        <f>'2a cofog szerinti teljesítés'!S36</f>
        <v>0</v>
      </c>
      <c r="AB36" s="512">
        <f>'részletező tábla módosíto ei '!T36</f>
        <v>0</v>
      </c>
      <c r="AC36" s="512">
        <f>'2a cofog szerinti teljesítés'!T36</f>
        <v>0</v>
      </c>
      <c r="AD36" s="512">
        <f>'részletező tábla módosíto ei '!U36</f>
        <v>0</v>
      </c>
      <c r="AE36" s="512">
        <f>'2a cofog szerinti teljesítés'!U36</f>
        <v>0</v>
      </c>
      <c r="AF36" s="512">
        <f>'részletező tábla módosíto ei '!V36</f>
        <v>0</v>
      </c>
      <c r="AG36" s="512">
        <f>'2a cofog szerinti teljesítés'!V36</f>
        <v>0</v>
      </c>
      <c r="AH36" s="512">
        <f>'részletező tábla módosíto ei '!W36</f>
        <v>0</v>
      </c>
      <c r="AI36" s="512">
        <f>'2a cofog szerinti teljesítés'!W36</f>
        <v>0</v>
      </c>
      <c r="AJ36" s="512">
        <f>'részletező tábla módosíto ei '!X36</f>
        <v>0</v>
      </c>
      <c r="AK36" s="512">
        <f>'2a cofog szerinti teljesítés'!X36</f>
        <v>0</v>
      </c>
      <c r="AL36" s="512">
        <f>'részletező tábla módosíto ei '!Y36</f>
        <v>0</v>
      </c>
      <c r="AM36" s="512">
        <f>'2a cofog szerinti teljesítés'!Y36</f>
        <v>0</v>
      </c>
      <c r="AN36" s="512">
        <f>'részletező tábla módosíto ei '!Z36</f>
        <v>0</v>
      </c>
      <c r="AO36" s="512">
        <f>'2a cofog szerinti teljesítés'!Z36</f>
        <v>0</v>
      </c>
      <c r="AP36" s="512">
        <f>'részletező tábla módosíto ei '!AA36</f>
        <v>0</v>
      </c>
      <c r="AQ36" s="512">
        <f>'2a cofog szerinti teljesítés'!AA36</f>
        <v>0</v>
      </c>
      <c r="AR36" s="512">
        <f>'részletező tábla módosíto ei '!AB36</f>
        <v>0</v>
      </c>
      <c r="AS36" s="512">
        <f>'2a cofog szerinti teljesítés'!AB36</f>
        <v>0</v>
      </c>
      <c r="AT36" s="512">
        <f>'részletező tábla módosíto ei '!AC36</f>
        <v>0</v>
      </c>
      <c r="AU36" s="512">
        <f>'2a cofog szerinti teljesítés'!AC36</f>
        <v>0</v>
      </c>
      <c r="AV36" s="512">
        <f>'részletező tábla módosíto ei '!AD36</f>
        <v>0</v>
      </c>
      <c r="AW36" s="512">
        <f>'2a cofog szerinti teljesítés'!AD36</f>
        <v>0</v>
      </c>
      <c r="AX36" s="512">
        <f>'részletező tábla módosíto ei '!AF36</f>
        <v>0</v>
      </c>
      <c r="AY36" s="512">
        <f>'2a cofog szerinti teljesítés'!AF36</f>
        <v>0</v>
      </c>
      <c r="AZ36" s="512">
        <f>'részletező tábla módosíto ei '!AG36</f>
        <v>0</v>
      </c>
      <c r="BA36" s="512">
        <f>'2a cofog szerinti teljesítés'!AG36</f>
        <v>0</v>
      </c>
      <c r="BB36" s="512">
        <f>'részletező tábla módosíto ei '!AH36</f>
        <v>0</v>
      </c>
      <c r="BC36" s="512">
        <f>'2a cofog szerinti teljesítés'!AH36</f>
        <v>0</v>
      </c>
      <c r="BD36" s="512">
        <f>'részletező tábla módosíto ei '!AI36</f>
        <v>0</v>
      </c>
      <c r="BE36" s="512">
        <f>'2a cofog szerinti teljesítés'!AI36</f>
        <v>0</v>
      </c>
      <c r="BF36" s="512">
        <f>'részletező tábla módosíto ei '!AJ36</f>
        <v>0</v>
      </c>
      <c r="BG36" s="512">
        <f>'2a cofog szerinti teljesítés'!AJ36</f>
        <v>0</v>
      </c>
      <c r="BH36" s="512">
        <f>'részletező tábla módosíto ei '!AK36</f>
        <v>0</v>
      </c>
      <c r="BI36" s="512">
        <f>'2a cofog szerinti teljesítés'!AK36</f>
        <v>0</v>
      </c>
      <c r="BJ36" s="512">
        <f>'részletező tábla módosíto ei '!AL36</f>
        <v>82000000</v>
      </c>
      <c r="BK36" s="512">
        <f>'2a cofog szerinti teljesítés'!AL36</f>
        <v>0</v>
      </c>
      <c r="BL36" s="512">
        <f>'részletező tábla módosíto ei '!AM36</f>
        <v>0</v>
      </c>
      <c r="BM36" s="512">
        <f>'2a cofog szerinti teljesítés'!AM36</f>
        <v>0</v>
      </c>
      <c r="BN36" s="512">
        <f>'részletező tábla módosíto ei '!AN36</f>
        <v>0</v>
      </c>
      <c r="BO36" s="512">
        <f>'2a cofog szerinti teljesítés'!AN36</f>
        <v>0</v>
      </c>
      <c r="BP36" s="512">
        <f>'részletező tábla módosíto ei '!AO36</f>
        <v>0</v>
      </c>
      <c r="BQ36" s="512">
        <f>'2a cofog szerinti teljesítés'!AO36</f>
        <v>0</v>
      </c>
      <c r="BR36" s="512">
        <f>'részletező tábla módosíto ei '!AP36</f>
        <v>0</v>
      </c>
      <c r="BS36" s="512">
        <f>'2a cofog szerinti teljesítés'!AP36</f>
        <v>0</v>
      </c>
      <c r="BT36" s="512">
        <f>'részletező tábla módosíto ei '!AR36</f>
        <v>0</v>
      </c>
      <c r="BU36" s="512">
        <f>'2a cofog szerinti teljesítés'!AR36</f>
        <v>0</v>
      </c>
      <c r="BV36" s="512">
        <f>'részletező tábla módosíto ei '!AS36</f>
        <v>0</v>
      </c>
      <c r="BW36" s="512">
        <f>'2a cofog szerinti teljesítés'!AS36</f>
        <v>0</v>
      </c>
      <c r="BX36" s="512">
        <f>'részletező tábla módosíto ei '!AE36</f>
        <v>0</v>
      </c>
      <c r="BY36" s="512">
        <f>'2a cofog szerinti teljesítés'!AE36</f>
        <v>0</v>
      </c>
      <c r="BZ36" s="512" t="e">
        <f>'részletező tábla módosíto ei '!#REF!</f>
        <v>#REF!</v>
      </c>
      <c r="CA36" s="512">
        <f>'2a cofog szerinti teljesítés'!AG36</f>
        <v>0</v>
      </c>
      <c r="CB36" s="512">
        <f>'részletező tábla módosíto ei '!AT36</f>
        <v>0</v>
      </c>
      <c r="CC36" s="512">
        <f>'2a cofog szerinti teljesítés'!AU36</f>
        <v>0</v>
      </c>
      <c r="CD36" s="512">
        <f>'részletező tábla módosíto ei '!AU36</f>
        <v>0</v>
      </c>
      <c r="CE36" s="512">
        <f>'2a cofog szerinti teljesítés'!AX36</f>
        <v>0</v>
      </c>
      <c r="CF36" s="512" t="e">
        <f>'részletező tábla módosíto ei '!#REF!</f>
        <v>#REF!</v>
      </c>
      <c r="CG36" s="512" t="e">
        <f>'2a cofog szerinti teljesítés'!#REF!</f>
        <v>#REF!</v>
      </c>
      <c r="CH36" s="512">
        <f>'részletező tábla módosíto ei '!AV36</f>
        <v>0</v>
      </c>
      <c r="CI36" s="512">
        <f>'2a cofog szerinti teljesítés'!AY36</f>
        <v>0</v>
      </c>
      <c r="CJ36" s="512">
        <f>'részletező tábla módosíto ei '!AW36</f>
        <v>0</v>
      </c>
      <c r="CK36" s="512">
        <f>'2a cofog szerinti teljesítés'!AZ36</f>
        <v>0</v>
      </c>
      <c r="CL36" s="512" t="e">
        <f>'részletező tábla módosíto ei '!#REF!</f>
        <v>#REF!</v>
      </c>
      <c r="CM36" s="512"/>
      <c r="CN36" s="512" t="e">
        <f>'részletező tábla módosíto ei '!#REF!</f>
        <v>#REF!</v>
      </c>
      <c r="CO36" s="512">
        <f>'2a cofog szerinti teljesítés'!AQ36</f>
        <v>0</v>
      </c>
      <c r="CP36" s="512" t="e">
        <f>'részletező tábla módosíto ei '!#REF!</f>
        <v>#REF!</v>
      </c>
      <c r="CQ36" s="512"/>
      <c r="CR36" s="512">
        <f>'részletező tábla módosíto ei '!AX36</f>
        <v>0</v>
      </c>
      <c r="CS36" s="512"/>
      <c r="CT36" s="512" t="e">
        <f>'részletező tábla módosíto ei '!#REF!</f>
        <v>#REF!</v>
      </c>
      <c r="CU36" s="512" t="e">
        <f>'2a cofog szerinti teljesítés'!#REF!</f>
        <v>#REF!</v>
      </c>
      <c r="CV36" s="512">
        <f>'részletező tábla módosíto ei '!AY36</f>
        <v>0</v>
      </c>
      <c r="CW36" s="512">
        <f>'2a cofog szerinti teljesítés'!BB36</f>
        <v>0</v>
      </c>
      <c r="CX36" s="512">
        <f>'részletező tábla módosíto ei '!AZ36</f>
        <v>82000000</v>
      </c>
      <c r="CY36" s="512">
        <f>'2a cofog szerinti teljesítés'!BC36</f>
        <v>83701731</v>
      </c>
      <c r="CZ36" s="510">
        <f t="shared" si="0"/>
        <v>82000000</v>
      </c>
    </row>
    <row r="37" spans="1:104" ht="31.2" x14ac:dyDescent="0.3">
      <c r="A37" s="18"/>
      <c r="B37" s="202" t="s">
        <v>109</v>
      </c>
      <c r="C37" s="512">
        <f>'részletező tábla módosíto ei '!C37</f>
        <v>0</v>
      </c>
      <c r="D37" s="512">
        <f>'2a cofog szerinti teljesítés'!C37</f>
        <v>0</v>
      </c>
      <c r="E37" s="512">
        <f>'részletező tábla módosíto ei '!D37</f>
        <v>0</v>
      </c>
      <c r="F37" s="512">
        <f>'2a cofog szerinti teljesítés'!D37</f>
        <v>0</v>
      </c>
      <c r="G37" s="512">
        <f>'részletező tábla módosíto ei '!E37</f>
        <v>0</v>
      </c>
      <c r="H37" s="512">
        <f>'2a cofog szerinti teljesítés'!E37</f>
        <v>0</v>
      </c>
      <c r="I37" s="512">
        <f>'részletező tábla módosíto ei '!F37</f>
        <v>0</v>
      </c>
      <c r="J37" s="512">
        <f>'2a cofog szerinti teljesítés'!F37</f>
        <v>0</v>
      </c>
      <c r="K37" s="512">
        <f>'részletező tábla módosíto ei '!G37</f>
        <v>0</v>
      </c>
      <c r="L37" s="512">
        <f>'részletező tábla módosíto ei '!H37</f>
        <v>0</v>
      </c>
      <c r="M37" s="512">
        <f>'2a cofog szerinti teljesítés'!H37</f>
        <v>0</v>
      </c>
      <c r="N37" s="512">
        <f>'részletező tábla módosíto ei '!M37</f>
        <v>0</v>
      </c>
      <c r="O37" s="512">
        <f>'2a cofog szerinti teljesítés'!M37</f>
        <v>0</v>
      </c>
      <c r="P37" s="512">
        <f>'részletező tábla módosíto ei '!N37</f>
        <v>0</v>
      </c>
      <c r="Q37" s="512">
        <f>'2a cofog szerinti teljesítés'!N37</f>
        <v>0</v>
      </c>
      <c r="R37" s="512">
        <f>'részletező tábla módosíto ei '!O37</f>
        <v>0</v>
      </c>
      <c r="S37" s="512">
        <f>'2a cofog szerinti teljesítés'!O37</f>
        <v>0</v>
      </c>
      <c r="T37" s="512">
        <f>'részletező tábla módosíto ei '!P37</f>
        <v>0</v>
      </c>
      <c r="U37" s="512">
        <f>'2a cofog szerinti teljesítés'!P37</f>
        <v>0</v>
      </c>
      <c r="V37" s="512">
        <f>'részletező tábla módosíto ei '!Q37</f>
        <v>0</v>
      </c>
      <c r="W37" s="512">
        <f>'2a cofog szerinti teljesítés'!Q37</f>
        <v>0</v>
      </c>
      <c r="X37" s="512">
        <f>'részletező tábla módosíto ei '!R37</f>
        <v>0</v>
      </c>
      <c r="Y37" s="512">
        <f>'2a cofog szerinti teljesítés'!R37</f>
        <v>0</v>
      </c>
      <c r="Z37" s="512">
        <f>'részletező tábla módosíto ei '!S37</f>
        <v>0</v>
      </c>
      <c r="AA37" s="512">
        <f>'2a cofog szerinti teljesítés'!S37</f>
        <v>0</v>
      </c>
      <c r="AB37" s="512">
        <f>'részletező tábla módosíto ei '!T37</f>
        <v>0</v>
      </c>
      <c r="AC37" s="512">
        <f>'2a cofog szerinti teljesítés'!T37</f>
        <v>0</v>
      </c>
      <c r="AD37" s="512">
        <f>'részletező tábla módosíto ei '!U37</f>
        <v>0</v>
      </c>
      <c r="AE37" s="512">
        <f>'2a cofog szerinti teljesítés'!U37</f>
        <v>0</v>
      </c>
      <c r="AF37" s="512">
        <f>'részletező tábla módosíto ei '!V37</f>
        <v>0</v>
      </c>
      <c r="AG37" s="512">
        <f>'2a cofog szerinti teljesítés'!V37</f>
        <v>0</v>
      </c>
      <c r="AH37" s="512">
        <f>'részletező tábla módosíto ei '!W37</f>
        <v>0</v>
      </c>
      <c r="AI37" s="512">
        <f>'2a cofog szerinti teljesítés'!W37</f>
        <v>0</v>
      </c>
      <c r="AJ37" s="512">
        <f>'részletező tábla módosíto ei '!X37</f>
        <v>0</v>
      </c>
      <c r="AK37" s="512">
        <f>'2a cofog szerinti teljesítés'!X37</f>
        <v>0</v>
      </c>
      <c r="AL37" s="512">
        <f>'részletező tábla módosíto ei '!Y37</f>
        <v>0</v>
      </c>
      <c r="AM37" s="512">
        <f>'2a cofog szerinti teljesítés'!Y37</f>
        <v>0</v>
      </c>
      <c r="AN37" s="512">
        <f>'részletező tábla módosíto ei '!Z37</f>
        <v>0</v>
      </c>
      <c r="AO37" s="512">
        <f>'2a cofog szerinti teljesítés'!Z37</f>
        <v>0</v>
      </c>
      <c r="AP37" s="512">
        <f>'részletező tábla módosíto ei '!AA37</f>
        <v>0</v>
      </c>
      <c r="AQ37" s="512">
        <f>'2a cofog szerinti teljesítés'!AA37</f>
        <v>0</v>
      </c>
      <c r="AR37" s="512">
        <f>'részletező tábla módosíto ei '!AB37</f>
        <v>0</v>
      </c>
      <c r="AS37" s="512">
        <f>'2a cofog szerinti teljesítés'!AB37</f>
        <v>0</v>
      </c>
      <c r="AT37" s="512">
        <f>'részletező tábla módosíto ei '!AC37</f>
        <v>0</v>
      </c>
      <c r="AU37" s="512">
        <f>'2a cofog szerinti teljesítés'!AC37</f>
        <v>0</v>
      </c>
      <c r="AV37" s="512">
        <f>'részletező tábla módosíto ei '!AD37</f>
        <v>0</v>
      </c>
      <c r="AW37" s="512">
        <f>'2a cofog szerinti teljesítés'!AD37</f>
        <v>0</v>
      </c>
      <c r="AX37" s="512">
        <f>'részletező tábla módosíto ei '!AF37</f>
        <v>0</v>
      </c>
      <c r="AY37" s="512">
        <f>'2a cofog szerinti teljesítés'!AF37</f>
        <v>0</v>
      </c>
      <c r="AZ37" s="512">
        <f>'részletező tábla módosíto ei '!AG37</f>
        <v>0</v>
      </c>
      <c r="BA37" s="512">
        <f>'2a cofog szerinti teljesítés'!AG37</f>
        <v>0</v>
      </c>
      <c r="BB37" s="512">
        <f>'részletező tábla módosíto ei '!AH37</f>
        <v>0</v>
      </c>
      <c r="BC37" s="512">
        <f>'2a cofog szerinti teljesítés'!AH37</f>
        <v>0</v>
      </c>
      <c r="BD37" s="512">
        <f>'részletező tábla módosíto ei '!AI37</f>
        <v>0</v>
      </c>
      <c r="BE37" s="512">
        <f>'2a cofog szerinti teljesítés'!AI37</f>
        <v>0</v>
      </c>
      <c r="BF37" s="512">
        <f>'részletező tábla módosíto ei '!AJ37</f>
        <v>0</v>
      </c>
      <c r="BG37" s="512">
        <f>'2a cofog szerinti teljesítés'!AJ37</f>
        <v>0</v>
      </c>
      <c r="BH37" s="512">
        <f>'részletező tábla módosíto ei '!AK37</f>
        <v>0</v>
      </c>
      <c r="BI37" s="512">
        <f>'2a cofog szerinti teljesítés'!AK37</f>
        <v>0</v>
      </c>
      <c r="BJ37" s="512">
        <f>'részletező tábla módosíto ei '!AL37</f>
        <v>0</v>
      </c>
      <c r="BK37" s="512">
        <f>'2a cofog szerinti teljesítés'!AL37</f>
        <v>0</v>
      </c>
      <c r="BL37" s="512">
        <f>'részletező tábla módosíto ei '!AM37</f>
        <v>0</v>
      </c>
      <c r="BM37" s="512">
        <f>'2a cofog szerinti teljesítés'!AM37</f>
        <v>0</v>
      </c>
      <c r="BN37" s="512">
        <f>'részletező tábla módosíto ei '!AN37</f>
        <v>0</v>
      </c>
      <c r="BO37" s="512">
        <f>'2a cofog szerinti teljesítés'!AN37</f>
        <v>0</v>
      </c>
      <c r="BP37" s="512">
        <f>'részletező tábla módosíto ei '!AO37</f>
        <v>0</v>
      </c>
      <c r="BQ37" s="512">
        <f>'2a cofog szerinti teljesítés'!AO37</f>
        <v>0</v>
      </c>
      <c r="BR37" s="512">
        <f>'részletező tábla módosíto ei '!AP37</f>
        <v>0</v>
      </c>
      <c r="BS37" s="512">
        <f>'2a cofog szerinti teljesítés'!AP37</f>
        <v>0</v>
      </c>
      <c r="BT37" s="512">
        <f>'részletező tábla módosíto ei '!AR37</f>
        <v>0</v>
      </c>
      <c r="BU37" s="512">
        <f>'2a cofog szerinti teljesítés'!AR37</f>
        <v>0</v>
      </c>
      <c r="BV37" s="512">
        <f>'részletező tábla módosíto ei '!AS37</f>
        <v>0</v>
      </c>
      <c r="BW37" s="512">
        <f>'2a cofog szerinti teljesítés'!AS37</f>
        <v>0</v>
      </c>
      <c r="BX37" s="512">
        <f>'részletező tábla módosíto ei '!AE37</f>
        <v>0</v>
      </c>
      <c r="BY37" s="512">
        <f>'2a cofog szerinti teljesítés'!AE37</f>
        <v>0</v>
      </c>
      <c r="BZ37" s="512" t="e">
        <f>'részletező tábla módosíto ei '!#REF!</f>
        <v>#REF!</v>
      </c>
      <c r="CA37" s="512">
        <f>'2a cofog szerinti teljesítés'!AG37</f>
        <v>0</v>
      </c>
      <c r="CB37" s="512">
        <f>'részletező tábla módosíto ei '!AT37</f>
        <v>0</v>
      </c>
      <c r="CC37" s="512">
        <f>'2a cofog szerinti teljesítés'!AU37</f>
        <v>0</v>
      </c>
      <c r="CD37" s="512">
        <f>'részletező tábla módosíto ei '!AU37</f>
        <v>0</v>
      </c>
      <c r="CE37" s="512">
        <f>'2a cofog szerinti teljesítés'!AX37</f>
        <v>0</v>
      </c>
      <c r="CF37" s="512" t="e">
        <f>'részletező tábla módosíto ei '!#REF!</f>
        <v>#REF!</v>
      </c>
      <c r="CG37" s="512" t="e">
        <f>'2a cofog szerinti teljesítés'!#REF!</f>
        <v>#REF!</v>
      </c>
      <c r="CH37" s="512">
        <f>'részletező tábla módosíto ei '!AV37</f>
        <v>0</v>
      </c>
      <c r="CI37" s="512">
        <f>'2a cofog szerinti teljesítés'!AY37</f>
        <v>0</v>
      </c>
      <c r="CJ37" s="512">
        <f>'részletező tábla módosíto ei '!AW37</f>
        <v>0</v>
      </c>
      <c r="CK37" s="512">
        <f>'2a cofog szerinti teljesítés'!AZ37</f>
        <v>0</v>
      </c>
      <c r="CL37" s="512" t="e">
        <f>'részletező tábla módosíto ei '!#REF!</f>
        <v>#REF!</v>
      </c>
      <c r="CM37" s="512"/>
      <c r="CN37" s="512" t="e">
        <f>'részletező tábla módosíto ei '!#REF!</f>
        <v>#REF!</v>
      </c>
      <c r="CO37" s="512">
        <f>'2a cofog szerinti teljesítés'!AQ37</f>
        <v>0</v>
      </c>
      <c r="CP37" s="512" t="e">
        <f>'részletező tábla módosíto ei '!#REF!</f>
        <v>#REF!</v>
      </c>
      <c r="CQ37" s="512"/>
      <c r="CR37" s="512">
        <f>'részletező tábla módosíto ei '!AX37</f>
        <v>0</v>
      </c>
      <c r="CS37" s="512"/>
      <c r="CT37" s="512" t="e">
        <f>'részletező tábla módosíto ei '!#REF!</f>
        <v>#REF!</v>
      </c>
      <c r="CU37" s="512" t="e">
        <f>'2a cofog szerinti teljesítés'!#REF!</f>
        <v>#REF!</v>
      </c>
      <c r="CV37" s="512">
        <f>'részletező tábla módosíto ei '!AY37</f>
        <v>0</v>
      </c>
      <c r="CW37" s="512">
        <f>'2a cofog szerinti teljesítés'!BB37</f>
        <v>0</v>
      </c>
      <c r="CX37" s="512">
        <f>'részletező tábla módosíto ei '!AZ37</f>
        <v>0</v>
      </c>
      <c r="CY37" s="512">
        <f>'2a cofog szerinti teljesítés'!BC37</f>
        <v>0</v>
      </c>
      <c r="CZ37" s="510">
        <f t="shared" si="0"/>
        <v>0</v>
      </c>
    </row>
    <row r="38" spans="1:104" ht="17.399999999999999" x14ac:dyDescent="0.3">
      <c r="A38" s="18" t="s">
        <v>110</v>
      </c>
      <c r="B38" s="201" t="s">
        <v>111</v>
      </c>
      <c r="C38" s="512">
        <f>'részletező tábla módosíto ei '!C38</f>
        <v>0</v>
      </c>
      <c r="D38" s="512">
        <f>'2a cofog szerinti teljesítés'!C38</f>
        <v>0</v>
      </c>
      <c r="E38" s="512">
        <f>'részletező tábla módosíto ei '!D38</f>
        <v>0</v>
      </c>
      <c r="F38" s="512">
        <f>'2a cofog szerinti teljesítés'!D38</f>
        <v>0</v>
      </c>
      <c r="G38" s="512">
        <f>'részletező tábla módosíto ei '!E38</f>
        <v>0</v>
      </c>
      <c r="H38" s="512">
        <f>'2a cofog szerinti teljesítés'!E38</f>
        <v>0</v>
      </c>
      <c r="I38" s="512">
        <f>'részletező tábla módosíto ei '!F38</f>
        <v>0</v>
      </c>
      <c r="J38" s="512">
        <f>'2a cofog szerinti teljesítés'!F38</f>
        <v>0</v>
      </c>
      <c r="K38" s="512">
        <f>'részletező tábla módosíto ei '!G38</f>
        <v>0</v>
      </c>
      <c r="L38" s="512">
        <f>'részletező tábla módosíto ei '!H38</f>
        <v>0</v>
      </c>
      <c r="M38" s="512">
        <f>'2a cofog szerinti teljesítés'!H38</f>
        <v>0</v>
      </c>
      <c r="N38" s="512">
        <f>'részletező tábla módosíto ei '!M38</f>
        <v>0</v>
      </c>
      <c r="O38" s="512">
        <f>'2a cofog szerinti teljesítés'!M38</f>
        <v>0</v>
      </c>
      <c r="P38" s="512">
        <f>'részletező tábla módosíto ei '!N38</f>
        <v>0</v>
      </c>
      <c r="Q38" s="512">
        <f>'2a cofog szerinti teljesítés'!N38</f>
        <v>0</v>
      </c>
      <c r="R38" s="512">
        <f>'részletező tábla módosíto ei '!O38</f>
        <v>0</v>
      </c>
      <c r="S38" s="512">
        <f>'2a cofog szerinti teljesítés'!O38</f>
        <v>0</v>
      </c>
      <c r="T38" s="512">
        <f>'részletező tábla módosíto ei '!P38</f>
        <v>0</v>
      </c>
      <c r="U38" s="512">
        <f>'2a cofog szerinti teljesítés'!P38</f>
        <v>0</v>
      </c>
      <c r="V38" s="512">
        <f>'részletező tábla módosíto ei '!Q38</f>
        <v>0</v>
      </c>
      <c r="W38" s="512">
        <f>'2a cofog szerinti teljesítés'!Q38</f>
        <v>0</v>
      </c>
      <c r="X38" s="512">
        <f>'részletező tábla módosíto ei '!R38</f>
        <v>0</v>
      </c>
      <c r="Y38" s="512">
        <f>'2a cofog szerinti teljesítés'!R38</f>
        <v>0</v>
      </c>
      <c r="Z38" s="512">
        <f>'részletező tábla módosíto ei '!S38</f>
        <v>0</v>
      </c>
      <c r="AA38" s="512">
        <f>'2a cofog szerinti teljesítés'!S38</f>
        <v>0</v>
      </c>
      <c r="AB38" s="512">
        <f>'részletező tábla módosíto ei '!T38</f>
        <v>0</v>
      </c>
      <c r="AC38" s="512">
        <f>'2a cofog szerinti teljesítés'!T38</f>
        <v>0</v>
      </c>
      <c r="AD38" s="512">
        <f>'részletező tábla módosíto ei '!U38</f>
        <v>0</v>
      </c>
      <c r="AE38" s="512">
        <f>'2a cofog szerinti teljesítés'!U38</f>
        <v>0</v>
      </c>
      <c r="AF38" s="512">
        <f>'részletező tábla módosíto ei '!V38</f>
        <v>0</v>
      </c>
      <c r="AG38" s="512">
        <f>'2a cofog szerinti teljesítés'!V38</f>
        <v>0</v>
      </c>
      <c r="AH38" s="512">
        <f>'részletező tábla módosíto ei '!W38</f>
        <v>0</v>
      </c>
      <c r="AI38" s="512">
        <f>'2a cofog szerinti teljesítés'!W38</f>
        <v>0</v>
      </c>
      <c r="AJ38" s="512">
        <f>'részletező tábla módosíto ei '!X38</f>
        <v>0</v>
      </c>
      <c r="AK38" s="512">
        <f>'2a cofog szerinti teljesítés'!X38</f>
        <v>0</v>
      </c>
      <c r="AL38" s="512">
        <f>'részletező tábla módosíto ei '!Y38</f>
        <v>0</v>
      </c>
      <c r="AM38" s="512">
        <f>'2a cofog szerinti teljesítés'!Y38</f>
        <v>0</v>
      </c>
      <c r="AN38" s="512">
        <f>'részletező tábla módosíto ei '!Z38</f>
        <v>0</v>
      </c>
      <c r="AO38" s="512">
        <f>'2a cofog szerinti teljesítés'!Z38</f>
        <v>0</v>
      </c>
      <c r="AP38" s="512">
        <f>'részletező tábla módosíto ei '!AA38</f>
        <v>0</v>
      </c>
      <c r="AQ38" s="512">
        <f>'2a cofog szerinti teljesítés'!AA38</f>
        <v>0</v>
      </c>
      <c r="AR38" s="512">
        <f>'részletező tábla módosíto ei '!AB38</f>
        <v>0</v>
      </c>
      <c r="AS38" s="512">
        <f>'2a cofog szerinti teljesítés'!AB38</f>
        <v>0</v>
      </c>
      <c r="AT38" s="512">
        <f>'részletező tábla módosíto ei '!AC38</f>
        <v>0</v>
      </c>
      <c r="AU38" s="512">
        <f>'2a cofog szerinti teljesítés'!AC38</f>
        <v>0</v>
      </c>
      <c r="AV38" s="512">
        <f>'részletező tábla módosíto ei '!AD38</f>
        <v>0</v>
      </c>
      <c r="AW38" s="512">
        <f>'2a cofog szerinti teljesítés'!AD38</f>
        <v>0</v>
      </c>
      <c r="AX38" s="512">
        <f>'részletező tábla módosíto ei '!AF38</f>
        <v>0</v>
      </c>
      <c r="AY38" s="512">
        <f>'2a cofog szerinti teljesítés'!AF38</f>
        <v>0</v>
      </c>
      <c r="AZ38" s="512">
        <f>'részletező tábla módosíto ei '!AG38</f>
        <v>0</v>
      </c>
      <c r="BA38" s="512">
        <f>'2a cofog szerinti teljesítés'!AG38</f>
        <v>0</v>
      </c>
      <c r="BB38" s="512">
        <f>'részletező tábla módosíto ei '!AH38</f>
        <v>0</v>
      </c>
      <c r="BC38" s="512">
        <f>'2a cofog szerinti teljesítés'!AH38</f>
        <v>0</v>
      </c>
      <c r="BD38" s="512">
        <f>'részletező tábla módosíto ei '!AI38</f>
        <v>0</v>
      </c>
      <c r="BE38" s="512">
        <f>'2a cofog szerinti teljesítés'!AI38</f>
        <v>0</v>
      </c>
      <c r="BF38" s="512">
        <f>'részletező tábla módosíto ei '!AJ38</f>
        <v>0</v>
      </c>
      <c r="BG38" s="512">
        <f>'2a cofog szerinti teljesítés'!AJ38</f>
        <v>0</v>
      </c>
      <c r="BH38" s="512">
        <f>'részletező tábla módosíto ei '!AK38</f>
        <v>0</v>
      </c>
      <c r="BI38" s="512">
        <f>'2a cofog szerinti teljesítés'!AK38</f>
        <v>0</v>
      </c>
      <c r="BJ38" s="512">
        <f>'részletező tábla módosíto ei '!AL38</f>
        <v>0</v>
      </c>
      <c r="BK38" s="512">
        <f>'2a cofog szerinti teljesítés'!AL38</f>
        <v>0</v>
      </c>
      <c r="BL38" s="512">
        <f>'részletező tábla módosíto ei '!AM38</f>
        <v>0</v>
      </c>
      <c r="BM38" s="512">
        <f>'2a cofog szerinti teljesítés'!AM38</f>
        <v>0</v>
      </c>
      <c r="BN38" s="512">
        <f>'részletező tábla módosíto ei '!AN38</f>
        <v>0</v>
      </c>
      <c r="BO38" s="512">
        <f>'2a cofog szerinti teljesítés'!AN38</f>
        <v>0</v>
      </c>
      <c r="BP38" s="512">
        <f>'részletező tábla módosíto ei '!AO38</f>
        <v>0</v>
      </c>
      <c r="BQ38" s="512">
        <f>'2a cofog szerinti teljesítés'!AO38</f>
        <v>0</v>
      </c>
      <c r="BR38" s="512">
        <f>'részletező tábla módosíto ei '!AP38</f>
        <v>0</v>
      </c>
      <c r="BS38" s="512">
        <f>'2a cofog szerinti teljesítés'!AP38</f>
        <v>0</v>
      </c>
      <c r="BT38" s="512">
        <f>'részletező tábla módosíto ei '!AR38</f>
        <v>0</v>
      </c>
      <c r="BU38" s="512">
        <f>'2a cofog szerinti teljesítés'!AR38</f>
        <v>0</v>
      </c>
      <c r="BV38" s="512">
        <f>'részletező tábla módosíto ei '!AS38</f>
        <v>0</v>
      </c>
      <c r="BW38" s="512">
        <f>'2a cofog szerinti teljesítés'!AS38</f>
        <v>0</v>
      </c>
      <c r="BX38" s="512">
        <f>'részletező tábla módosíto ei '!AE38</f>
        <v>0</v>
      </c>
      <c r="BY38" s="512">
        <f>'2a cofog szerinti teljesítés'!AE38</f>
        <v>0</v>
      </c>
      <c r="BZ38" s="512" t="e">
        <f>'részletező tábla módosíto ei '!#REF!</f>
        <v>#REF!</v>
      </c>
      <c r="CA38" s="512">
        <f>'2a cofog szerinti teljesítés'!AG38</f>
        <v>0</v>
      </c>
      <c r="CB38" s="512">
        <f>'részletező tábla módosíto ei '!AT38</f>
        <v>0</v>
      </c>
      <c r="CC38" s="512">
        <f>'2a cofog szerinti teljesítés'!AU38</f>
        <v>0</v>
      </c>
      <c r="CD38" s="512">
        <f>'részletező tábla módosíto ei '!AU38</f>
        <v>0</v>
      </c>
      <c r="CE38" s="512">
        <f>'2a cofog szerinti teljesítés'!AX38</f>
        <v>0</v>
      </c>
      <c r="CF38" s="512" t="e">
        <f>'részletező tábla módosíto ei '!#REF!</f>
        <v>#REF!</v>
      </c>
      <c r="CG38" s="512" t="e">
        <f>'2a cofog szerinti teljesítés'!#REF!</f>
        <v>#REF!</v>
      </c>
      <c r="CH38" s="512">
        <f>'részletező tábla módosíto ei '!AV38</f>
        <v>0</v>
      </c>
      <c r="CI38" s="512">
        <f>'2a cofog szerinti teljesítés'!AY38</f>
        <v>0</v>
      </c>
      <c r="CJ38" s="512">
        <f>'részletező tábla módosíto ei '!AW38</f>
        <v>0</v>
      </c>
      <c r="CK38" s="512">
        <f>'2a cofog szerinti teljesítés'!AZ38</f>
        <v>0</v>
      </c>
      <c r="CL38" s="512" t="e">
        <f>'részletező tábla módosíto ei '!#REF!</f>
        <v>#REF!</v>
      </c>
      <c r="CM38" s="512"/>
      <c r="CN38" s="512" t="e">
        <f>'részletező tábla módosíto ei '!#REF!</f>
        <v>#REF!</v>
      </c>
      <c r="CO38" s="512">
        <f>'2a cofog szerinti teljesítés'!AQ38</f>
        <v>0</v>
      </c>
      <c r="CP38" s="512" t="e">
        <f>'részletező tábla módosíto ei '!#REF!</f>
        <v>#REF!</v>
      </c>
      <c r="CQ38" s="512"/>
      <c r="CR38" s="512">
        <f>'részletező tábla módosíto ei '!AX38</f>
        <v>0</v>
      </c>
      <c r="CS38" s="512"/>
      <c r="CT38" s="512" t="e">
        <f>'részletező tábla módosíto ei '!#REF!</f>
        <v>#REF!</v>
      </c>
      <c r="CU38" s="512" t="e">
        <f>'2a cofog szerinti teljesítés'!#REF!</f>
        <v>#REF!</v>
      </c>
      <c r="CV38" s="512">
        <f>'részletező tábla módosíto ei '!AY38</f>
        <v>0</v>
      </c>
      <c r="CW38" s="512">
        <f>'2a cofog szerinti teljesítés'!BB38</f>
        <v>0</v>
      </c>
      <c r="CX38" s="512">
        <f>'részletező tábla módosíto ei '!AZ38</f>
        <v>0</v>
      </c>
      <c r="CY38" s="512">
        <f>'2a cofog szerinti teljesítés'!BC38</f>
        <v>0</v>
      </c>
      <c r="CZ38" s="510">
        <f t="shared" si="0"/>
        <v>0</v>
      </c>
    </row>
    <row r="39" spans="1:104" ht="17.399999999999999" x14ac:dyDescent="0.3">
      <c r="A39" s="18" t="s">
        <v>112</v>
      </c>
      <c r="B39" s="201" t="s">
        <v>113</v>
      </c>
      <c r="C39" s="512">
        <f>'részletező tábla módosíto ei '!C39</f>
        <v>0</v>
      </c>
      <c r="D39" s="512">
        <f>'2a cofog szerinti teljesítés'!C39</f>
        <v>0</v>
      </c>
      <c r="E39" s="512">
        <f>'részletező tábla módosíto ei '!D39</f>
        <v>0</v>
      </c>
      <c r="F39" s="512">
        <f>'2a cofog szerinti teljesítés'!D39</f>
        <v>0</v>
      </c>
      <c r="G39" s="512">
        <f>'részletező tábla módosíto ei '!E39</f>
        <v>0</v>
      </c>
      <c r="H39" s="512">
        <f>'2a cofog szerinti teljesítés'!E39</f>
        <v>0</v>
      </c>
      <c r="I39" s="512">
        <f>'részletező tábla módosíto ei '!F39</f>
        <v>0</v>
      </c>
      <c r="J39" s="512">
        <f>'2a cofog szerinti teljesítés'!F39</f>
        <v>0</v>
      </c>
      <c r="K39" s="512">
        <f>'részletező tábla módosíto ei '!G39</f>
        <v>0</v>
      </c>
      <c r="L39" s="512">
        <f>'részletező tábla módosíto ei '!H39</f>
        <v>0</v>
      </c>
      <c r="M39" s="512">
        <f>'2a cofog szerinti teljesítés'!H39</f>
        <v>0</v>
      </c>
      <c r="N39" s="512">
        <f>'részletező tábla módosíto ei '!M39</f>
        <v>0</v>
      </c>
      <c r="O39" s="512">
        <f>'2a cofog szerinti teljesítés'!M39</f>
        <v>0</v>
      </c>
      <c r="P39" s="512">
        <f>'részletező tábla módosíto ei '!N39</f>
        <v>0</v>
      </c>
      <c r="Q39" s="512">
        <f>'2a cofog szerinti teljesítés'!N39</f>
        <v>0</v>
      </c>
      <c r="R39" s="512">
        <f>'részletező tábla módosíto ei '!O39</f>
        <v>0</v>
      </c>
      <c r="S39" s="512">
        <f>'2a cofog szerinti teljesítés'!O39</f>
        <v>0</v>
      </c>
      <c r="T39" s="512">
        <f>'részletező tábla módosíto ei '!P39</f>
        <v>0</v>
      </c>
      <c r="U39" s="512">
        <f>'2a cofog szerinti teljesítés'!P39</f>
        <v>0</v>
      </c>
      <c r="V39" s="512">
        <f>'részletező tábla módosíto ei '!Q39</f>
        <v>0</v>
      </c>
      <c r="W39" s="512">
        <f>'2a cofog szerinti teljesítés'!Q39</f>
        <v>0</v>
      </c>
      <c r="X39" s="512">
        <f>'részletező tábla módosíto ei '!R39</f>
        <v>0</v>
      </c>
      <c r="Y39" s="512">
        <f>'2a cofog szerinti teljesítés'!R39</f>
        <v>0</v>
      </c>
      <c r="Z39" s="512">
        <f>'részletező tábla módosíto ei '!S39</f>
        <v>0</v>
      </c>
      <c r="AA39" s="512">
        <f>'2a cofog szerinti teljesítés'!S39</f>
        <v>0</v>
      </c>
      <c r="AB39" s="512">
        <f>'részletező tábla módosíto ei '!T39</f>
        <v>0</v>
      </c>
      <c r="AC39" s="512">
        <f>'2a cofog szerinti teljesítés'!T39</f>
        <v>0</v>
      </c>
      <c r="AD39" s="512">
        <f>'részletező tábla módosíto ei '!U39</f>
        <v>0</v>
      </c>
      <c r="AE39" s="512">
        <f>'2a cofog szerinti teljesítés'!U39</f>
        <v>0</v>
      </c>
      <c r="AF39" s="512">
        <f>'részletező tábla módosíto ei '!V39</f>
        <v>0</v>
      </c>
      <c r="AG39" s="512">
        <f>'2a cofog szerinti teljesítés'!V39</f>
        <v>0</v>
      </c>
      <c r="AH39" s="512">
        <f>'részletező tábla módosíto ei '!W39</f>
        <v>0</v>
      </c>
      <c r="AI39" s="512">
        <f>'2a cofog szerinti teljesítés'!W39</f>
        <v>0</v>
      </c>
      <c r="AJ39" s="512">
        <f>'részletező tábla módosíto ei '!X39</f>
        <v>0</v>
      </c>
      <c r="AK39" s="512">
        <f>'2a cofog szerinti teljesítés'!X39</f>
        <v>0</v>
      </c>
      <c r="AL39" s="512">
        <f>'részletező tábla módosíto ei '!Y39</f>
        <v>0</v>
      </c>
      <c r="AM39" s="512">
        <f>'2a cofog szerinti teljesítés'!Y39</f>
        <v>0</v>
      </c>
      <c r="AN39" s="512">
        <f>'részletező tábla módosíto ei '!Z39</f>
        <v>0</v>
      </c>
      <c r="AO39" s="512">
        <f>'2a cofog szerinti teljesítés'!Z39</f>
        <v>0</v>
      </c>
      <c r="AP39" s="512">
        <f>'részletező tábla módosíto ei '!AA39</f>
        <v>0</v>
      </c>
      <c r="AQ39" s="512">
        <f>'2a cofog szerinti teljesítés'!AA39</f>
        <v>0</v>
      </c>
      <c r="AR39" s="512">
        <f>'részletező tábla módosíto ei '!AB39</f>
        <v>0</v>
      </c>
      <c r="AS39" s="512">
        <f>'2a cofog szerinti teljesítés'!AB39</f>
        <v>0</v>
      </c>
      <c r="AT39" s="512">
        <f>'részletező tábla módosíto ei '!AC39</f>
        <v>0</v>
      </c>
      <c r="AU39" s="512">
        <f>'2a cofog szerinti teljesítés'!AC39</f>
        <v>0</v>
      </c>
      <c r="AV39" s="512">
        <f>'részletező tábla módosíto ei '!AD39</f>
        <v>0</v>
      </c>
      <c r="AW39" s="512">
        <f>'2a cofog szerinti teljesítés'!AD39</f>
        <v>0</v>
      </c>
      <c r="AX39" s="512">
        <f>'részletező tábla módosíto ei '!AF39</f>
        <v>0</v>
      </c>
      <c r="AY39" s="512">
        <f>'2a cofog szerinti teljesítés'!AF39</f>
        <v>0</v>
      </c>
      <c r="AZ39" s="512">
        <f>'részletező tábla módosíto ei '!AG39</f>
        <v>0</v>
      </c>
      <c r="BA39" s="512">
        <f>'2a cofog szerinti teljesítés'!AG39</f>
        <v>0</v>
      </c>
      <c r="BB39" s="512">
        <f>'részletező tábla módosíto ei '!AH39</f>
        <v>0</v>
      </c>
      <c r="BC39" s="512">
        <f>'2a cofog szerinti teljesítés'!AH39</f>
        <v>0</v>
      </c>
      <c r="BD39" s="512">
        <f>'részletező tábla módosíto ei '!AI39</f>
        <v>0</v>
      </c>
      <c r="BE39" s="512">
        <f>'2a cofog szerinti teljesítés'!AI39</f>
        <v>0</v>
      </c>
      <c r="BF39" s="512">
        <f>'részletező tábla módosíto ei '!AJ39</f>
        <v>0</v>
      </c>
      <c r="BG39" s="512">
        <f>'2a cofog szerinti teljesítés'!AJ39</f>
        <v>0</v>
      </c>
      <c r="BH39" s="512">
        <f>'részletező tábla módosíto ei '!AK39</f>
        <v>0</v>
      </c>
      <c r="BI39" s="512">
        <f>'2a cofog szerinti teljesítés'!AK39</f>
        <v>0</v>
      </c>
      <c r="BJ39" s="512">
        <f>'részletező tábla módosíto ei '!AL39</f>
        <v>0</v>
      </c>
      <c r="BK39" s="512">
        <f>'2a cofog szerinti teljesítés'!AL39</f>
        <v>0</v>
      </c>
      <c r="BL39" s="512">
        <f>'részletező tábla módosíto ei '!AM39</f>
        <v>0</v>
      </c>
      <c r="BM39" s="512">
        <f>'2a cofog szerinti teljesítés'!AM39</f>
        <v>0</v>
      </c>
      <c r="BN39" s="512">
        <f>'részletező tábla módosíto ei '!AN39</f>
        <v>0</v>
      </c>
      <c r="BO39" s="512">
        <f>'2a cofog szerinti teljesítés'!AN39</f>
        <v>0</v>
      </c>
      <c r="BP39" s="512">
        <f>'részletező tábla módosíto ei '!AO39</f>
        <v>0</v>
      </c>
      <c r="BQ39" s="512">
        <f>'2a cofog szerinti teljesítés'!AO39</f>
        <v>0</v>
      </c>
      <c r="BR39" s="512">
        <f>'részletező tábla módosíto ei '!AP39</f>
        <v>0</v>
      </c>
      <c r="BS39" s="512">
        <f>'2a cofog szerinti teljesítés'!AP39</f>
        <v>0</v>
      </c>
      <c r="BT39" s="512">
        <f>'részletező tábla módosíto ei '!AR39</f>
        <v>0</v>
      </c>
      <c r="BU39" s="512">
        <f>'2a cofog szerinti teljesítés'!AR39</f>
        <v>0</v>
      </c>
      <c r="BV39" s="512">
        <f>'részletező tábla módosíto ei '!AS39</f>
        <v>0</v>
      </c>
      <c r="BW39" s="512">
        <f>'2a cofog szerinti teljesítés'!AS39</f>
        <v>0</v>
      </c>
      <c r="BX39" s="512">
        <f>'részletező tábla módosíto ei '!AE39</f>
        <v>0</v>
      </c>
      <c r="BY39" s="512">
        <f>'2a cofog szerinti teljesítés'!AE39</f>
        <v>0</v>
      </c>
      <c r="BZ39" s="512" t="e">
        <f>'részletező tábla módosíto ei '!#REF!</f>
        <v>#REF!</v>
      </c>
      <c r="CA39" s="512">
        <f>'2a cofog szerinti teljesítés'!AG39</f>
        <v>0</v>
      </c>
      <c r="CB39" s="512">
        <f>'részletező tábla módosíto ei '!AT39</f>
        <v>0</v>
      </c>
      <c r="CC39" s="512">
        <f>'2a cofog szerinti teljesítés'!AU39</f>
        <v>0</v>
      </c>
      <c r="CD39" s="512">
        <f>'részletező tábla módosíto ei '!AU39</f>
        <v>0</v>
      </c>
      <c r="CE39" s="512">
        <f>'2a cofog szerinti teljesítés'!AX39</f>
        <v>0</v>
      </c>
      <c r="CF39" s="512" t="e">
        <f>'részletező tábla módosíto ei '!#REF!</f>
        <v>#REF!</v>
      </c>
      <c r="CG39" s="512" t="e">
        <f>'2a cofog szerinti teljesítés'!#REF!</f>
        <v>#REF!</v>
      </c>
      <c r="CH39" s="512">
        <f>'részletező tábla módosíto ei '!AV39</f>
        <v>0</v>
      </c>
      <c r="CI39" s="512">
        <f>'2a cofog szerinti teljesítés'!AY39</f>
        <v>0</v>
      </c>
      <c r="CJ39" s="512">
        <f>'részletező tábla módosíto ei '!AW39</f>
        <v>0</v>
      </c>
      <c r="CK39" s="512">
        <f>'2a cofog szerinti teljesítés'!AZ39</f>
        <v>0</v>
      </c>
      <c r="CL39" s="512" t="e">
        <f>'részletező tábla módosíto ei '!#REF!</f>
        <v>#REF!</v>
      </c>
      <c r="CM39" s="512"/>
      <c r="CN39" s="512" t="e">
        <f>'részletező tábla módosíto ei '!#REF!</f>
        <v>#REF!</v>
      </c>
      <c r="CO39" s="512">
        <f>'2a cofog szerinti teljesítés'!AQ39</f>
        <v>0</v>
      </c>
      <c r="CP39" s="512" t="e">
        <f>'részletező tábla módosíto ei '!#REF!</f>
        <v>#REF!</v>
      </c>
      <c r="CQ39" s="512"/>
      <c r="CR39" s="512">
        <f>'részletező tábla módosíto ei '!AX39</f>
        <v>0</v>
      </c>
      <c r="CS39" s="512"/>
      <c r="CT39" s="512" t="e">
        <f>'részletező tábla módosíto ei '!#REF!</f>
        <v>#REF!</v>
      </c>
      <c r="CU39" s="512" t="e">
        <f>'2a cofog szerinti teljesítés'!#REF!</f>
        <v>#REF!</v>
      </c>
      <c r="CV39" s="512">
        <f>'részletező tábla módosíto ei '!AY39</f>
        <v>0</v>
      </c>
      <c r="CW39" s="512">
        <f>'2a cofog szerinti teljesítés'!BB39</f>
        <v>0</v>
      </c>
      <c r="CX39" s="512">
        <f>'részletező tábla módosíto ei '!AZ39</f>
        <v>0</v>
      </c>
      <c r="CY39" s="512">
        <f>'2a cofog szerinti teljesítés'!BC39</f>
        <v>0</v>
      </c>
      <c r="CZ39" s="510">
        <f t="shared" si="0"/>
        <v>0</v>
      </c>
    </row>
    <row r="40" spans="1:104" ht="17.399999999999999" x14ac:dyDescent="0.3">
      <c r="A40" s="18" t="s">
        <v>114</v>
      </c>
      <c r="B40" s="201" t="s">
        <v>115</v>
      </c>
      <c r="C40" s="512">
        <f>'részletező tábla módosíto ei '!C40</f>
        <v>0</v>
      </c>
      <c r="D40" s="512">
        <f>'2a cofog szerinti teljesítés'!C40</f>
        <v>0</v>
      </c>
      <c r="E40" s="512">
        <f>'részletező tábla módosíto ei '!D40</f>
        <v>0</v>
      </c>
      <c r="F40" s="512">
        <f>'2a cofog szerinti teljesítés'!D40</f>
        <v>0</v>
      </c>
      <c r="G40" s="512">
        <f>'részletező tábla módosíto ei '!E40</f>
        <v>0</v>
      </c>
      <c r="H40" s="512">
        <f>'2a cofog szerinti teljesítés'!E40</f>
        <v>0</v>
      </c>
      <c r="I40" s="512">
        <f>'részletező tábla módosíto ei '!F40</f>
        <v>0</v>
      </c>
      <c r="J40" s="512">
        <f>'2a cofog szerinti teljesítés'!F40</f>
        <v>0</v>
      </c>
      <c r="K40" s="512">
        <f>'részletező tábla módosíto ei '!G40</f>
        <v>0</v>
      </c>
      <c r="L40" s="512">
        <f>'részletező tábla módosíto ei '!H40</f>
        <v>0</v>
      </c>
      <c r="M40" s="512">
        <f>'2a cofog szerinti teljesítés'!H40</f>
        <v>0</v>
      </c>
      <c r="N40" s="512">
        <f>'részletező tábla módosíto ei '!M40</f>
        <v>0</v>
      </c>
      <c r="O40" s="512">
        <f>'2a cofog szerinti teljesítés'!M40</f>
        <v>0</v>
      </c>
      <c r="P40" s="512">
        <f>'részletező tábla módosíto ei '!N40</f>
        <v>0</v>
      </c>
      <c r="Q40" s="512">
        <f>'2a cofog szerinti teljesítés'!N40</f>
        <v>0</v>
      </c>
      <c r="R40" s="512">
        <f>'részletező tábla módosíto ei '!O40</f>
        <v>0</v>
      </c>
      <c r="S40" s="512">
        <f>'2a cofog szerinti teljesítés'!O40</f>
        <v>0</v>
      </c>
      <c r="T40" s="512">
        <f>'részletező tábla módosíto ei '!P40</f>
        <v>0</v>
      </c>
      <c r="U40" s="512">
        <f>'2a cofog szerinti teljesítés'!P40</f>
        <v>0</v>
      </c>
      <c r="V40" s="512">
        <f>'részletező tábla módosíto ei '!Q40</f>
        <v>0</v>
      </c>
      <c r="W40" s="512">
        <f>'2a cofog szerinti teljesítés'!Q40</f>
        <v>0</v>
      </c>
      <c r="X40" s="512">
        <f>'részletező tábla módosíto ei '!R40</f>
        <v>0</v>
      </c>
      <c r="Y40" s="512">
        <f>'2a cofog szerinti teljesítés'!R40</f>
        <v>0</v>
      </c>
      <c r="Z40" s="512">
        <f>'részletező tábla módosíto ei '!S40</f>
        <v>0</v>
      </c>
      <c r="AA40" s="512">
        <f>'2a cofog szerinti teljesítés'!S40</f>
        <v>0</v>
      </c>
      <c r="AB40" s="512">
        <f>'részletező tábla módosíto ei '!T40</f>
        <v>0</v>
      </c>
      <c r="AC40" s="512">
        <f>'2a cofog szerinti teljesítés'!T40</f>
        <v>0</v>
      </c>
      <c r="AD40" s="512">
        <f>'részletező tábla módosíto ei '!U40</f>
        <v>0</v>
      </c>
      <c r="AE40" s="512">
        <f>'2a cofog szerinti teljesítés'!U40</f>
        <v>0</v>
      </c>
      <c r="AF40" s="512">
        <f>'részletező tábla módosíto ei '!V40</f>
        <v>0</v>
      </c>
      <c r="AG40" s="512">
        <f>'2a cofog szerinti teljesítés'!V40</f>
        <v>0</v>
      </c>
      <c r="AH40" s="512">
        <f>'részletező tábla módosíto ei '!W40</f>
        <v>0</v>
      </c>
      <c r="AI40" s="512">
        <f>'2a cofog szerinti teljesítés'!W40</f>
        <v>0</v>
      </c>
      <c r="AJ40" s="512">
        <f>'részletező tábla módosíto ei '!X40</f>
        <v>0</v>
      </c>
      <c r="AK40" s="512">
        <f>'2a cofog szerinti teljesítés'!X40</f>
        <v>0</v>
      </c>
      <c r="AL40" s="512">
        <f>'részletező tábla módosíto ei '!Y40</f>
        <v>0</v>
      </c>
      <c r="AM40" s="512">
        <f>'2a cofog szerinti teljesítés'!Y40</f>
        <v>0</v>
      </c>
      <c r="AN40" s="512">
        <f>'részletező tábla módosíto ei '!Z40</f>
        <v>0</v>
      </c>
      <c r="AO40" s="512">
        <f>'2a cofog szerinti teljesítés'!Z40</f>
        <v>0</v>
      </c>
      <c r="AP40" s="512">
        <f>'részletező tábla módosíto ei '!AA40</f>
        <v>0</v>
      </c>
      <c r="AQ40" s="512">
        <f>'2a cofog szerinti teljesítés'!AA40</f>
        <v>0</v>
      </c>
      <c r="AR40" s="512">
        <f>'részletező tábla módosíto ei '!AB40</f>
        <v>0</v>
      </c>
      <c r="AS40" s="512">
        <f>'2a cofog szerinti teljesítés'!AB40</f>
        <v>0</v>
      </c>
      <c r="AT40" s="512">
        <f>'részletező tábla módosíto ei '!AC40</f>
        <v>0</v>
      </c>
      <c r="AU40" s="512">
        <f>'2a cofog szerinti teljesítés'!AC40</f>
        <v>0</v>
      </c>
      <c r="AV40" s="512">
        <f>'részletező tábla módosíto ei '!AD40</f>
        <v>0</v>
      </c>
      <c r="AW40" s="512">
        <f>'2a cofog szerinti teljesítés'!AD40</f>
        <v>0</v>
      </c>
      <c r="AX40" s="512">
        <f>'részletező tábla módosíto ei '!AF40</f>
        <v>0</v>
      </c>
      <c r="AY40" s="512">
        <f>'2a cofog szerinti teljesítés'!AF40</f>
        <v>0</v>
      </c>
      <c r="AZ40" s="512">
        <f>'részletező tábla módosíto ei '!AG40</f>
        <v>0</v>
      </c>
      <c r="BA40" s="512">
        <f>'2a cofog szerinti teljesítés'!AG40</f>
        <v>0</v>
      </c>
      <c r="BB40" s="512">
        <f>'részletező tábla módosíto ei '!AH40</f>
        <v>0</v>
      </c>
      <c r="BC40" s="512">
        <f>'2a cofog szerinti teljesítés'!AH40</f>
        <v>0</v>
      </c>
      <c r="BD40" s="512">
        <f>'részletező tábla módosíto ei '!AI40</f>
        <v>0</v>
      </c>
      <c r="BE40" s="512">
        <f>'2a cofog szerinti teljesítés'!AI40</f>
        <v>0</v>
      </c>
      <c r="BF40" s="512">
        <f>'részletező tábla módosíto ei '!AJ40</f>
        <v>0</v>
      </c>
      <c r="BG40" s="512">
        <f>'2a cofog szerinti teljesítés'!AJ40</f>
        <v>0</v>
      </c>
      <c r="BH40" s="512">
        <f>'részletező tábla módosíto ei '!AK40</f>
        <v>0</v>
      </c>
      <c r="BI40" s="512">
        <f>'2a cofog szerinti teljesítés'!AK40</f>
        <v>0</v>
      </c>
      <c r="BJ40" s="512">
        <f>'részletező tábla módosíto ei '!AL40</f>
        <v>0</v>
      </c>
      <c r="BK40" s="512">
        <f>'2a cofog szerinti teljesítés'!AL40</f>
        <v>0</v>
      </c>
      <c r="BL40" s="512">
        <f>'részletező tábla módosíto ei '!AM40</f>
        <v>0</v>
      </c>
      <c r="BM40" s="512">
        <f>'2a cofog szerinti teljesítés'!AM40</f>
        <v>0</v>
      </c>
      <c r="BN40" s="512">
        <f>'részletező tábla módosíto ei '!AN40</f>
        <v>0</v>
      </c>
      <c r="BO40" s="512">
        <f>'2a cofog szerinti teljesítés'!AN40</f>
        <v>0</v>
      </c>
      <c r="BP40" s="512">
        <f>'részletező tábla módosíto ei '!AO40</f>
        <v>0</v>
      </c>
      <c r="BQ40" s="512">
        <f>'2a cofog szerinti teljesítés'!AO40</f>
        <v>0</v>
      </c>
      <c r="BR40" s="512">
        <f>'részletező tábla módosíto ei '!AP40</f>
        <v>0</v>
      </c>
      <c r="BS40" s="512">
        <f>'2a cofog szerinti teljesítés'!AP40</f>
        <v>0</v>
      </c>
      <c r="BT40" s="512">
        <f>'részletező tábla módosíto ei '!AR40</f>
        <v>0</v>
      </c>
      <c r="BU40" s="512">
        <f>'2a cofog szerinti teljesítés'!AR40</f>
        <v>0</v>
      </c>
      <c r="BV40" s="512">
        <f>'részletező tábla módosíto ei '!AS40</f>
        <v>0</v>
      </c>
      <c r="BW40" s="512">
        <f>'2a cofog szerinti teljesítés'!AS40</f>
        <v>0</v>
      </c>
      <c r="BX40" s="512">
        <f>'részletező tábla módosíto ei '!AE40</f>
        <v>0</v>
      </c>
      <c r="BY40" s="512">
        <f>'2a cofog szerinti teljesítés'!AE40</f>
        <v>0</v>
      </c>
      <c r="BZ40" s="512" t="e">
        <f>'részletező tábla módosíto ei '!#REF!</f>
        <v>#REF!</v>
      </c>
      <c r="CA40" s="512">
        <f>'2a cofog szerinti teljesítés'!AG40</f>
        <v>0</v>
      </c>
      <c r="CB40" s="512">
        <f>'részletező tábla módosíto ei '!AT40</f>
        <v>0</v>
      </c>
      <c r="CC40" s="512">
        <f>'2a cofog szerinti teljesítés'!AU40</f>
        <v>0</v>
      </c>
      <c r="CD40" s="512">
        <f>'részletező tábla módosíto ei '!AU40</f>
        <v>0</v>
      </c>
      <c r="CE40" s="512">
        <f>'2a cofog szerinti teljesítés'!AX40</f>
        <v>0</v>
      </c>
      <c r="CF40" s="512" t="e">
        <f>'részletező tábla módosíto ei '!#REF!</f>
        <v>#REF!</v>
      </c>
      <c r="CG40" s="512" t="e">
        <f>'2a cofog szerinti teljesítés'!#REF!</f>
        <v>#REF!</v>
      </c>
      <c r="CH40" s="512">
        <f>'részletező tábla módosíto ei '!AV40</f>
        <v>0</v>
      </c>
      <c r="CI40" s="512">
        <f>'2a cofog szerinti teljesítés'!AY40</f>
        <v>0</v>
      </c>
      <c r="CJ40" s="512">
        <f>'részletező tábla módosíto ei '!AW40</f>
        <v>0</v>
      </c>
      <c r="CK40" s="512">
        <f>'2a cofog szerinti teljesítés'!AZ40</f>
        <v>0</v>
      </c>
      <c r="CL40" s="512" t="e">
        <f>'részletező tábla módosíto ei '!#REF!</f>
        <v>#REF!</v>
      </c>
      <c r="CM40" s="512"/>
      <c r="CN40" s="512" t="e">
        <f>'részletező tábla módosíto ei '!#REF!</f>
        <v>#REF!</v>
      </c>
      <c r="CO40" s="512">
        <f>'2a cofog szerinti teljesítés'!AQ40</f>
        <v>0</v>
      </c>
      <c r="CP40" s="512" t="e">
        <f>'részletező tábla módosíto ei '!#REF!</f>
        <v>#REF!</v>
      </c>
      <c r="CQ40" s="512"/>
      <c r="CR40" s="512">
        <f>'részletező tábla módosíto ei '!AX40</f>
        <v>0</v>
      </c>
      <c r="CS40" s="512"/>
      <c r="CT40" s="512" t="e">
        <f>'részletező tábla módosíto ei '!#REF!</f>
        <v>#REF!</v>
      </c>
      <c r="CU40" s="512" t="e">
        <f>'2a cofog szerinti teljesítés'!#REF!</f>
        <v>#REF!</v>
      </c>
      <c r="CV40" s="512">
        <f>'részletező tábla módosíto ei '!AY40</f>
        <v>0</v>
      </c>
      <c r="CW40" s="512">
        <f>'2a cofog szerinti teljesítés'!BB40</f>
        <v>0</v>
      </c>
      <c r="CX40" s="512">
        <f>'részletező tábla módosíto ei '!AZ40</f>
        <v>0</v>
      </c>
      <c r="CY40" s="512">
        <f>'2a cofog szerinti teljesítés'!BC40</f>
        <v>0</v>
      </c>
      <c r="CZ40" s="510">
        <f t="shared" si="0"/>
        <v>0</v>
      </c>
    </row>
    <row r="41" spans="1:104" ht="31.2" x14ac:dyDescent="0.3">
      <c r="A41" s="20"/>
      <c r="B41" s="202" t="s">
        <v>116</v>
      </c>
      <c r="C41" s="512">
        <f>'részletező tábla módosíto ei '!C41</f>
        <v>0</v>
      </c>
      <c r="D41" s="512">
        <f>'2a cofog szerinti teljesítés'!C41</f>
        <v>0</v>
      </c>
      <c r="E41" s="512">
        <f>'részletező tábla módosíto ei '!D41</f>
        <v>0</v>
      </c>
      <c r="F41" s="512">
        <f>'2a cofog szerinti teljesítés'!D41</f>
        <v>0</v>
      </c>
      <c r="G41" s="512">
        <f>'részletező tábla módosíto ei '!E41</f>
        <v>0</v>
      </c>
      <c r="H41" s="512">
        <f>'2a cofog szerinti teljesítés'!E41</f>
        <v>0</v>
      </c>
      <c r="I41" s="512">
        <f>'részletező tábla módosíto ei '!F41</f>
        <v>0</v>
      </c>
      <c r="J41" s="512">
        <f>'2a cofog szerinti teljesítés'!F41</f>
        <v>0</v>
      </c>
      <c r="K41" s="512">
        <f>'részletező tábla módosíto ei '!G41</f>
        <v>0</v>
      </c>
      <c r="L41" s="512">
        <f>'részletező tábla módosíto ei '!H41</f>
        <v>0</v>
      </c>
      <c r="M41" s="512">
        <f>'2a cofog szerinti teljesítés'!H41</f>
        <v>0</v>
      </c>
      <c r="N41" s="512">
        <f>'részletező tábla módosíto ei '!M41</f>
        <v>0</v>
      </c>
      <c r="O41" s="512">
        <f>'2a cofog szerinti teljesítés'!M41</f>
        <v>0</v>
      </c>
      <c r="P41" s="512">
        <f>'részletező tábla módosíto ei '!N41</f>
        <v>0</v>
      </c>
      <c r="Q41" s="512">
        <f>'2a cofog szerinti teljesítés'!N41</f>
        <v>0</v>
      </c>
      <c r="R41" s="512">
        <f>'részletező tábla módosíto ei '!O41</f>
        <v>0</v>
      </c>
      <c r="S41" s="512">
        <f>'2a cofog szerinti teljesítés'!O41</f>
        <v>0</v>
      </c>
      <c r="T41" s="512">
        <f>'részletező tábla módosíto ei '!P41</f>
        <v>0</v>
      </c>
      <c r="U41" s="512">
        <f>'2a cofog szerinti teljesítés'!P41</f>
        <v>0</v>
      </c>
      <c r="V41" s="512">
        <f>'részletező tábla módosíto ei '!Q41</f>
        <v>0</v>
      </c>
      <c r="W41" s="512">
        <f>'2a cofog szerinti teljesítés'!Q41</f>
        <v>0</v>
      </c>
      <c r="X41" s="512">
        <f>'részletező tábla módosíto ei '!R41</f>
        <v>0</v>
      </c>
      <c r="Y41" s="512">
        <f>'2a cofog szerinti teljesítés'!R41</f>
        <v>0</v>
      </c>
      <c r="Z41" s="512">
        <f>'részletező tábla módosíto ei '!S41</f>
        <v>0</v>
      </c>
      <c r="AA41" s="512">
        <f>'2a cofog szerinti teljesítés'!S41</f>
        <v>0</v>
      </c>
      <c r="AB41" s="512">
        <f>'részletező tábla módosíto ei '!T41</f>
        <v>0</v>
      </c>
      <c r="AC41" s="512">
        <f>'2a cofog szerinti teljesítés'!T41</f>
        <v>0</v>
      </c>
      <c r="AD41" s="512">
        <f>'részletező tábla módosíto ei '!U41</f>
        <v>0</v>
      </c>
      <c r="AE41" s="512">
        <f>'2a cofog szerinti teljesítés'!U41</f>
        <v>0</v>
      </c>
      <c r="AF41" s="512">
        <f>'részletező tábla módosíto ei '!V41</f>
        <v>0</v>
      </c>
      <c r="AG41" s="512">
        <f>'2a cofog szerinti teljesítés'!V41</f>
        <v>0</v>
      </c>
      <c r="AH41" s="512">
        <f>'részletező tábla módosíto ei '!W41</f>
        <v>0</v>
      </c>
      <c r="AI41" s="512">
        <f>'2a cofog szerinti teljesítés'!W41</f>
        <v>0</v>
      </c>
      <c r="AJ41" s="512">
        <f>'részletező tábla módosíto ei '!X41</f>
        <v>0</v>
      </c>
      <c r="AK41" s="512">
        <f>'2a cofog szerinti teljesítés'!X41</f>
        <v>0</v>
      </c>
      <c r="AL41" s="512">
        <f>'részletező tábla módosíto ei '!Y41</f>
        <v>0</v>
      </c>
      <c r="AM41" s="512">
        <f>'2a cofog szerinti teljesítés'!Y41</f>
        <v>0</v>
      </c>
      <c r="AN41" s="512">
        <f>'részletező tábla módosíto ei '!Z41</f>
        <v>0</v>
      </c>
      <c r="AO41" s="512">
        <f>'2a cofog szerinti teljesítés'!Z41</f>
        <v>0</v>
      </c>
      <c r="AP41" s="512">
        <f>'részletező tábla módosíto ei '!AA41</f>
        <v>0</v>
      </c>
      <c r="AQ41" s="512">
        <f>'2a cofog szerinti teljesítés'!AA41</f>
        <v>0</v>
      </c>
      <c r="AR41" s="512">
        <f>'részletező tábla módosíto ei '!AB41</f>
        <v>0</v>
      </c>
      <c r="AS41" s="512">
        <f>'2a cofog szerinti teljesítés'!AB41</f>
        <v>0</v>
      </c>
      <c r="AT41" s="512">
        <f>'részletező tábla módosíto ei '!AC41</f>
        <v>0</v>
      </c>
      <c r="AU41" s="512">
        <f>'2a cofog szerinti teljesítés'!AC41</f>
        <v>0</v>
      </c>
      <c r="AV41" s="512">
        <f>'részletező tábla módosíto ei '!AD41</f>
        <v>0</v>
      </c>
      <c r="AW41" s="512">
        <f>'2a cofog szerinti teljesítés'!AD41</f>
        <v>0</v>
      </c>
      <c r="AX41" s="512">
        <f>'részletező tábla módosíto ei '!AF41</f>
        <v>0</v>
      </c>
      <c r="AY41" s="512">
        <f>'2a cofog szerinti teljesítés'!AF41</f>
        <v>0</v>
      </c>
      <c r="AZ41" s="512">
        <f>'részletező tábla módosíto ei '!AG41</f>
        <v>0</v>
      </c>
      <c r="BA41" s="512">
        <f>'2a cofog szerinti teljesítés'!AG41</f>
        <v>0</v>
      </c>
      <c r="BB41" s="512">
        <f>'részletező tábla módosíto ei '!AH41</f>
        <v>0</v>
      </c>
      <c r="BC41" s="512">
        <f>'2a cofog szerinti teljesítés'!AH41</f>
        <v>0</v>
      </c>
      <c r="BD41" s="512">
        <f>'részletező tábla módosíto ei '!AI41</f>
        <v>0</v>
      </c>
      <c r="BE41" s="512">
        <f>'2a cofog szerinti teljesítés'!AI41</f>
        <v>0</v>
      </c>
      <c r="BF41" s="512">
        <f>'részletező tábla módosíto ei '!AJ41</f>
        <v>0</v>
      </c>
      <c r="BG41" s="512">
        <f>'2a cofog szerinti teljesítés'!AJ41</f>
        <v>0</v>
      </c>
      <c r="BH41" s="512">
        <f>'részletező tábla módosíto ei '!AK41</f>
        <v>0</v>
      </c>
      <c r="BI41" s="512">
        <f>'2a cofog szerinti teljesítés'!AK41</f>
        <v>0</v>
      </c>
      <c r="BJ41" s="512">
        <f>'részletező tábla módosíto ei '!AL41</f>
        <v>0</v>
      </c>
      <c r="BK41" s="512">
        <f>'2a cofog szerinti teljesítés'!AL41</f>
        <v>0</v>
      </c>
      <c r="BL41" s="512">
        <f>'részletező tábla módosíto ei '!AM41</f>
        <v>0</v>
      </c>
      <c r="BM41" s="512">
        <f>'2a cofog szerinti teljesítés'!AM41</f>
        <v>0</v>
      </c>
      <c r="BN41" s="512">
        <f>'részletező tábla módosíto ei '!AN41</f>
        <v>0</v>
      </c>
      <c r="BO41" s="512">
        <f>'2a cofog szerinti teljesítés'!AN41</f>
        <v>0</v>
      </c>
      <c r="BP41" s="512">
        <f>'részletező tábla módosíto ei '!AO41</f>
        <v>0</v>
      </c>
      <c r="BQ41" s="512">
        <f>'2a cofog szerinti teljesítés'!AO41</f>
        <v>0</v>
      </c>
      <c r="BR41" s="512">
        <f>'részletező tábla módosíto ei '!AP41</f>
        <v>0</v>
      </c>
      <c r="BS41" s="512">
        <f>'2a cofog szerinti teljesítés'!AP41</f>
        <v>0</v>
      </c>
      <c r="BT41" s="512">
        <f>'részletező tábla módosíto ei '!AR41</f>
        <v>0</v>
      </c>
      <c r="BU41" s="512">
        <f>'2a cofog szerinti teljesítés'!AR41</f>
        <v>0</v>
      </c>
      <c r="BV41" s="512">
        <f>'részletező tábla módosíto ei '!AS41</f>
        <v>0</v>
      </c>
      <c r="BW41" s="512">
        <f>'2a cofog szerinti teljesítés'!AS41</f>
        <v>0</v>
      </c>
      <c r="BX41" s="512">
        <f>'részletező tábla módosíto ei '!AE41</f>
        <v>0</v>
      </c>
      <c r="BY41" s="512">
        <f>'2a cofog szerinti teljesítés'!AE41</f>
        <v>0</v>
      </c>
      <c r="BZ41" s="512" t="e">
        <f>'részletező tábla módosíto ei '!#REF!</f>
        <v>#REF!</v>
      </c>
      <c r="CA41" s="512">
        <f>'2a cofog szerinti teljesítés'!AG41</f>
        <v>0</v>
      </c>
      <c r="CB41" s="512">
        <f>'részletező tábla módosíto ei '!AT41</f>
        <v>0</v>
      </c>
      <c r="CC41" s="512">
        <f>'2a cofog szerinti teljesítés'!AU41</f>
        <v>0</v>
      </c>
      <c r="CD41" s="512">
        <f>'részletező tábla módosíto ei '!AU41</f>
        <v>0</v>
      </c>
      <c r="CE41" s="512">
        <f>'2a cofog szerinti teljesítés'!AX41</f>
        <v>0</v>
      </c>
      <c r="CF41" s="512" t="e">
        <f>'részletező tábla módosíto ei '!#REF!</f>
        <v>#REF!</v>
      </c>
      <c r="CG41" s="512" t="e">
        <f>'2a cofog szerinti teljesítés'!#REF!</f>
        <v>#REF!</v>
      </c>
      <c r="CH41" s="512">
        <f>'részletező tábla módosíto ei '!AV41</f>
        <v>0</v>
      </c>
      <c r="CI41" s="512">
        <f>'2a cofog szerinti teljesítés'!AY41</f>
        <v>0</v>
      </c>
      <c r="CJ41" s="512">
        <f>'részletező tábla módosíto ei '!AW41</f>
        <v>0</v>
      </c>
      <c r="CK41" s="512">
        <f>'2a cofog szerinti teljesítés'!AZ41</f>
        <v>0</v>
      </c>
      <c r="CL41" s="512" t="e">
        <f>'részletező tábla módosíto ei '!#REF!</f>
        <v>#REF!</v>
      </c>
      <c r="CM41" s="512"/>
      <c r="CN41" s="512" t="e">
        <f>'részletező tábla módosíto ei '!#REF!</f>
        <v>#REF!</v>
      </c>
      <c r="CO41" s="512">
        <f>'2a cofog szerinti teljesítés'!AQ41</f>
        <v>0</v>
      </c>
      <c r="CP41" s="512" t="e">
        <f>'részletező tábla módosíto ei '!#REF!</f>
        <v>#REF!</v>
      </c>
      <c r="CQ41" s="512"/>
      <c r="CR41" s="512">
        <f>'részletező tábla módosíto ei '!AX41</f>
        <v>0</v>
      </c>
      <c r="CS41" s="512"/>
      <c r="CT41" s="512" t="e">
        <f>'részletező tábla módosíto ei '!#REF!</f>
        <v>#REF!</v>
      </c>
      <c r="CU41" s="512" t="e">
        <f>'2a cofog szerinti teljesítés'!#REF!</f>
        <v>#REF!</v>
      </c>
      <c r="CV41" s="512">
        <f>'részletező tábla módosíto ei '!AY41</f>
        <v>0</v>
      </c>
      <c r="CW41" s="512">
        <f>'2a cofog szerinti teljesítés'!BB41</f>
        <v>0</v>
      </c>
      <c r="CX41" s="512">
        <f>'részletező tábla módosíto ei '!AZ41</f>
        <v>0</v>
      </c>
      <c r="CY41" s="512">
        <f>'2a cofog szerinti teljesítés'!BC41</f>
        <v>0</v>
      </c>
      <c r="CZ41" s="510">
        <f t="shared" si="0"/>
        <v>0</v>
      </c>
    </row>
    <row r="42" spans="1:104" ht="31.2" x14ac:dyDescent="0.3">
      <c r="A42" s="20"/>
      <c r="B42" s="202" t="s">
        <v>117</v>
      </c>
      <c r="C42" s="512">
        <f>'részletező tábla módosíto ei '!C42</f>
        <v>0</v>
      </c>
      <c r="D42" s="512">
        <f>'2a cofog szerinti teljesítés'!C42</f>
        <v>0</v>
      </c>
      <c r="E42" s="512">
        <f>'részletező tábla módosíto ei '!D42</f>
        <v>0</v>
      </c>
      <c r="F42" s="512">
        <f>'2a cofog szerinti teljesítés'!D42</f>
        <v>0</v>
      </c>
      <c r="G42" s="512">
        <f>'részletező tábla módosíto ei '!E42</f>
        <v>0</v>
      </c>
      <c r="H42" s="512">
        <f>'2a cofog szerinti teljesítés'!E42</f>
        <v>0</v>
      </c>
      <c r="I42" s="512">
        <f>'részletező tábla módosíto ei '!F42</f>
        <v>0</v>
      </c>
      <c r="J42" s="512">
        <f>'2a cofog szerinti teljesítés'!F42</f>
        <v>0</v>
      </c>
      <c r="K42" s="512">
        <f>'részletező tábla módosíto ei '!G42</f>
        <v>0</v>
      </c>
      <c r="L42" s="512">
        <f>'részletező tábla módosíto ei '!H42</f>
        <v>0</v>
      </c>
      <c r="M42" s="512">
        <f>'2a cofog szerinti teljesítés'!H42</f>
        <v>0</v>
      </c>
      <c r="N42" s="512">
        <f>'részletező tábla módosíto ei '!M42</f>
        <v>0</v>
      </c>
      <c r="O42" s="512">
        <f>'2a cofog szerinti teljesítés'!M42</f>
        <v>0</v>
      </c>
      <c r="P42" s="512">
        <f>'részletező tábla módosíto ei '!N42</f>
        <v>0</v>
      </c>
      <c r="Q42" s="512">
        <f>'2a cofog szerinti teljesítés'!N42</f>
        <v>0</v>
      </c>
      <c r="R42" s="512">
        <f>'részletező tábla módosíto ei '!O42</f>
        <v>0</v>
      </c>
      <c r="S42" s="512">
        <f>'2a cofog szerinti teljesítés'!O42</f>
        <v>0</v>
      </c>
      <c r="T42" s="512">
        <f>'részletező tábla módosíto ei '!P42</f>
        <v>0</v>
      </c>
      <c r="U42" s="512">
        <f>'2a cofog szerinti teljesítés'!P42</f>
        <v>0</v>
      </c>
      <c r="V42" s="512">
        <f>'részletező tábla módosíto ei '!Q42</f>
        <v>0</v>
      </c>
      <c r="W42" s="512">
        <f>'2a cofog szerinti teljesítés'!Q42</f>
        <v>0</v>
      </c>
      <c r="X42" s="512">
        <f>'részletező tábla módosíto ei '!R42</f>
        <v>0</v>
      </c>
      <c r="Y42" s="512">
        <f>'2a cofog szerinti teljesítés'!R42</f>
        <v>0</v>
      </c>
      <c r="Z42" s="512">
        <f>'részletező tábla módosíto ei '!S42</f>
        <v>0</v>
      </c>
      <c r="AA42" s="512">
        <f>'2a cofog szerinti teljesítés'!S42</f>
        <v>0</v>
      </c>
      <c r="AB42" s="512">
        <f>'részletező tábla módosíto ei '!T42</f>
        <v>0</v>
      </c>
      <c r="AC42" s="512">
        <f>'2a cofog szerinti teljesítés'!T42</f>
        <v>0</v>
      </c>
      <c r="AD42" s="512">
        <f>'részletező tábla módosíto ei '!U42</f>
        <v>0</v>
      </c>
      <c r="AE42" s="512">
        <f>'2a cofog szerinti teljesítés'!U42</f>
        <v>0</v>
      </c>
      <c r="AF42" s="512">
        <f>'részletező tábla módosíto ei '!V42</f>
        <v>0</v>
      </c>
      <c r="AG42" s="512">
        <f>'2a cofog szerinti teljesítés'!V42</f>
        <v>0</v>
      </c>
      <c r="AH42" s="512">
        <f>'részletező tábla módosíto ei '!W42</f>
        <v>0</v>
      </c>
      <c r="AI42" s="512">
        <f>'2a cofog szerinti teljesítés'!W42</f>
        <v>0</v>
      </c>
      <c r="AJ42" s="512">
        <f>'részletező tábla módosíto ei '!X42</f>
        <v>0</v>
      </c>
      <c r="AK42" s="512">
        <f>'2a cofog szerinti teljesítés'!X42</f>
        <v>0</v>
      </c>
      <c r="AL42" s="512">
        <f>'részletező tábla módosíto ei '!Y42</f>
        <v>0</v>
      </c>
      <c r="AM42" s="512">
        <f>'2a cofog szerinti teljesítés'!Y42</f>
        <v>0</v>
      </c>
      <c r="AN42" s="512">
        <f>'részletező tábla módosíto ei '!Z42</f>
        <v>0</v>
      </c>
      <c r="AO42" s="512">
        <f>'2a cofog szerinti teljesítés'!Z42</f>
        <v>0</v>
      </c>
      <c r="AP42" s="512">
        <f>'részletező tábla módosíto ei '!AA42</f>
        <v>0</v>
      </c>
      <c r="AQ42" s="512">
        <f>'2a cofog szerinti teljesítés'!AA42</f>
        <v>0</v>
      </c>
      <c r="AR42" s="512">
        <f>'részletező tábla módosíto ei '!AB42</f>
        <v>0</v>
      </c>
      <c r="AS42" s="512">
        <f>'2a cofog szerinti teljesítés'!AB42</f>
        <v>0</v>
      </c>
      <c r="AT42" s="512">
        <f>'részletező tábla módosíto ei '!AC42</f>
        <v>0</v>
      </c>
      <c r="AU42" s="512">
        <f>'2a cofog szerinti teljesítés'!AC42</f>
        <v>0</v>
      </c>
      <c r="AV42" s="512">
        <f>'részletező tábla módosíto ei '!AD42</f>
        <v>0</v>
      </c>
      <c r="AW42" s="512">
        <f>'2a cofog szerinti teljesítés'!AD42</f>
        <v>0</v>
      </c>
      <c r="AX42" s="512">
        <f>'részletező tábla módosíto ei '!AF42</f>
        <v>0</v>
      </c>
      <c r="AY42" s="512">
        <f>'2a cofog szerinti teljesítés'!AF42</f>
        <v>0</v>
      </c>
      <c r="AZ42" s="512">
        <f>'részletező tábla módosíto ei '!AG42</f>
        <v>0</v>
      </c>
      <c r="BA42" s="512">
        <f>'2a cofog szerinti teljesítés'!AG42</f>
        <v>0</v>
      </c>
      <c r="BB42" s="512">
        <f>'részletező tábla módosíto ei '!AH42</f>
        <v>0</v>
      </c>
      <c r="BC42" s="512">
        <f>'2a cofog szerinti teljesítés'!AH42</f>
        <v>0</v>
      </c>
      <c r="BD42" s="512">
        <f>'részletező tábla módosíto ei '!AI42</f>
        <v>0</v>
      </c>
      <c r="BE42" s="512">
        <f>'2a cofog szerinti teljesítés'!AI42</f>
        <v>0</v>
      </c>
      <c r="BF42" s="512">
        <f>'részletező tábla módosíto ei '!AJ42</f>
        <v>0</v>
      </c>
      <c r="BG42" s="512">
        <f>'2a cofog szerinti teljesítés'!AJ42</f>
        <v>0</v>
      </c>
      <c r="BH42" s="512">
        <f>'részletező tábla módosíto ei '!AK42</f>
        <v>0</v>
      </c>
      <c r="BI42" s="512">
        <f>'2a cofog szerinti teljesítés'!AK42</f>
        <v>0</v>
      </c>
      <c r="BJ42" s="512">
        <f>'részletező tábla módosíto ei '!AL42</f>
        <v>0</v>
      </c>
      <c r="BK42" s="512">
        <f>'2a cofog szerinti teljesítés'!AL42</f>
        <v>0</v>
      </c>
      <c r="BL42" s="512">
        <f>'részletező tábla módosíto ei '!AM42</f>
        <v>0</v>
      </c>
      <c r="BM42" s="512">
        <f>'2a cofog szerinti teljesítés'!AM42</f>
        <v>0</v>
      </c>
      <c r="BN42" s="512">
        <f>'részletező tábla módosíto ei '!AN42</f>
        <v>0</v>
      </c>
      <c r="BO42" s="512">
        <f>'2a cofog szerinti teljesítés'!AN42</f>
        <v>0</v>
      </c>
      <c r="BP42" s="512">
        <f>'részletező tábla módosíto ei '!AO42</f>
        <v>0</v>
      </c>
      <c r="BQ42" s="512">
        <f>'2a cofog szerinti teljesítés'!AO42</f>
        <v>0</v>
      </c>
      <c r="BR42" s="512">
        <f>'részletező tábla módosíto ei '!AP42</f>
        <v>0</v>
      </c>
      <c r="BS42" s="512">
        <f>'2a cofog szerinti teljesítés'!AP42</f>
        <v>0</v>
      </c>
      <c r="BT42" s="512">
        <f>'részletező tábla módosíto ei '!AR42</f>
        <v>0</v>
      </c>
      <c r="BU42" s="512">
        <f>'2a cofog szerinti teljesítés'!AR42</f>
        <v>0</v>
      </c>
      <c r="BV42" s="512">
        <f>'részletező tábla módosíto ei '!AS42</f>
        <v>0</v>
      </c>
      <c r="BW42" s="512">
        <f>'2a cofog szerinti teljesítés'!AS42</f>
        <v>0</v>
      </c>
      <c r="BX42" s="512">
        <f>'részletező tábla módosíto ei '!AE42</f>
        <v>0</v>
      </c>
      <c r="BY42" s="512">
        <f>'2a cofog szerinti teljesítés'!AE42</f>
        <v>0</v>
      </c>
      <c r="BZ42" s="512" t="e">
        <f>'részletező tábla módosíto ei '!#REF!</f>
        <v>#REF!</v>
      </c>
      <c r="CA42" s="512">
        <f>'2a cofog szerinti teljesítés'!AG42</f>
        <v>0</v>
      </c>
      <c r="CB42" s="512">
        <f>'részletező tábla módosíto ei '!AT42</f>
        <v>0</v>
      </c>
      <c r="CC42" s="512">
        <f>'2a cofog szerinti teljesítés'!AU42</f>
        <v>0</v>
      </c>
      <c r="CD42" s="512">
        <f>'részletező tábla módosíto ei '!AU42</f>
        <v>0</v>
      </c>
      <c r="CE42" s="512">
        <f>'2a cofog szerinti teljesítés'!AX42</f>
        <v>0</v>
      </c>
      <c r="CF42" s="512" t="e">
        <f>'részletező tábla módosíto ei '!#REF!</f>
        <v>#REF!</v>
      </c>
      <c r="CG42" s="512" t="e">
        <f>'2a cofog szerinti teljesítés'!#REF!</f>
        <v>#REF!</v>
      </c>
      <c r="CH42" s="512">
        <f>'részletező tábla módosíto ei '!AV42</f>
        <v>0</v>
      </c>
      <c r="CI42" s="512">
        <f>'2a cofog szerinti teljesítés'!AY42</f>
        <v>0</v>
      </c>
      <c r="CJ42" s="512">
        <f>'részletező tábla módosíto ei '!AW42</f>
        <v>0</v>
      </c>
      <c r="CK42" s="512">
        <f>'2a cofog szerinti teljesítés'!AZ42</f>
        <v>0</v>
      </c>
      <c r="CL42" s="512" t="e">
        <f>'részletező tábla módosíto ei '!#REF!</f>
        <v>#REF!</v>
      </c>
      <c r="CM42" s="512"/>
      <c r="CN42" s="512" t="e">
        <f>'részletező tábla módosíto ei '!#REF!</f>
        <v>#REF!</v>
      </c>
      <c r="CO42" s="512">
        <f>'2a cofog szerinti teljesítés'!AQ42</f>
        <v>0</v>
      </c>
      <c r="CP42" s="512" t="e">
        <f>'részletező tábla módosíto ei '!#REF!</f>
        <v>#REF!</v>
      </c>
      <c r="CQ42" s="512"/>
      <c r="CR42" s="512">
        <f>'részletező tábla módosíto ei '!AX42</f>
        <v>0</v>
      </c>
      <c r="CS42" s="512"/>
      <c r="CT42" s="512" t="e">
        <f>'részletező tábla módosíto ei '!#REF!</f>
        <v>#REF!</v>
      </c>
      <c r="CU42" s="512" t="e">
        <f>'2a cofog szerinti teljesítés'!#REF!</f>
        <v>#REF!</v>
      </c>
      <c r="CV42" s="512">
        <f>'részletező tábla módosíto ei '!AY42</f>
        <v>0</v>
      </c>
      <c r="CW42" s="512">
        <f>'2a cofog szerinti teljesítés'!BB42</f>
        <v>0</v>
      </c>
      <c r="CX42" s="512">
        <f>'részletező tábla módosíto ei '!AZ42</f>
        <v>0</v>
      </c>
      <c r="CY42" s="512">
        <f>'2a cofog szerinti teljesítés'!BC42</f>
        <v>0</v>
      </c>
      <c r="CZ42" s="510">
        <f t="shared" si="0"/>
        <v>0</v>
      </c>
    </row>
    <row r="43" spans="1:104" ht="17.399999999999999" x14ac:dyDescent="0.3">
      <c r="A43" s="20"/>
      <c r="B43" s="202" t="s">
        <v>118</v>
      </c>
      <c r="C43" s="512">
        <f>'részletező tábla módosíto ei '!C43</f>
        <v>0</v>
      </c>
      <c r="D43" s="512">
        <f>'2a cofog szerinti teljesítés'!C43</f>
        <v>0</v>
      </c>
      <c r="E43" s="512">
        <f>'részletező tábla módosíto ei '!D43</f>
        <v>0</v>
      </c>
      <c r="F43" s="512">
        <f>'2a cofog szerinti teljesítés'!D43</f>
        <v>0</v>
      </c>
      <c r="G43" s="512">
        <f>'részletező tábla módosíto ei '!E43</f>
        <v>0</v>
      </c>
      <c r="H43" s="512">
        <f>'2a cofog szerinti teljesítés'!E43</f>
        <v>0</v>
      </c>
      <c r="I43" s="512">
        <f>'részletező tábla módosíto ei '!F43</f>
        <v>0</v>
      </c>
      <c r="J43" s="512">
        <f>'2a cofog szerinti teljesítés'!F43</f>
        <v>0</v>
      </c>
      <c r="K43" s="512">
        <f>'részletező tábla módosíto ei '!G43</f>
        <v>0</v>
      </c>
      <c r="L43" s="512">
        <f>'részletező tábla módosíto ei '!H43</f>
        <v>0</v>
      </c>
      <c r="M43" s="512">
        <f>'2a cofog szerinti teljesítés'!H43</f>
        <v>0</v>
      </c>
      <c r="N43" s="512">
        <f>'részletező tábla módosíto ei '!M43</f>
        <v>0</v>
      </c>
      <c r="O43" s="512">
        <f>'2a cofog szerinti teljesítés'!M43</f>
        <v>0</v>
      </c>
      <c r="P43" s="512">
        <f>'részletező tábla módosíto ei '!N43</f>
        <v>0</v>
      </c>
      <c r="Q43" s="512">
        <f>'2a cofog szerinti teljesítés'!N43</f>
        <v>0</v>
      </c>
      <c r="R43" s="512">
        <f>'részletező tábla módosíto ei '!O43</f>
        <v>0</v>
      </c>
      <c r="S43" s="512">
        <f>'2a cofog szerinti teljesítés'!O43</f>
        <v>0</v>
      </c>
      <c r="T43" s="512">
        <f>'részletező tábla módosíto ei '!P43</f>
        <v>0</v>
      </c>
      <c r="U43" s="512">
        <f>'2a cofog szerinti teljesítés'!P43</f>
        <v>0</v>
      </c>
      <c r="V43" s="512">
        <f>'részletező tábla módosíto ei '!Q43</f>
        <v>0</v>
      </c>
      <c r="W43" s="512">
        <f>'2a cofog szerinti teljesítés'!Q43</f>
        <v>0</v>
      </c>
      <c r="X43" s="512">
        <f>'részletező tábla módosíto ei '!R43</f>
        <v>0</v>
      </c>
      <c r="Y43" s="512">
        <f>'2a cofog szerinti teljesítés'!R43</f>
        <v>0</v>
      </c>
      <c r="Z43" s="512">
        <f>'részletező tábla módosíto ei '!S43</f>
        <v>0</v>
      </c>
      <c r="AA43" s="512">
        <f>'2a cofog szerinti teljesítés'!S43</f>
        <v>0</v>
      </c>
      <c r="AB43" s="512">
        <f>'részletező tábla módosíto ei '!T43</f>
        <v>0</v>
      </c>
      <c r="AC43" s="512">
        <f>'2a cofog szerinti teljesítés'!T43</f>
        <v>0</v>
      </c>
      <c r="AD43" s="512">
        <f>'részletező tábla módosíto ei '!U43</f>
        <v>0</v>
      </c>
      <c r="AE43" s="512">
        <f>'2a cofog szerinti teljesítés'!U43</f>
        <v>0</v>
      </c>
      <c r="AF43" s="512">
        <f>'részletező tábla módosíto ei '!V43</f>
        <v>0</v>
      </c>
      <c r="AG43" s="512">
        <f>'2a cofog szerinti teljesítés'!V43</f>
        <v>0</v>
      </c>
      <c r="AH43" s="512">
        <f>'részletező tábla módosíto ei '!W43</f>
        <v>0</v>
      </c>
      <c r="AI43" s="512">
        <f>'2a cofog szerinti teljesítés'!W43</f>
        <v>0</v>
      </c>
      <c r="AJ43" s="512">
        <f>'részletező tábla módosíto ei '!X43</f>
        <v>0</v>
      </c>
      <c r="AK43" s="512">
        <f>'2a cofog szerinti teljesítés'!X43</f>
        <v>0</v>
      </c>
      <c r="AL43" s="512">
        <f>'részletező tábla módosíto ei '!Y43</f>
        <v>0</v>
      </c>
      <c r="AM43" s="512">
        <f>'2a cofog szerinti teljesítés'!Y43</f>
        <v>0</v>
      </c>
      <c r="AN43" s="512">
        <f>'részletező tábla módosíto ei '!Z43</f>
        <v>0</v>
      </c>
      <c r="AO43" s="512">
        <f>'2a cofog szerinti teljesítés'!Z43</f>
        <v>0</v>
      </c>
      <c r="AP43" s="512">
        <f>'részletező tábla módosíto ei '!AA43</f>
        <v>0</v>
      </c>
      <c r="AQ43" s="512">
        <f>'2a cofog szerinti teljesítés'!AA43</f>
        <v>0</v>
      </c>
      <c r="AR43" s="512">
        <f>'részletező tábla módosíto ei '!AB43</f>
        <v>0</v>
      </c>
      <c r="AS43" s="512">
        <f>'2a cofog szerinti teljesítés'!AB43</f>
        <v>0</v>
      </c>
      <c r="AT43" s="512">
        <f>'részletező tábla módosíto ei '!AC43</f>
        <v>0</v>
      </c>
      <c r="AU43" s="512">
        <f>'2a cofog szerinti teljesítés'!AC43</f>
        <v>0</v>
      </c>
      <c r="AV43" s="512">
        <f>'részletező tábla módosíto ei '!AD43</f>
        <v>0</v>
      </c>
      <c r="AW43" s="512">
        <f>'2a cofog szerinti teljesítés'!AD43</f>
        <v>0</v>
      </c>
      <c r="AX43" s="512">
        <f>'részletező tábla módosíto ei '!AF43</f>
        <v>0</v>
      </c>
      <c r="AY43" s="512">
        <f>'2a cofog szerinti teljesítés'!AF43</f>
        <v>0</v>
      </c>
      <c r="AZ43" s="512">
        <f>'részletező tábla módosíto ei '!AG43</f>
        <v>0</v>
      </c>
      <c r="BA43" s="512">
        <f>'2a cofog szerinti teljesítés'!AG43</f>
        <v>0</v>
      </c>
      <c r="BB43" s="512">
        <f>'részletező tábla módosíto ei '!AH43</f>
        <v>0</v>
      </c>
      <c r="BC43" s="512">
        <f>'2a cofog szerinti teljesítés'!AH43</f>
        <v>0</v>
      </c>
      <c r="BD43" s="512">
        <f>'részletező tábla módosíto ei '!AI43</f>
        <v>0</v>
      </c>
      <c r="BE43" s="512">
        <f>'2a cofog szerinti teljesítés'!AI43</f>
        <v>0</v>
      </c>
      <c r="BF43" s="512">
        <f>'részletező tábla módosíto ei '!AJ43</f>
        <v>0</v>
      </c>
      <c r="BG43" s="512">
        <f>'2a cofog szerinti teljesítés'!AJ43</f>
        <v>0</v>
      </c>
      <c r="BH43" s="512">
        <f>'részletező tábla módosíto ei '!AK43</f>
        <v>0</v>
      </c>
      <c r="BI43" s="512">
        <f>'2a cofog szerinti teljesítés'!AK43</f>
        <v>0</v>
      </c>
      <c r="BJ43" s="512">
        <f>'részletező tábla módosíto ei '!AL43</f>
        <v>0</v>
      </c>
      <c r="BK43" s="512">
        <f>'2a cofog szerinti teljesítés'!AL43</f>
        <v>0</v>
      </c>
      <c r="BL43" s="512">
        <f>'részletező tábla módosíto ei '!AM43</f>
        <v>0</v>
      </c>
      <c r="BM43" s="512">
        <f>'2a cofog szerinti teljesítés'!AM43</f>
        <v>0</v>
      </c>
      <c r="BN43" s="512">
        <f>'részletező tábla módosíto ei '!AN43</f>
        <v>0</v>
      </c>
      <c r="BO43" s="512">
        <f>'2a cofog szerinti teljesítés'!AN43</f>
        <v>0</v>
      </c>
      <c r="BP43" s="512">
        <f>'részletező tábla módosíto ei '!AO43</f>
        <v>0</v>
      </c>
      <c r="BQ43" s="512">
        <f>'2a cofog szerinti teljesítés'!AO43</f>
        <v>0</v>
      </c>
      <c r="BR43" s="512">
        <f>'részletező tábla módosíto ei '!AP43</f>
        <v>0</v>
      </c>
      <c r="BS43" s="512">
        <f>'2a cofog szerinti teljesítés'!AP43</f>
        <v>0</v>
      </c>
      <c r="BT43" s="512">
        <f>'részletező tábla módosíto ei '!AR43</f>
        <v>0</v>
      </c>
      <c r="BU43" s="512">
        <f>'2a cofog szerinti teljesítés'!AR43</f>
        <v>0</v>
      </c>
      <c r="BV43" s="512">
        <f>'részletező tábla módosíto ei '!AS43</f>
        <v>0</v>
      </c>
      <c r="BW43" s="512">
        <f>'2a cofog szerinti teljesítés'!AS43</f>
        <v>0</v>
      </c>
      <c r="BX43" s="512">
        <f>'részletező tábla módosíto ei '!AE43</f>
        <v>0</v>
      </c>
      <c r="BY43" s="512">
        <f>'2a cofog szerinti teljesítés'!AE43</f>
        <v>0</v>
      </c>
      <c r="BZ43" s="512" t="e">
        <f>'részletező tábla módosíto ei '!#REF!</f>
        <v>#REF!</v>
      </c>
      <c r="CA43" s="512">
        <f>'2a cofog szerinti teljesítés'!AG43</f>
        <v>0</v>
      </c>
      <c r="CB43" s="512">
        <f>'részletező tábla módosíto ei '!AT43</f>
        <v>0</v>
      </c>
      <c r="CC43" s="512">
        <f>'2a cofog szerinti teljesítés'!AU43</f>
        <v>0</v>
      </c>
      <c r="CD43" s="512">
        <f>'részletező tábla módosíto ei '!AU43</f>
        <v>0</v>
      </c>
      <c r="CE43" s="512">
        <f>'2a cofog szerinti teljesítés'!AX43</f>
        <v>0</v>
      </c>
      <c r="CF43" s="512" t="e">
        <f>'részletező tábla módosíto ei '!#REF!</f>
        <v>#REF!</v>
      </c>
      <c r="CG43" s="512" t="e">
        <f>'2a cofog szerinti teljesítés'!#REF!</f>
        <v>#REF!</v>
      </c>
      <c r="CH43" s="512">
        <f>'részletező tábla módosíto ei '!AV43</f>
        <v>0</v>
      </c>
      <c r="CI43" s="512">
        <f>'2a cofog szerinti teljesítés'!AY43</f>
        <v>0</v>
      </c>
      <c r="CJ43" s="512">
        <f>'részletező tábla módosíto ei '!AW43</f>
        <v>0</v>
      </c>
      <c r="CK43" s="512">
        <f>'2a cofog szerinti teljesítés'!AZ43</f>
        <v>0</v>
      </c>
      <c r="CL43" s="512" t="e">
        <f>'részletező tábla módosíto ei '!#REF!</f>
        <v>#REF!</v>
      </c>
      <c r="CM43" s="512"/>
      <c r="CN43" s="512" t="e">
        <f>'részletező tábla módosíto ei '!#REF!</f>
        <v>#REF!</v>
      </c>
      <c r="CO43" s="512">
        <f>'2a cofog szerinti teljesítés'!AQ43</f>
        <v>0</v>
      </c>
      <c r="CP43" s="512" t="e">
        <f>'részletező tábla módosíto ei '!#REF!</f>
        <v>#REF!</v>
      </c>
      <c r="CQ43" s="512"/>
      <c r="CR43" s="512">
        <f>'részletező tábla módosíto ei '!AX43</f>
        <v>0</v>
      </c>
      <c r="CS43" s="512"/>
      <c r="CT43" s="512" t="e">
        <f>'részletező tábla módosíto ei '!#REF!</f>
        <v>#REF!</v>
      </c>
      <c r="CU43" s="512" t="e">
        <f>'2a cofog szerinti teljesítés'!#REF!</f>
        <v>#REF!</v>
      </c>
      <c r="CV43" s="512">
        <f>'részletező tábla módosíto ei '!AY43</f>
        <v>0</v>
      </c>
      <c r="CW43" s="512">
        <f>'2a cofog szerinti teljesítés'!BB43</f>
        <v>0</v>
      </c>
      <c r="CX43" s="512">
        <f>'részletező tábla módosíto ei '!AZ43</f>
        <v>0</v>
      </c>
      <c r="CY43" s="512">
        <f>'2a cofog szerinti teljesítés'!BC43</f>
        <v>0</v>
      </c>
      <c r="CZ43" s="510">
        <f t="shared" si="0"/>
        <v>0</v>
      </c>
    </row>
    <row r="44" spans="1:104" ht="17.399999999999999" x14ac:dyDescent="0.3">
      <c r="A44" s="18" t="s">
        <v>119</v>
      </c>
      <c r="B44" s="201" t="s">
        <v>120</v>
      </c>
      <c r="C44" s="512">
        <f>'részletező tábla módosíto ei '!C44</f>
        <v>0</v>
      </c>
      <c r="D44" s="512">
        <f>'2a cofog szerinti teljesítés'!C44</f>
        <v>0</v>
      </c>
      <c r="E44" s="512">
        <f>'részletező tábla módosíto ei '!D44</f>
        <v>0</v>
      </c>
      <c r="F44" s="512">
        <f>'2a cofog szerinti teljesítés'!D44</f>
        <v>0</v>
      </c>
      <c r="G44" s="512">
        <f>'részletező tábla módosíto ei '!E44</f>
        <v>0</v>
      </c>
      <c r="H44" s="512">
        <f>'2a cofog szerinti teljesítés'!E44</f>
        <v>0</v>
      </c>
      <c r="I44" s="512">
        <f>'részletező tábla módosíto ei '!F44</f>
        <v>0</v>
      </c>
      <c r="J44" s="512">
        <f>'2a cofog szerinti teljesítés'!F44</f>
        <v>0</v>
      </c>
      <c r="K44" s="512">
        <f>'részletező tábla módosíto ei '!G44</f>
        <v>0</v>
      </c>
      <c r="L44" s="512">
        <f>'részletező tábla módosíto ei '!H44</f>
        <v>0</v>
      </c>
      <c r="M44" s="512">
        <f>'2a cofog szerinti teljesítés'!H44</f>
        <v>0</v>
      </c>
      <c r="N44" s="512">
        <f>'részletező tábla módosíto ei '!M44</f>
        <v>0</v>
      </c>
      <c r="O44" s="512">
        <f>'2a cofog szerinti teljesítés'!M44</f>
        <v>0</v>
      </c>
      <c r="P44" s="512">
        <f>'részletező tábla módosíto ei '!N44</f>
        <v>0</v>
      </c>
      <c r="Q44" s="512">
        <f>'2a cofog szerinti teljesítés'!N44</f>
        <v>0</v>
      </c>
      <c r="R44" s="512">
        <f>'részletező tábla módosíto ei '!O44</f>
        <v>0</v>
      </c>
      <c r="S44" s="512">
        <f>'2a cofog szerinti teljesítés'!O44</f>
        <v>0</v>
      </c>
      <c r="T44" s="512">
        <f>'részletező tábla módosíto ei '!P44</f>
        <v>0</v>
      </c>
      <c r="U44" s="512">
        <f>'2a cofog szerinti teljesítés'!P44</f>
        <v>0</v>
      </c>
      <c r="V44" s="512">
        <f>'részletező tábla módosíto ei '!Q44</f>
        <v>0</v>
      </c>
      <c r="W44" s="512">
        <f>'2a cofog szerinti teljesítés'!Q44</f>
        <v>0</v>
      </c>
      <c r="X44" s="512">
        <f>'részletező tábla módosíto ei '!R44</f>
        <v>0</v>
      </c>
      <c r="Y44" s="512">
        <f>'2a cofog szerinti teljesítés'!R44</f>
        <v>0</v>
      </c>
      <c r="Z44" s="512">
        <f>'részletező tábla módosíto ei '!S44</f>
        <v>0</v>
      </c>
      <c r="AA44" s="512">
        <f>'2a cofog szerinti teljesítés'!S44</f>
        <v>0</v>
      </c>
      <c r="AB44" s="512">
        <f>'részletező tábla módosíto ei '!T44</f>
        <v>0</v>
      </c>
      <c r="AC44" s="512">
        <f>'2a cofog szerinti teljesítés'!T44</f>
        <v>0</v>
      </c>
      <c r="AD44" s="512">
        <f>'részletező tábla módosíto ei '!U44</f>
        <v>0</v>
      </c>
      <c r="AE44" s="512">
        <f>'2a cofog szerinti teljesítés'!U44</f>
        <v>0</v>
      </c>
      <c r="AF44" s="512">
        <f>'részletező tábla módosíto ei '!V44</f>
        <v>0</v>
      </c>
      <c r="AG44" s="512">
        <f>'2a cofog szerinti teljesítés'!V44</f>
        <v>0</v>
      </c>
      <c r="AH44" s="512">
        <f>'részletező tábla módosíto ei '!W44</f>
        <v>0</v>
      </c>
      <c r="AI44" s="512">
        <f>'2a cofog szerinti teljesítés'!W44</f>
        <v>0</v>
      </c>
      <c r="AJ44" s="512">
        <f>'részletező tábla módosíto ei '!X44</f>
        <v>0</v>
      </c>
      <c r="AK44" s="512">
        <f>'2a cofog szerinti teljesítés'!X44</f>
        <v>0</v>
      </c>
      <c r="AL44" s="512">
        <f>'részletező tábla módosíto ei '!Y44</f>
        <v>0</v>
      </c>
      <c r="AM44" s="512">
        <f>'2a cofog szerinti teljesítés'!Y44</f>
        <v>0</v>
      </c>
      <c r="AN44" s="512">
        <f>'részletező tábla módosíto ei '!Z44</f>
        <v>0</v>
      </c>
      <c r="AO44" s="512">
        <f>'2a cofog szerinti teljesítés'!Z44</f>
        <v>0</v>
      </c>
      <c r="AP44" s="512">
        <f>'részletező tábla módosíto ei '!AA44</f>
        <v>0</v>
      </c>
      <c r="AQ44" s="512">
        <f>'2a cofog szerinti teljesítés'!AA44</f>
        <v>0</v>
      </c>
      <c r="AR44" s="512">
        <f>'részletező tábla módosíto ei '!AB44</f>
        <v>0</v>
      </c>
      <c r="AS44" s="512">
        <f>'2a cofog szerinti teljesítés'!AB44</f>
        <v>0</v>
      </c>
      <c r="AT44" s="512">
        <f>'részletező tábla módosíto ei '!AC44</f>
        <v>0</v>
      </c>
      <c r="AU44" s="512">
        <f>'2a cofog szerinti teljesítés'!AC44</f>
        <v>0</v>
      </c>
      <c r="AV44" s="512">
        <f>'részletező tábla módosíto ei '!AD44</f>
        <v>0</v>
      </c>
      <c r="AW44" s="512">
        <f>'2a cofog szerinti teljesítés'!AD44</f>
        <v>0</v>
      </c>
      <c r="AX44" s="512">
        <f>'részletező tábla módosíto ei '!AF44</f>
        <v>0</v>
      </c>
      <c r="AY44" s="512">
        <f>'2a cofog szerinti teljesítés'!AF44</f>
        <v>0</v>
      </c>
      <c r="AZ44" s="512">
        <f>'részletező tábla módosíto ei '!AG44</f>
        <v>0</v>
      </c>
      <c r="BA44" s="512">
        <f>'2a cofog szerinti teljesítés'!AG44</f>
        <v>0</v>
      </c>
      <c r="BB44" s="512">
        <f>'részletező tábla módosíto ei '!AH44</f>
        <v>0</v>
      </c>
      <c r="BC44" s="512">
        <f>'2a cofog szerinti teljesítés'!AH44</f>
        <v>0</v>
      </c>
      <c r="BD44" s="512">
        <f>'részletező tábla módosíto ei '!AI44</f>
        <v>0</v>
      </c>
      <c r="BE44" s="512">
        <f>'2a cofog szerinti teljesítés'!AI44</f>
        <v>0</v>
      </c>
      <c r="BF44" s="512">
        <f>'részletező tábla módosíto ei '!AJ44</f>
        <v>0</v>
      </c>
      <c r="BG44" s="512">
        <f>'2a cofog szerinti teljesítés'!AJ44</f>
        <v>0</v>
      </c>
      <c r="BH44" s="512">
        <f>'részletező tábla módosíto ei '!AK44</f>
        <v>0</v>
      </c>
      <c r="BI44" s="512">
        <f>'2a cofog szerinti teljesítés'!AK44</f>
        <v>0</v>
      </c>
      <c r="BJ44" s="512">
        <f>'részletező tábla módosíto ei '!AL44</f>
        <v>0</v>
      </c>
      <c r="BK44" s="512">
        <f>'2a cofog szerinti teljesítés'!AL44</f>
        <v>0</v>
      </c>
      <c r="BL44" s="512">
        <f>'részletező tábla módosíto ei '!AM44</f>
        <v>0</v>
      </c>
      <c r="BM44" s="512">
        <f>'2a cofog szerinti teljesítés'!AM44</f>
        <v>0</v>
      </c>
      <c r="BN44" s="512">
        <f>'részletező tábla módosíto ei '!AN44</f>
        <v>0</v>
      </c>
      <c r="BO44" s="512">
        <f>'2a cofog szerinti teljesítés'!AN44</f>
        <v>0</v>
      </c>
      <c r="BP44" s="512">
        <f>'részletező tábla módosíto ei '!AO44</f>
        <v>0</v>
      </c>
      <c r="BQ44" s="512">
        <f>'2a cofog szerinti teljesítés'!AO44</f>
        <v>0</v>
      </c>
      <c r="BR44" s="512">
        <f>'részletező tábla módosíto ei '!AP44</f>
        <v>0</v>
      </c>
      <c r="BS44" s="512">
        <f>'2a cofog szerinti teljesítés'!AP44</f>
        <v>0</v>
      </c>
      <c r="BT44" s="512">
        <f>'részletező tábla módosíto ei '!AR44</f>
        <v>0</v>
      </c>
      <c r="BU44" s="512">
        <f>'2a cofog szerinti teljesítés'!AR44</f>
        <v>0</v>
      </c>
      <c r="BV44" s="512">
        <f>'részletező tábla módosíto ei '!AS44</f>
        <v>0</v>
      </c>
      <c r="BW44" s="512">
        <f>'2a cofog szerinti teljesítés'!AS44</f>
        <v>0</v>
      </c>
      <c r="BX44" s="512">
        <f>'részletező tábla módosíto ei '!AE44</f>
        <v>0</v>
      </c>
      <c r="BY44" s="512">
        <f>'2a cofog szerinti teljesítés'!AE44</f>
        <v>0</v>
      </c>
      <c r="BZ44" s="512" t="e">
        <f>'részletező tábla módosíto ei '!#REF!</f>
        <v>#REF!</v>
      </c>
      <c r="CA44" s="512">
        <f>'2a cofog szerinti teljesítés'!AG44</f>
        <v>0</v>
      </c>
      <c r="CB44" s="512">
        <f>'részletező tábla módosíto ei '!AT44</f>
        <v>0</v>
      </c>
      <c r="CC44" s="512">
        <f>'2a cofog szerinti teljesítés'!AU44</f>
        <v>0</v>
      </c>
      <c r="CD44" s="512">
        <f>'részletező tábla módosíto ei '!AU44</f>
        <v>0</v>
      </c>
      <c r="CE44" s="512">
        <f>'2a cofog szerinti teljesítés'!AX44</f>
        <v>0</v>
      </c>
      <c r="CF44" s="512" t="e">
        <f>'részletező tábla módosíto ei '!#REF!</f>
        <v>#REF!</v>
      </c>
      <c r="CG44" s="512" t="e">
        <f>'2a cofog szerinti teljesítés'!#REF!</f>
        <v>#REF!</v>
      </c>
      <c r="CH44" s="512">
        <f>'részletező tábla módosíto ei '!AV44</f>
        <v>0</v>
      </c>
      <c r="CI44" s="512">
        <f>'2a cofog szerinti teljesítés'!AY44</f>
        <v>0</v>
      </c>
      <c r="CJ44" s="512">
        <f>'részletező tábla módosíto ei '!AW44</f>
        <v>0</v>
      </c>
      <c r="CK44" s="512">
        <f>'2a cofog szerinti teljesítés'!AZ44</f>
        <v>0</v>
      </c>
      <c r="CL44" s="512" t="e">
        <f>'részletező tábla módosíto ei '!#REF!</f>
        <v>#REF!</v>
      </c>
      <c r="CM44" s="512"/>
      <c r="CN44" s="512" t="e">
        <f>'részletező tábla módosíto ei '!#REF!</f>
        <v>#REF!</v>
      </c>
      <c r="CO44" s="512">
        <f>'2a cofog szerinti teljesítés'!AQ44</f>
        <v>0</v>
      </c>
      <c r="CP44" s="512" t="e">
        <f>'részletező tábla módosíto ei '!#REF!</f>
        <v>#REF!</v>
      </c>
      <c r="CQ44" s="512"/>
      <c r="CR44" s="512">
        <f>'részletező tábla módosíto ei '!AX44</f>
        <v>0</v>
      </c>
      <c r="CS44" s="512"/>
      <c r="CT44" s="512" t="e">
        <f>'részletező tábla módosíto ei '!#REF!</f>
        <v>#REF!</v>
      </c>
      <c r="CU44" s="512" t="e">
        <f>'2a cofog szerinti teljesítés'!#REF!</f>
        <v>#REF!</v>
      </c>
      <c r="CV44" s="512">
        <f>'részletező tábla módosíto ei '!AY44</f>
        <v>0</v>
      </c>
      <c r="CW44" s="512">
        <f>'2a cofog szerinti teljesítés'!BB44</f>
        <v>0</v>
      </c>
      <c r="CX44" s="512">
        <f>'részletező tábla módosíto ei '!AZ44</f>
        <v>0</v>
      </c>
      <c r="CY44" s="512">
        <f>'2a cofog szerinti teljesítés'!BC44</f>
        <v>0</v>
      </c>
      <c r="CZ44" s="510">
        <f t="shared" si="0"/>
        <v>0</v>
      </c>
    </row>
    <row r="45" spans="1:104" ht="17.399999999999999" x14ac:dyDescent="0.3">
      <c r="A45" s="20"/>
      <c r="B45" s="202" t="s">
        <v>121</v>
      </c>
      <c r="C45" s="512">
        <f>'részletező tábla módosíto ei '!C45</f>
        <v>0</v>
      </c>
      <c r="D45" s="512">
        <f>'2a cofog szerinti teljesítés'!C45</f>
        <v>0</v>
      </c>
      <c r="E45" s="512">
        <f>'részletező tábla módosíto ei '!D45</f>
        <v>0</v>
      </c>
      <c r="F45" s="512">
        <f>'2a cofog szerinti teljesítés'!D45</f>
        <v>0</v>
      </c>
      <c r="G45" s="512">
        <f>'részletező tábla módosíto ei '!E45</f>
        <v>0</v>
      </c>
      <c r="H45" s="512">
        <f>'2a cofog szerinti teljesítés'!E45</f>
        <v>0</v>
      </c>
      <c r="I45" s="512">
        <f>'részletező tábla módosíto ei '!F45</f>
        <v>0</v>
      </c>
      <c r="J45" s="512">
        <f>'2a cofog szerinti teljesítés'!F45</f>
        <v>0</v>
      </c>
      <c r="K45" s="512">
        <f>'részletező tábla módosíto ei '!G45</f>
        <v>0</v>
      </c>
      <c r="L45" s="512">
        <f>'részletező tábla módosíto ei '!H45</f>
        <v>0</v>
      </c>
      <c r="M45" s="512">
        <f>'2a cofog szerinti teljesítés'!H45</f>
        <v>0</v>
      </c>
      <c r="N45" s="512">
        <f>'részletező tábla módosíto ei '!M45</f>
        <v>0</v>
      </c>
      <c r="O45" s="512">
        <f>'2a cofog szerinti teljesítés'!M45</f>
        <v>0</v>
      </c>
      <c r="P45" s="512">
        <f>'részletező tábla módosíto ei '!N45</f>
        <v>0</v>
      </c>
      <c r="Q45" s="512">
        <f>'2a cofog szerinti teljesítés'!N45</f>
        <v>0</v>
      </c>
      <c r="R45" s="512">
        <f>'részletező tábla módosíto ei '!O45</f>
        <v>0</v>
      </c>
      <c r="S45" s="512">
        <f>'2a cofog szerinti teljesítés'!O45</f>
        <v>0</v>
      </c>
      <c r="T45" s="512">
        <f>'részletező tábla módosíto ei '!P45</f>
        <v>0</v>
      </c>
      <c r="U45" s="512">
        <f>'2a cofog szerinti teljesítés'!P45</f>
        <v>0</v>
      </c>
      <c r="V45" s="512">
        <f>'részletező tábla módosíto ei '!Q45</f>
        <v>0</v>
      </c>
      <c r="W45" s="512">
        <f>'2a cofog szerinti teljesítés'!Q45</f>
        <v>0</v>
      </c>
      <c r="X45" s="512">
        <f>'részletező tábla módosíto ei '!R45</f>
        <v>0</v>
      </c>
      <c r="Y45" s="512">
        <f>'2a cofog szerinti teljesítés'!R45</f>
        <v>0</v>
      </c>
      <c r="Z45" s="512">
        <f>'részletező tábla módosíto ei '!S45</f>
        <v>0</v>
      </c>
      <c r="AA45" s="512">
        <f>'2a cofog szerinti teljesítés'!S45</f>
        <v>0</v>
      </c>
      <c r="AB45" s="512">
        <f>'részletező tábla módosíto ei '!T45</f>
        <v>0</v>
      </c>
      <c r="AC45" s="512">
        <f>'2a cofog szerinti teljesítés'!T45</f>
        <v>0</v>
      </c>
      <c r="AD45" s="512">
        <f>'részletező tábla módosíto ei '!U45</f>
        <v>0</v>
      </c>
      <c r="AE45" s="512">
        <f>'2a cofog szerinti teljesítés'!U45</f>
        <v>0</v>
      </c>
      <c r="AF45" s="512">
        <f>'részletező tábla módosíto ei '!V45</f>
        <v>0</v>
      </c>
      <c r="AG45" s="512">
        <f>'2a cofog szerinti teljesítés'!V45</f>
        <v>0</v>
      </c>
      <c r="AH45" s="512">
        <f>'részletező tábla módosíto ei '!W45</f>
        <v>0</v>
      </c>
      <c r="AI45" s="512">
        <f>'2a cofog szerinti teljesítés'!W45</f>
        <v>0</v>
      </c>
      <c r="AJ45" s="512">
        <f>'részletező tábla módosíto ei '!X45</f>
        <v>0</v>
      </c>
      <c r="AK45" s="512">
        <f>'2a cofog szerinti teljesítés'!X45</f>
        <v>0</v>
      </c>
      <c r="AL45" s="512">
        <f>'részletező tábla módosíto ei '!Y45</f>
        <v>0</v>
      </c>
      <c r="AM45" s="512">
        <f>'2a cofog szerinti teljesítés'!Y45</f>
        <v>0</v>
      </c>
      <c r="AN45" s="512">
        <f>'részletező tábla módosíto ei '!Z45</f>
        <v>0</v>
      </c>
      <c r="AO45" s="512">
        <f>'2a cofog szerinti teljesítés'!Z45</f>
        <v>0</v>
      </c>
      <c r="AP45" s="512">
        <f>'részletező tábla módosíto ei '!AA45</f>
        <v>0</v>
      </c>
      <c r="AQ45" s="512">
        <f>'2a cofog szerinti teljesítés'!AA45</f>
        <v>0</v>
      </c>
      <c r="AR45" s="512">
        <f>'részletező tábla módosíto ei '!AB45</f>
        <v>0</v>
      </c>
      <c r="AS45" s="512">
        <f>'2a cofog szerinti teljesítés'!AB45</f>
        <v>0</v>
      </c>
      <c r="AT45" s="512">
        <f>'részletező tábla módosíto ei '!AC45</f>
        <v>0</v>
      </c>
      <c r="AU45" s="512">
        <f>'2a cofog szerinti teljesítés'!AC45</f>
        <v>0</v>
      </c>
      <c r="AV45" s="512">
        <f>'részletező tábla módosíto ei '!AD45</f>
        <v>0</v>
      </c>
      <c r="AW45" s="512">
        <f>'2a cofog szerinti teljesítés'!AD45</f>
        <v>0</v>
      </c>
      <c r="AX45" s="512">
        <f>'részletező tábla módosíto ei '!AF45</f>
        <v>0</v>
      </c>
      <c r="AY45" s="512">
        <f>'2a cofog szerinti teljesítés'!AF45</f>
        <v>0</v>
      </c>
      <c r="AZ45" s="512">
        <f>'részletező tábla módosíto ei '!AG45</f>
        <v>0</v>
      </c>
      <c r="BA45" s="512">
        <f>'2a cofog szerinti teljesítés'!AG45</f>
        <v>0</v>
      </c>
      <c r="BB45" s="512">
        <f>'részletező tábla módosíto ei '!AH45</f>
        <v>0</v>
      </c>
      <c r="BC45" s="512">
        <f>'2a cofog szerinti teljesítés'!AH45</f>
        <v>0</v>
      </c>
      <c r="BD45" s="512">
        <f>'részletező tábla módosíto ei '!AI45</f>
        <v>0</v>
      </c>
      <c r="BE45" s="512">
        <f>'2a cofog szerinti teljesítés'!AI45</f>
        <v>0</v>
      </c>
      <c r="BF45" s="512">
        <f>'részletező tábla módosíto ei '!AJ45</f>
        <v>0</v>
      </c>
      <c r="BG45" s="512">
        <f>'2a cofog szerinti teljesítés'!AJ45</f>
        <v>0</v>
      </c>
      <c r="BH45" s="512">
        <f>'részletező tábla módosíto ei '!AK45</f>
        <v>0</v>
      </c>
      <c r="BI45" s="512">
        <f>'2a cofog szerinti teljesítés'!AK45</f>
        <v>0</v>
      </c>
      <c r="BJ45" s="512">
        <f>'részletező tábla módosíto ei '!AL45</f>
        <v>0</v>
      </c>
      <c r="BK45" s="512">
        <f>'2a cofog szerinti teljesítés'!AL45</f>
        <v>0</v>
      </c>
      <c r="BL45" s="512">
        <f>'részletező tábla módosíto ei '!AM45</f>
        <v>0</v>
      </c>
      <c r="BM45" s="512">
        <f>'2a cofog szerinti teljesítés'!AM45</f>
        <v>0</v>
      </c>
      <c r="BN45" s="512">
        <f>'részletező tábla módosíto ei '!AN45</f>
        <v>0</v>
      </c>
      <c r="BO45" s="512">
        <f>'2a cofog szerinti teljesítés'!AN45</f>
        <v>0</v>
      </c>
      <c r="BP45" s="512">
        <f>'részletező tábla módosíto ei '!AO45</f>
        <v>0</v>
      </c>
      <c r="BQ45" s="512">
        <f>'2a cofog szerinti teljesítés'!AO45</f>
        <v>0</v>
      </c>
      <c r="BR45" s="512">
        <f>'részletező tábla módosíto ei '!AP45</f>
        <v>0</v>
      </c>
      <c r="BS45" s="512">
        <f>'2a cofog szerinti teljesítés'!AP45</f>
        <v>0</v>
      </c>
      <c r="BT45" s="512">
        <f>'részletező tábla módosíto ei '!AR45</f>
        <v>0</v>
      </c>
      <c r="BU45" s="512">
        <f>'2a cofog szerinti teljesítés'!AR45</f>
        <v>0</v>
      </c>
      <c r="BV45" s="512">
        <f>'részletező tábla módosíto ei '!AS45</f>
        <v>0</v>
      </c>
      <c r="BW45" s="512">
        <f>'2a cofog szerinti teljesítés'!AS45</f>
        <v>0</v>
      </c>
      <c r="BX45" s="512">
        <f>'részletező tábla módosíto ei '!AE45</f>
        <v>0</v>
      </c>
      <c r="BY45" s="512">
        <f>'2a cofog szerinti teljesítés'!AE45</f>
        <v>0</v>
      </c>
      <c r="BZ45" s="512" t="e">
        <f>'részletező tábla módosíto ei '!#REF!</f>
        <v>#REF!</v>
      </c>
      <c r="CA45" s="512">
        <f>'2a cofog szerinti teljesítés'!AG45</f>
        <v>0</v>
      </c>
      <c r="CB45" s="512">
        <f>'részletező tábla módosíto ei '!AT45</f>
        <v>0</v>
      </c>
      <c r="CC45" s="512">
        <f>'2a cofog szerinti teljesítés'!AU45</f>
        <v>0</v>
      </c>
      <c r="CD45" s="512">
        <f>'részletező tábla módosíto ei '!AU45</f>
        <v>0</v>
      </c>
      <c r="CE45" s="512">
        <f>'2a cofog szerinti teljesítés'!AX45</f>
        <v>0</v>
      </c>
      <c r="CF45" s="512" t="e">
        <f>'részletező tábla módosíto ei '!#REF!</f>
        <v>#REF!</v>
      </c>
      <c r="CG45" s="512" t="e">
        <f>'2a cofog szerinti teljesítés'!#REF!</f>
        <v>#REF!</v>
      </c>
      <c r="CH45" s="512">
        <f>'részletező tábla módosíto ei '!AV45</f>
        <v>0</v>
      </c>
      <c r="CI45" s="512">
        <f>'2a cofog szerinti teljesítés'!AY45</f>
        <v>0</v>
      </c>
      <c r="CJ45" s="512">
        <f>'részletező tábla módosíto ei '!AW45</f>
        <v>0</v>
      </c>
      <c r="CK45" s="512">
        <f>'2a cofog szerinti teljesítés'!AZ45</f>
        <v>0</v>
      </c>
      <c r="CL45" s="512" t="e">
        <f>'részletező tábla módosíto ei '!#REF!</f>
        <v>#REF!</v>
      </c>
      <c r="CM45" s="512"/>
      <c r="CN45" s="512" t="e">
        <f>'részletező tábla módosíto ei '!#REF!</f>
        <v>#REF!</v>
      </c>
      <c r="CO45" s="512">
        <f>'2a cofog szerinti teljesítés'!AQ45</f>
        <v>0</v>
      </c>
      <c r="CP45" s="512" t="e">
        <f>'részletező tábla módosíto ei '!#REF!</f>
        <v>#REF!</v>
      </c>
      <c r="CQ45" s="512"/>
      <c r="CR45" s="512">
        <f>'részletező tábla módosíto ei '!AX45</f>
        <v>0</v>
      </c>
      <c r="CS45" s="512"/>
      <c r="CT45" s="512" t="e">
        <f>'részletező tábla módosíto ei '!#REF!</f>
        <v>#REF!</v>
      </c>
      <c r="CU45" s="512" t="e">
        <f>'2a cofog szerinti teljesítés'!#REF!</f>
        <v>#REF!</v>
      </c>
      <c r="CV45" s="512">
        <f>'részletező tábla módosíto ei '!AY45</f>
        <v>0</v>
      </c>
      <c r="CW45" s="512">
        <f>'2a cofog szerinti teljesítés'!BB45</f>
        <v>0</v>
      </c>
      <c r="CX45" s="512">
        <f>'részletező tábla módosíto ei '!AZ45</f>
        <v>0</v>
      </c>
      <c r="CY45" s="512">
        <f>'2a cofog szerinti teljesítés'!BC45</f>
        <v>0</v>
      </c>
      <c r="CZ45" s="510">
        <f t="shared" si="0"/>
        <v>0</v>
      </c>
    </row>
    <row r="46" spans="1:104" ht="46.8" x14ac:dyDescent="0.3">
      <c r="A46" s="20"/>
      <c r="B46" s="202" t="s">
        <v>122</v>
      </c>
      <c r="C46" s="512">
        <f>'részletező tábla módosíto ei '!C46</f>
        <v>0</v>
      </c>
      <c r="D46" s="512">
        <f>'2a cofog szerinti teljesítés'!C46</f>
        <v>0</v>
      </c>
      <c r="E46" s="512">
        <f>'részletező tábla módosíto ei '!D46</f>
        <v>0</v>
      </c>
      <c r="F46" s="512">
        <f>'2a cofog szerinti teljesítés'!D46</f>
        <v>0</v>
      </c>
      <c r="G46" s="512">
        <f>'részletező tábla módosíto ei '!E46</f>
        <v>0</v>
      </c>
      <c r="H46" s="512">
        <f>'2a cofog szerinti teljesítés'!E46</f>
        <v>0</v>
      </c>
      <c r="I46" s="512">
        <f>'részletező tábla módosíto ei '!F46</f>
        <v>0</v>
      </c>
      <c r="J46" s="512">
        <f>'2a cofog szerinti teljesítés'!F46</f>
        <v>0</v>
      </c>
      <c r="K46" s="512">
        <f>'részletező tábla módosíto ei '!G46</f>
        <v>0</v>
      </c>
      <c r="L46" s="512">
        <f>'részletező tábla módosíto ei '!H46</f>
        <v>0</v>
      </c>
      <c r="M46" s="512">
        <f>'2a cofog szerinti teljesítés'!H46</f>
        <v>0</v>
      </c>
      <c r="N46" s="512">
        <f>'részletező tábla módosíto ei '!M46</f>
        <v>0</v>
      </c>
      <c r="O46" s="512">
        <f>'2a cofog szerinti teljesítés'!M46</f>
        <v>0</v>
      </c>
      <c r="P46" s="512">
        <f>'részletező tábla módosíto ei '!N46</f>
        <v>0</v>
      </c>
      <c r="Q46" s="512">
        <f>'2a cofog szerinti teljesítés'!N46</f>
        <v>0</v>
      </c>
      <c r="R46" s="512">
        <f>'részletező tábla módosíto ei '!O46</f>
        <v>0</v>
      </c>
      <c r="S46" s="512">
        <f>'2a cofog szerinti teljesítés'!O46</f>
        <v>0</v>
      </c>
      <c r="T46" s="512">
        <f>'részletező tábla módosíto ei '!P46</f>
        <v>0</v>
      </c>
      <c r="U46" s="512">
        <f>'2a cofog szerinti teljesítés'!P46</f>
        <v>0</v>
      </c>
      <c r="V46" s="512">
        <f>'részletező tábla módosíto ei '!Q46</f>
        <v>0</v>
      </c>
      <c r="W46" s="512">
        <f>'2a cofog szerinti teljesítés'!Q46</f>
        <v>0</v>
      </c>
      <c r="X46" s="512">
        <f>'részletező tábla módosíto ei '!R46</f>
        <v>0</v>
      </c>
      <c r="Y46" s="512">
        <f>'2a cofog szerinti teljesítés'!R46</f>
        <v>0</v>
      </c>
      <c r="Z46" s="512">
        <f>'részletező tábla módosíto ei '!S46</f>
        <v>0</v>
      </c>
      <c r="AA46" s="512">
        <f>'2a cofog szerinti teljesítés'!S46</f>
        <v>0</v>
      </c>
      <c r="AB46" s="512">
        <f>'részletező tábla módosíto ei '!T46</f>
        <v>0</v>
      </c>
      <c r="AC46" s="512">
        <f>'2a cofog szerinti teljesítés'!T46</f>
        <v>0</v>
      </c>
      <c r="AD46" s="512">
        <f>'részletező tábla módosíto ei '!U46</f>
        <v>0</v>
      </c>
      <c r="AE46" s="512">
        <f>'2a cofog szerinti teljesítés'!U46</f>
        <v>0</v>
      </c>
      <c r="AF46" s="512">
        <f>'részletező tábla módosíto ei '!V46</f>
        <v>0</v>
      </c>
      <c r="AG46" s="512">
        <f>'2a cofog szerinti teljesítés'!V46</f>
        <v>0</v>
      </c>
      <c r="AH46" s="512">
        <f>'részletező tábla módosíto ei '!W46</f>
        <v>0</v>
      </c>
      <c r="AI46" s="512">
        <f>'2a cofog szerinti teljesítés'!W46</f>
        <v>0</v>
      </c>
      <c r="AJ46" s="512">
        <f>'részletező tábla módosíto ei '!X46</f>
        <v>0</v>
      </c>
      <c r="AK46" s="512">
        <f>'2a cofog szerinti teljesítés'!X46</f>
        <v>0</v>
      </c>
      <c r="AL46" s="512">
        <f>'részletező tábla módosíto ei '!Y46</f>
        <v>0</v>
      </c>
      <c r="AM46" s="512">
        <f>'2a cofog szerinti teljesítés'!Y46</f>
        <v>0</v>
      </c>
      <c r="AN46" s="512">
        <f>'részletező tábla módosíto ei '!Z46</f>
        <v>0</v>
      </c>
      <c r="AO46" s="512">
        <f>'2a cofog szerinti teljesítés'!Z46</f>
        <v>0</v>
      </c>
      <c r="AP46" s="512">
        <f>'részletező tábla módosíto ei '!AA46</f>
        <v>0</v>
      </c>
      <c r="AQ46" s="512">
        <f>'2a cofog szerinti teljesítés'!AA46</f>
        <v>0</v>
      </c>
      <c r="AR46" s="512">
        <f>'részletező tábla módosíto ei '!AB46</f>
        <v>0</v>
      </c>
      <c r="AS46" s="512">
        <f>'2a cofog szerinti teljesítés'!AB46</f>
        <v>0</v>
      </c>
      <c r="AT46" s="512">
        <f>'részletező tábla módosíto ei '!AC46</f>
        <v>0</v>
      </c>
      <c r="AU46" s="512">
        <f>'2a cofog szerinti teljesítés'!AC46</f>
        <v>0</v>
      </c>
      <c r="AV46" s="512">
        <f>'részletező tábla módosíto ei '!AD46</f>
        <v>0</v>
      </c>
      <c r="AW46" s="512">
        <f>'2a cofog szerinti teljesítés'!AD46</f>
        <v>0</v>
      </c>
      <c r="AX46" s="512">
        <f>'részletező tábla módosíto ei '!AF46</f>
        <v>0</v>
      </c>
      <c r="AY46" s="512">
        <f>'2a cofog szerinti teljesítés'!AF46</f>
        <v>0</v>
      </c>
      <c r="AZ46" s="512">
        <f>'részletező tábla módosíto ei '!AG46</f>
        <v>0</v>
      </c>
      <c r="BA46" s="512">
        <f>'2a cofog szerinti teljesítés'!AG46</f>
        <v>0</v>
      </c>
      <c r="BB46" s="512">
        <f>'részletező tábla módosíto ei '!AH46</f>
        <v>0</v>
      </c>
      <c r="BC46" s="512">
        <f>'2a cofog szerinti teljesítés'!AH46</f>
        <v>0</v>
      </c>
      <c r="BD46" s="512">
        <f>'részletező tábla módosíto ei '!AI46</f>
        <v>0</v>
      </c>
      <c r="BE46" s="512">
        <f>'2a cofog szerinti teljesítés'!AI46</f>
        <v>0</v>
      </c>
      <c r="BF46" s="512">
        <f>'részletező tábla módosíto ei '!AJ46</f>
        <v>0</v>
      </c>
      <c r="BG46" s="512">
        <f>'2a cofog szerinti teljesítés'!AJ46</f>
        <v>0</v>
      </c>
      <c r="BH46" s="512">
        <f>'részletező tábla módosíto ei '!AK46</f>
        <v>0</v>
      </c>
      <c r="BI46" s="512">
        <f>'2a cofog szerinti teljesítés'!AK46</f>
        <v>0</v>
      </c>
      <c r="BJ46" s="512">
        <f>'részletező tábla módosíto ei '!AL46</f>
        <v>0</v>
      </c>
      <c r="BK46" s="512">
        <f>'2a cofog szerinti teljesítés'!AL46</f>
        <v>0</v>
      </c>
      <c r="BL46" s="512">
        <f>'részletező tábla módosíto ei '!AM46</f>
        <v>0</v>
      </c>
      <c r="BM46" s="512">
        <f>'2a cofog szerinti teljesítés'!AM46</f>
        <v>0</v>
      </c>
      <c r="BN46" s="512">
        <f>'részletező tábla módosíto ei '!AN46</f>
        <v>0</v>
      </c>
      <c r="BO46" s="512">
        <f>'2a cofog szerinti teljesítés'!AN46</f>
        <v>0</v>
      </c>
      <c r="BP46" s="512">
        <f>'részletező tábla módosíto ei '!AO46</f>
        <v>0</v>
      </c>
      <c r="BQ46" s="512">
        <f>'2a cofog szerinti teljesítés'!AO46</f>
        <v>0</v>
      </c>
      <c r="BR46" s="512">
        <f>'részletező tábla módosíto ei '!AP46</f>
        <v>0</v>
      </c>
      <c r="BS46" s="512">
        <f>'2a cofog szerinti teljesítés'!AP46</f>
        <v>0</v>
      </c>
      <c r="BT46" s="512">
        <f>'részletező tábla módosíto ei '!AR46</f>
        <v>0</v>
      </c>
      <c r="BU46" s="512">
        <f>'2a cofog szerinti teljesítés'!AR46</f>
        <v>0</v>
      </c>
      <c r="BV46" s="512">
        <f>'részletező tábla módosíto ei '!AS46</f>
        <v>0</v>
      </c>
      <c r="BW46" s="512">
        <f>'2a cofog szerinti teljesítés'!AS46</f>
        <v>0</v>
      </c>
      <c r="BX46" s="512">
        <f>'részletező tábla módosíto ei '!AE46</f>
        <v>0</v>
      </c>
      <c r="BY46" s="512">
        <f>'2a cofog szerinti teljesítés'!AE46</f>
        <v>0</v>
      </c>
      <c r="BZ46" s="512" t="e">
        <f>'részletező tábla módosíto ei '!#REF!</f>
        <v>#REF!</v>
      </c>
      <c r="CA46" s="512">
        <f>'2a cofog szerinti teljesítés'!AG46</f>
        <v>0</v>
      </c>
      <c r="CB46" s="512">
        <f>'részletező tábla módosíto ei '!AT46</f>
        <v>0</v>
      </c>
      <c r="CC46" s="512">
        <f>'2a cofog szerinti teljesítés'!AU46</f>
        <v>0</v>
      </c>
      <c r="CD46" s="512">
        <f>'részletező tábla módosíto ei '!AU46</f>
        <v>0</v>
      </c>
      <c r="CE46" s="512">
        <f>'2a cofog szerinti teljesítés'!AX46</f>
        <v>0</v>
      </c>
      <c r="CF46" s="512" t="e">
        <f>'részletező tábla módosíto ei '!#REF!</f>
        <v>#REF!</v>
      </c>
      <c r="CG46" s="512" t="e">
        <f>'2a cofog szerinti teljesítés'!#REF!</f>
        <v>#REF!</v>
      </c>
      <c r="CH46" s="512">
        <f>'részletező tábla módosíto ei '!AV46</f>
        <v>0</v>
      </c>
      <c r="CI46" s="512">
        <f>'2a cofog szerinti teljesítés'!AY46</f>
        <v>0</v>
      </c>
      <c r="CJ46" s="512">
        <f>'részletező tábla módosíto ei '!AW46</f>
        <v>0</v>
      </c>
      <c r="CK46" s="512">
        <f>'2a cofog szerinti teljesítés'!AZ46</f>
        <v>0</v>
      </c>
      <c r="CL46" s="512" t="e">
        <f>'részletező tábla módosíto ei '!#REF!</f>
        <v>#REF!</v>
      </c>
      <c r="CM46" s="512"/>
      <c r="CN46" s="512" t="e">
        <f>'részletező tábla módosíto ei '!#REF!</f>
        <v>#REF!</v>
      </c>
      <c r="CO46" s="512">
        <f>'2a cofog szerinti teljesítés'!AQ46</f>
        <v>0</v>
      </c>
      <c r="CP46" s="512" t="e">
        <f>'részletező tábla módosíto ei '!#REF!</f>
        <v>#REF!</v>
      </c>
      <c r="CQ46" s="512"/>
      <c r="CR46" s="512">
        <f>'részletező tábla módosíto ei '!AX46</f>
        <v>0</v>
      </c>
      <c r="CS46" s="512"/>
      <c r="CT46" s="512" t="e">
        <f>'részletező tábla módosíto ei '!#REF!</f>
        <v>#REF!</v>
      </c>
      <c r="CU46" s="512" t="e">
        <f>'2a cofog szerinti teljesítés'!#REF!</f>
        <v>#REF!</v>
      </c>
      <c r="CV46" s="512">
        <f>'részletező tábla módosíto ei '!AY46</f>
        <v>0</v>
      </c>
      <c r="CW46" s="512">
        <f>'2a cofog szerinti teljesítés'!BB46</f>
        <v>0</v>
      </c>
      <c r="CX46" s="512">
        <f>'részletező tábla módosíto ei '!AZ46</f>
        <v>0</v>
      </c>
      <c r="CY46" s="512">
        <f>'2a cofog szerinti teljesítés'!BC46</f>
        <v>0</v>
      </c>
      <c r="CZ46" s="510">
        <f t="shared" si="0"/>
        <v>0</v>
      </c>
    </row>
    <row r="47" spans="1:104" ht="17.399999999999999" x14ac:dyDescent="0.3">
      <c r="A47" s="16" t="s">
        <v>123</v>
      </c>
      <c r="B47" s="200" t="s">
        <v>124</v>
      </c>
      <c r="C47" s="146">
        <f>'részletező tábla módosíto ei '!C47</f>
        <v>0</v>
      </c>
      <c r="D47" s="146">
        <f>'2a cofog szerinti teljesítés'!C47</f>
        <v>0</v>
      </c>
      <c r="E47" s="146">
        <f>'részletező tábla módosíto ei '!D47</f>
        <v>0</v>
      </c>
      <c r="F47" s="146">
        <f>'2a cofog szerinti teljesítés'!D47</f>
        <v>0</v>
      </c>
      <c r="G47" s="146">
        <f>'részletező tábla módosíto ei '!E47</f>
        <v>0</v>
      </c>
      <c r="H47" s="146">
        <f>'2a cofog szerinti teljesítés'!E47</f>
        <v>0</v>
      </c>
      <c r="I47" s="146">
        <f>'részletező tábla módosíto ei '!F47</f>
        <v>0</v>
      </c>
      <c r="J47" s="146">
        <f>'2a cofog szerinti teljesítés'!F47</f>
        <v>0</v>
      </c>
      <c r="K47" s="146">
        <f>'részletező tábla módosíto ei '!G47</f>
        <v>0</v>
      </c>
      <c r="L47" s="146">
        <f>'részletező tábla módosíto ei '!H47</f>
        <v>0</v>
      </c>
      <c r="M47" s="146">
        <f>'2a cofog szerinti teljesítés'!H47</f>
        <v>0</v>
      </c>
      <c r="N47" s="146">
        <f>'részletező tábla módosíto ei '!M47</f>
        <v>0</v>
      </c>
      <c r="O47" s="146">
        <f>'2a cofog szerinti teljesítés'!M47</f>
        <v>0</v>
      </c>
      <c r="P47" s="146">
        <f>'részletező tábla módosíto ei '!N47</f>
        <v>0</v>
      </c>
      <c r="Q47" s="146">
        <f>'2a cofog szerinti teljesítés'!N47</f>
        <v>0</v>
      </c>
      <c r="R47" s="146">
        <f>'részletező tábla módosíto ei '!O47</f>
        <v>0</v>
      </c>
      <c r="S47" s="146">
        <f>'2a cofog szerinti teljesítés'!O47</f>
        <v>0</v>
      </c>
      <c r="T47" s="146">
        <f>'részletező tábla módosíto ei '!P47</f>
        <v>0</v>
      </c>
      <c r="U47" s="146">
        <f>'2a cofog szerinti teljesítés'!P47</f>
        <v>0</v>
      </c>
      <c r="V47" s="146">
        <f>'részletező tábla módosíto ei '!Q47</f>
        <v>0</v>
      </c>
      <c r="W47" s="146">
        <f>'2a cofog szerinti teljesítés'!Q47</f>
        <v>0</v>
      </c>
      <c r="X47" s="146">
        <f>'részletező tábla módosíto ei '!R47</f>
        <v>0</v>
      </c>
      <c r="Y47" s="146">
        <f>'2a cofog szerinti teljesítés'!R47</f>
        <v>0</v>
      </c>
      <c r="Z47" s="146">
        <f>'részletező tábla módosíto ei '!S47</f>
        <v>0</v>
      </c>
      <c r="AA47" s="146">
        <f>'2a cofog szerinti teljesítés'!S47</f>
        <v>0</v>
      </c>
      <c r="AB47" s="146">
        <f>'részletező tábla módosíto ei '!T47</f>
        <v>0</v>
      </c>
      <c r="AC47" s="146">
        <f>'2a cofog szerinti teljesítés'!T47</f>
        <v>0</v>
      </c>
      <c r="AD47" s="146">
        <f>'részletező tábla módosíto ei '!U47</f>
        <v>0</v>
      </c>
      <c r="AE47" s="146">
        <f>'2a cofog szerinti teljesítés'!U47</f>
        <v>0</v>
      </c>
      <c r="AF47" s="146">
        <f>'részletező tábla módosíto ei '!V47</f>
        <v>0</v>
      </c>
      <c r="AG47" s="146">
        <f>'2a cofog szerinti teljesítés'!V47</f>
        <v>0</v>
      </c>
      <c r="AH47" s="146">
        <f>'részletező tábla módosíto ei '!W47</f>
        <v>0</v>
      </c>
      <c r="AI47" s="146">
        <f>'2a cofog szerinti teljesítés'!W47</f>
        <v>0</v>
      </c>
      <c r="AJ47" s="146">
        <f>'részletező tábla módosíto ei '!X47</f>
        <v>0</v>
      </c>
      <c r="AK47" s="146">
        <f>'2a cofog szerinti teljesítés'!X47</f>
        <v>0</v>
      </c>
      <c r="AL47" s="146">
        <f>'részletező tábla módosíto ei '!Y47</f>
        <v>0</v>
      </c>
      <c r="AM47" s="146">
        <f>'2a cofog szerinti teljesítés'!Y47</f>
        <v>0</v>
      </c>
      <c r="AN47" s="146">
        <f>'részletező tábla módosíto ei '!Z47</f>
        <v>0</v>
      </c>
      <c r="AO47" s="146">
        <f>'2a cofog szerinti teljesítés'!Z47</f>
        <v>0</v>
      </c>
      <c r="AP47" s="146">
        <f>'részletező tábla módosíto ei '!AA47</f>
        <v>0</v>
      </c>
      <c r="AQ47" s="146">
        <f>'2a cofog szerinti teljesítés'!AA47</f>
        <v>0</v>
      </c>
      <c r="AR47" s="146">
        <f>'részletező tábla módosíto ei '!AB47</f>
        <v>0</v>
      </c>
      <c r="AS47" s="146">
        <f>'2a cofog szerinti teljesítés'!AB47</f>
        <v>0</v>
      </c>
      <c r="AT47" s="146">
        <f>'részletező tábla módosíto ei '!AC47</f>
        <v>0</v>
      </c>
      <c r="AU47" s="146">
        <f>'2a cofog szerinti teljesítés'!AC47</f>
        <v>0</v>
      </c>
      <c r="AV47" s="146">
        <f>'részletező tábla módosíto ei '!AD47</f>
        <v>0</v>
      </c>
      <c r="AW47" s="146">
        <f>'2a cofog szerinti teljesítés'!AD47</f>
        <v>0</v>
      </c>
      <c r="AX47" s="146">
        <f>'részletező tábla módosíto ei '!AF47</f>
        <v>0</v>
      </c>
      <c r="AY47" s="146">
        <f>'2a cofog szerinti teljesítés'!AF47</f>
        <v>0</v>
      </c>
      <c r="AZ47" s="146">
        <f>'részletező tábla módosíto ei '!AG47</f>
        <v>0</v>
      </c>
      <c r="BA47" s="146">
        <f>'2a cofog szerinti teljesítés'!AG47</f>
        <v>0</v>
      </c>
      <c r="BB47" s="146">
        <f>'részletező tábla módosíto ei '!AH47</f>
        <v>0</v>
      </c>
      <c r="BC47" s="146">
        <f>'2a cofog szerinti teljesítés'!AH47</f>
        <v>0</v>
      </c>
      <c r="BD47" s="146">
        <f>'részletező tábla módosíto ei '!AI47</f>
        <v>0</v>
      </c>
      <c r="BE47" s="146">
        <f>'2a cofog szerinti teljesítés'!AI47</f>
        <v>0</v>
      </c>
      <c r="BF47" s="146">
        <f>'részletező tábla módosíto ei '!AJ47</f>
        <v>0</v>
      </c>
      <c r="BG47" s="146">
        <f>'2a cofog szerinti teljesítés'!AJ47</f>
        <v>0</v>
      </c>
      <c r="BH47" s="146">
        <f>'részletező tábla módosíto ei '!AK47</f>
        <v>0</v>
      </c>
      <c r="BI47" s="146">
        <f>'2a cofog szerinti teljesítés'!AK47</f>
        <v>0</v>
      </c>
      <c r="BJ47" s="146">
        <f>'részletező tábla módosíto ei '!AL47</f>
        <v>6000000</v>
      </c>
      <c r="BK47" s="146">
        <f>'2a cofog szerinti teljesítés'!AL47</f>
        <v>0</v>
      </c>
      <c r="BL47" s="146">
        <f>'részletező tábla módosíto ei '!AM47</f>
        <v>0</v>
      </c>
      <c r="BM47" s="146">
        <f>'2a cofog szerinti teljesítés'!AM47</f>
        <v>0</v>
      </c>
      <c r="BN47" s="146">
        <f>'részletező tábla módosíto ei '!AN47</f>
        <v>0</v>
      </c>
      <c r="BO47" s="146">
        <f>'2a cofog szerinti teljesítés'!AN47</f>
        <v>0</v>
      </c>
      <c r="BP47" s="146">
        <f>'részletező tábla módosíto ei '!AO47</f>
        <v>0</v>
      </c>
      <c r="BQ47" s="146">
        <f>'2a cofog szerinti teljesítés'!AO47</f>
        <v>0</v>
      </c>
      <c r="BR47" s="146">
        <f>'részletező tábla módosíto ei '!AP47</f>
        <v>0</v>
      </c>
      <c r="BS47" s="146">
        <f>'2a cofog szerinti teljesítés'!AP47</f>
        <v>0</v>
      </c>
      <c r="BT47" s="146">
        <f>'részletező tábla módosíto ei '!AR47</f>
        <v>0</v>
      </c>
      <c r="BU47" s="146">
        <f>'2a cofog szerinti teljesítés'!AR47</f>
        <v>0</v>
      </c>
      <c r="BV47" s="146">
        <f>'részletező tábla módosíto ei '!AS47</f>
        <v>0</v>
      </c>
      <c r="BW47" s="146">
        <f>'2a cofog szerinti teljesítés'!AS47</f>
        <v>0</v>
      </c>
      <c r="BX47" s="146">
        <f>'részletező tábla módosíto ei '!AE47</f>
        <v>0</v>
      </c>
      <c r="BY47" s="146">
        <f>'2a cofog szerinti teljesítés'!AE47</f>
        <v>0</v>
      </c>
      <c r="BZ47" s="146" t="e">
        <f>'részletező tábla módosíto ei '!#REF!</f>
        <v>#REF!</v>
      </c>
      <c r="CA47" s="146">
        <f>'2a cofog szerinti teljesítés'!AG47</f>
        <v>0</v>
      </c>
      <c r="CB47" s="146">
        <f>'részletező tábla módosíto ei '!AT47</f>
        <v>0</v>
      </c>
      <c r="CC47" s="146">
        <f>'2a cofog szerinti teljesítés'!AU47</f>
        <v>0</v>
      </c>
      <c r="CD47" s="146">
        <f>'részletező tábla módosíto ei '!AU47</f>
        <v>0</v>
      </c>
      <c r="CE47" s="146">
        <f>'2a cofog szerinti teljesítés'!AX47</f>
        <v>0</v>
      </c>
      <c r="CF47" s="146" t="e">
        <f>'részletező tábla módosíto ei '!#REF!</f>
        <v>#REF!</v>
      </c>
      <c r="CG47" s="146" t="e">
        <f>'2a cofog szerinti teljesítés'!#REF!</f>
        <v>#REF!</v>
      </c>
      <c r="CH47" s="146">
        <f>'részletező tábla módosíto ei '!AV47</f>
        <v>0</v>
      </c>
      <c r="CI47" s="146">
        <f>'2a cofog szerinti teljesítés'!AY47</f>
        <v>0</v>
      </c>
      <c r="CJ47" s="146">
        <f>'részletező tábla módosíto ei '!AW47</f>
        <v>0</v>
      </c>
      <c r="CK47" s="146">
        <f>'2a cofog szerinti teljesítés'!AZ47</f>
        <v>0</v>
      </c>
      <c r="CL47" s="146" t="e">
        <f>'részletező tábla módosíto ei '!#REF!</f>
        <v>#REF!</v>
      </c>
      <c r="CM47" s="146"/>
      <c r="CN47" s="146" t="e">
        <f>'részletező tábla módosíto ei '!#REF!</f>
        <v>#REF!</v>
      </c>
      <c r="CO47" s="146">
        <f>'2a cofog szerinti teljesítés'!AQ47</f>
        <v>0</v>
      </c>
      <c r="CP47" s="146" t="e">
        <f>'részletező tábla módosíto ei '!#REF!</f>
        <v>#REF!</v>
      </c>
      <c r="CQ47" s="146"/>
      <c r="CR47" s="146">
        <f>'részletező tábla módosíto ei '!AX47</f>
        <v>0</v>
      </c>
      <c r="CS47" s="146"/>
      <c r="CT47" s="146" t="e">
        <f>'részletező tábla módosíto ei '!#REF!</f>
        <v>#REF!</v>
      </c>
      <c r="CU47" s="146" t="e">
        <f>'2a cofog szerinti teljesítés'!#REF!</f>
        <v>#REF!</v>
      </c>
      <c r="CV47" s="146">
        <f>'részletező tábla módosíto ei '!AY47</f>
        <v>0</v>
      </c>
      <c r="CW47" s="146">
        <f>'2a cofog szerinti teljesítés'!BB47</f>
        <v>0</v>
      </c>
      <c r="CX47" s="146">
        <f>'részletező tábla módosíto ei '!AZ47</f>
        <v>6000000</v>
      </c>
      <c r="CY47" s="146">
        <f>'2a cofog szerinti teljesítés'!BC47</f>
        <v>8962011</v>
      </c>
      <c r="CZ47" s="510">
        <f t="shared" si="0"/>
        <v>6000000</v>
      </c>
    </row>
    <row r="48" spans="1:104" ht="17.399999999999999" x14ac:dyDescent="0.3">
      <c r="A48" s="20"/>
      <c r="B48" s="202" t="s">
        <v>125</v>
      </c>
      <c r="C48" s="512">
        <f>'részletező tábla módosíto ei '!C48</f>
        <v>0</v>
      </c>
      <c r="D48" s="512">
        <f>'2a cofog szerinti teljesítés'!C48</f>
        <v>0</v>
      </c>
      <c r="E48" s="512">
        <f>'részletező tábla módosíto ei '!D48</f>
        <v>0</v>
      </c>
      <c r="F48" s="512">
        <f>'2a cofog szerinti teljesítés'!D48</f>
        <v>0</v>
      </c>
      <c r="G48" s="512">
        <f>'részletező tábla módosíto ei '!E48</f>
        <v>0</v>
      </c>
      <c r="H48" s="512">
        <f>'2a cofog szerinti teljesítés'!E48</f>
        <v>0</v>
      </c>
      <c r="I48" s="512">
        <f>'részletező tábla módosíto ei '!F48</f>
        <v>0</v>
      </c>
      <c r="J48" s="512">
        <f>'2a cofog szerinti teljesítés'!F48</f>
        <v>0</v>
      </c>
      <c r="K48" s="512">
        <f>'részletező tábla módosíto ei '!G48</f>
        <v>0</v>
      </c>
      <c r="L48" s="512">
        <f>'részletező tábla módosíto ei '!H48</f>
        <v>0</v>
      </c>
      <c r="M48" s="512">
        <f>'2a cofog szerinti teljesítés'!H48</f>
        <v>0</v>
      </c>
      <c r="N48" s="512">
        <f>'részletező tábla módosíto ei '!M48</f>
        <v>0</v>
      </c>
      <c r="O48" s="512">
        <f>'2a cofog szerinti teljesítés'!M48</f>
        <v>0</v>
      </c>
      <c r="P48" s="512">
        <f>'részletező tábla módosíto ei '!N48</f>
        <v>0</v>
      </c>
      <c r="Q48" s="512">
        <f>'2a cofog szerinti teljesítés'!N48</f>
        <v>0</v>
      </c>
      <c r="R48" s="512">
        <f>'részletező tábla módosíto ei '!O48</f>
        <v>0</v>
      </c>
      <c r="S48" s="512">
        <f>'2a cofog szerinti teljesítés'!O48</f>
        <v>0</v>
      </c>
      <c r="T48" s="512">
        <f>'részletező tábla módosíto ei '!P48</f>
        <v>0</v>
      </c>
      <c r="U48" s="512">
        <f>'2a cofog szerinti teljesítés'!P48</f>
        <v>0</v>
      </c>
      <c r="V48" s="512">
        <f>'részletező tábla módosíto ei '!Q48</f>
        <v>0</v>
      </c>
      <c r="W48" s="512">
        <f>'2a cofog szerinti teljesítés'!Q48</f>
        <v>0</v>
      </c>
      <c r="X48" s="512">
        <f>'részletező tábla módosíto ei '!R48</f>
        <v>0</v>
      </c>
      <c r="Y48" s="512">
        <f>'2a cofog szerinti teljesítés'!R48</f>
        <v>0</v>
      </c>
      <c r="Z48" s="512">
        <f>'részletező tábla módosíto ei '!S48</f>
        <v>0</v>
      </c>
      <c r="AA48" s="512">
        <f>'2a cofog szerinti teljesítés'!S48</f>
        <v>0</v>
      </c>
      <c r="AB48" s="512">
        <f>'részletező tábla módosíto ei '!T48</f>
        <v>0</v>
      </c>
      <c r="AC48" s="512">
        <f>'2a cofog szerinti teljesítés'!T48</f>
        <v>0</v>
      </c>
      <c r="AD48" s="512">
        <f>'részletező tábla módosíto ei '!U48</f>
        <v>0</v>
      </c>
      <c r="AE48" s="512">
        <f>'2a cofog szerinti teljesítés'!U48</f>
        <v>0</v>
      </c>
      <c r="AF48" s="512">
        <f>'részletező tábla módosíto ei '!V48</f>
        <v>0</v>
      </c>
      <c r="AG48" s="512">
        <f>'2a cofog szerinti teljesítés'!V48</f>
        <v>0</v>
      </c>
      <c r="AH48" s="512">
        <f>'részletező tábla módosíto ei '!W48</f>
        <v>0</v>
      </c>
      <c r="AI48" s="512">
        <f>'2a cofog szerinti teljesítés'!W48</f>
        <v>0</v>
      </c>
      <c r="AJ48" s="512">
        <f>'részletező tábla módosíto ei '!X48</f>
        <v>0</v>
      </c>
      <c r="AK48" s="512">
        <f>'2a cofog szerinti teljesítés'!X48</f>
        <v>0</v>
      </c>
      <c r="AL48" s="512">
        <f>'részletező tábla módosíto ei '!Y48</f>
        <v>0</v>
      </c>
      <c r="AM48" s="512">
        <f>'2a cofog szerinti teljesítés'!Y48</f>
        <v>0</v>
      </c>
      <c r="AN48" s="512">
        <f>'részletező tábla módosíto ei '!Z48</f>
        <v>0</v>
      </c>
      <c r="AO48" s="512">
        <f>'2a cofog szerinti teljesítés'!Z48</f>
        <v>0</v>
      </c>
      <c r="AP48" s="512">
        <f>'részletező tábla módosíto ei '!AA48</f>
        <v>0</v>
      </c>
      <c r="AQ48" s="512">
        <f>'2a cofog szerinti teljesítés'!AA48</f>
        <v>0</v>
      </c>
      <c r="AR48" s="512">
        <f>'részletező tábla módosíto ei '!AB48</f>
        <v>0</v>
      </c>
      <c r="AS48" s="512">
        <f>'2a cofog szerinti teljesítés'!AB48</f>
        <v>0</v>
      </c>
      <c r="AT48" s="512">
        <f>'részletező tábla módosíto ei '!AC48</f>
        <v>0</v>
      </c>
      <c r="AU48" s="512">
        <f>'2a cofog szerinti teljesítés'!AC48</f>
        <v>0</v>
      </c>
      <c r="AV48" s="512">
        <f>'részletező tábla módosíto ei '!AD48</f>
        <v>0</v>
      </c>
      <c r="AW48" s="512">
        <f>'2a cofog szerinti teljesítés'!AD48</f>
        <v>0</v>
      </c>
      <c r="AX48" s="512">
        <f>'részletező tábla módosíto ei '!AF48</f>
        <v>0</v>
      </c>
      <c r="AY48" s="512">
        <f>'2a cofog szerinti teljesítés'!AF48</f>
        <v>0</v>
      </c>
      <c r="AZ48" s="512">
        <f>'részletező tábla módosíto ei '!AG48</f>
        <v>0</v>
      </c>
      <c r="BA48" s="512">
        <f>'2a cofog szerinti teljesítés'!AG48</f>
        <v>0</v>
      </c>
      <c r="BB48" s="512">
        <f>'részletező tábla módosíto ei '!AH48</f>
        <v>0</v>
      </c>
      <c r="BC48" s="512">
        <f>'2a cofog szerinti teljesítés'!AH48</f>
        <v>0</v>
      </c>
      <c r="BD48" s="512">
        <f>'részletező tábla módosíto ei '!AI48</f>
        <v>0</v>
      </c>
      <c r="BE48" s="512">
        <f>'2a cofog szerinti teljesítés'!AI48</f>
        <v>0</v>
      </c>
      <c r="BF48" s="512">
        <f>'részletező tábla módosíto ei '!AJ48</f>
        <v>0</v>
      </c>
      <c r="BG48" s="512">
        <f>'2a cofog szerinti teljesítés'!AJ48</f>
        <v>0</v>
      </c>
      <c r="BH48" s="512">
        <f>'részletező tábla módosíto ei '!AK48</f>
        <v>0</v>
      </c>
      <c r="BI48" s="512">
        <f>'2a cofog szerinti teljesítés'!AK48</f>
        <v>0</v>
      </c>
      <c r="BJ48" s="512">
        <f>'részletező tábla módosíto ei '!AL48</f>
        <v>6000000</v>
      </c>
      <c r="BK48" s="512">
        <f>'2a cofog szerinti teljesítés'!AL48</f>
        <v>0</v>
      </c>
      <c r="BL48" s="512">
        <f>'részletező tábla módosíto ei '!AM48</f>
        <v>0</v>
      </c>
      <c r="BM48" s="512">
        <f>'2a cofog szerinti teljesítés'!AM48</f>
        <v>0</v>
      </c>
      <c r="BN48" s="512">
        <f>'részletező tábla módosíto ei '!AN48</f>
        <v>0</v>
      </c>
      <c r="BO48" s="512">
        <f>'2a cofog szerinti teljesítés'!AN48</f>
        <v>0</v>
      </c>
      <c r="BP48" s="512">
        <f>'részletező tábla módosíto ei '!AO48</f>
        <v>0</v>
      </c>
      <c r="BQ48" s="512">
        <f>'2a cofog szerinti teljesítés'!AO48</f>
        <v>0</v>
      </c>
      <c r="BR48" s="512">
        <f>'részletező tábla módosíto ei '!AP48</f>
        <v>0</v>
      </c>
      <c r="BS48" s="512">
        <f>'2a cofog szerinti teljesítés'!AP48</f>
        <v>0</v>
      </c>
      <c r="BT48" s="512">
        <f>'részletező tábla módosíto ei '!AR48</f>
        <v>0</v>
      </c>
      <c r="BU48" s="512">
        <f>'2a cofog szerinti teljesítés'!AR48</f>
        <v>0</v>
      </c>
      <c r="BV48" s="512">
        <f>'részletező tábla módosíto ei '!AS48</f>
        <v>0</v>
      </c>
      <c r="BW48" s="512">
        <f>'2a cofog szerinti teljesítés'!AS48</f>
        <v>0</v>
      </c>
      <c r="BX48" s="512">
        <f>'részletező tábla módosíto ei '!AE48</f>
        <v>0</v>
      </c>
      <c r="BY48" s="512">
        <f>'2a cofog szerinti teljesítés'!AE48</f>
        <v>0</v>
      </c>
      <c r="BZ48" s="512" t="e">
        <f>'részletező tábla módosíto ei '!#REF!</f>
        <v>#REF!</v>
      </c>
      <c r="CA48" s="512">
        <f>'2a cofog szerinti teljesítés'!AG48</f>
        <v>0</v>
      </c>
      <c r="CB48" s="512">
        <f>'részletező tábla módosíto ei '!AT48</f>
        <v>0</v>
      </c>
      <c r="CC48" s="512">
        <f>'2a cofog szerinti teljesítés'!AU48</f>
        <v>0</v>
      </c>
      <c r="CD48" s="512">
        <f>'részletező tábla módosíto ei '!AU48</f>
        <v>0</v>
      </c>
      <c r="CE48" s="512">
        <f>'2a cofog szerinti teljesítés'!AX48</f>
        <v>0</v>
      </c>
      <c r="CF48" s="512" t="e">
        <f>'részletező tábla módosíto ei '!#REF!</f>
        <v>#REF!</v>
      </c>
      <c r="CG48" s="512" t="e">
        <f>'2a cofog szerinti teljesítés'!#REF!</f>
        <v>#REF!</v>
      </c>
      <c r="CH48" s="512">
        <f>'részletező tábla módosíto ei '!AV48</f>
        <v>0</v>
      </c>
      <c r="CI48" s="512">
        <f>'2a cofog szerinti teljesítés'!AY48</f>
        <v>0</v>
      </c>
      <c r="CJ48" s="512">
        <f>'részletező tábla módosíto ei '!AW48</f>
        <v>0</v>
      </c>
      <c r="CK48" s="512">
        <f>'2a cofog szerinti teljesítés'!AZ48</f>
        <v>0</v>
      </c>
      <c r="CL48" s="512" t="e">
        <f>'részletező tábla módosíto ei '!#REF!</f>
        <v>#REF!</v>
      </c>
      <c r="CM48" s="512"/>
      <c r="CN48" s="512" t="e">
        <f>'részletező tábla módosíto ei '!#REF!</f>
        <v>#REF!</v>
      </c>
      <c r="CO48" s="512">
        <f>'2a cofog szerinti teljesítés'!AQ48</f>
        <v>0</v>
      </c>
      <c r="CP48" s="512" t="e">
        <f>'részletező tábla módosíto ei '!#REF!</f>
        <v>#REF!</v>
      </c>
      <c r="CQ48" s="512"/>
      <c r="CR48" s="512">
        <f>'részletező tábla módosíto ei '!AX48</f>
        <v>0</v>
      </c>
      <c r="CS48" s="512"/>
      <c r="CT48" s="512" t="e">
        <f>'részletező tábla módosíto ei '!#REF!</f>
        <v>#REF!</v>
      </c>
      <c r="CU48" s="512" t="e">
        <f>'2a cofog szerinti teljesítés'!#REF!</f>
        <v>#REF!</v>
      </c>
      <c r="CV48" s="512">
        <f>'részletező tábla módosíto ei '!AY48</f>
        <v>0</v>
      </c>
      <c r="CW48" s="512">
        <f>'2a cofog szerinti teljesítés'!BB48</f>
        <v>0</v>
      </c>
      <c r="CX48" s="512">
        <f>'részletező tábla módosíto ei '!AZ48</f>
        <v>6000000</v>
      </c>
      <c r="CY48" s="512">
        <f>'2a cofog szerinti teljesítés'!BC48</f>
        <v>1058899</v>
      </c>
      <c r="CZ48" s="510">
        <f t="shared" si="0"/>
        <v>6000000</v>
      </c>
    </row>
    <row r="49" spans="1:104" ht="62.4" x14ac:dyDescent="0.3">
      <c r="A49" s="20"/>
      <c r="B49" s="202" t="s">
        <v>126</v>
      </c>
      <c r="C49" s="512">
        <f>'részletező tábla módosíto ei '!C49</f>
        <v>0</v>
      </c>
      <c r="D49" s="512">
        <f>'2a cofog szerinti teljesítés'!C49</f>
        <v>0</v>
      </c>
      <c r="E49" s="512">
        <f>'részletező tábla módosíto ei '!D49</f>
        <v>0</v>
      </c>
      <c r="F49" s="512">
        <f>'2a cofog szerinti teljesítés'!D49</f>
        <v>0</v>
      </c>
      <c r="G49" s="512">
        <f>'részletező tábla módosíto ei '!E49</f>
        <v>0</v>
      </c>
      <c r="H49" s="512">
        <f>'2a cofog szerinti teljesítés'!E49</f>
        <v>0</v>
      </c>
      <c r="I49" s="512">
        <f>'részletező tábla módosíto ei '!F49</f>
        <v>0</v>
      </c>
      <c r="J49" s="512">
        <f>'2a cofog szerinti teljesítés'!F49</f>
        <v>0</v>
      </c>
      <c r="K49" s="512">
        <f>'részletező tábla módosíto ei '!G49</f>
        <v>0</v>
      </c>
      <c r="L49" s="512">
        <f>'részletező tábla módosíto ei '!H49</f>
        <v>0</v>
      </c>
      <c r="M49" s="512">
        <f>'2a cofog szerinti teljesítés'!H49</f>
        <v>0</v>
      </c>
      <c r="N49" s="512">
        <f>'részletező tábla módosíto ei '!M49</f>
        <v>0</v>
      </c>
      <c r="O49" s="512">
        <f>'2a cofog szerinti teljesítés'!M49</f>
        <v>0</v>
      </c>
      <c r="P49" s="512">
        <f>'részletező tábla módosíto ei '!N49</f>
        <v>0</v>
      </c>
      <c r="Q49" s="512">
        <f>'2a cofog szerinti teljesítés'!N49</f>
        <v>0</v>
      </c>
      <c r="R49" s="512">
        <f>'részletező tábla módosíto ei '!O49</f>
        <v>0</v>
      </c>
      <c r="S49" s="512">
        <f>'2a cofog szerinti teljesítés'!O49</f>
        <v>0</v>
      </c>
      <c r="T49" s="512">
        <f>'részletező tábla módosíto ei '!P49</f>
        <v>0</v>
      </c>
      <c r="U49" s="512">
        <f>'2a cofog szerinti teljesítés'!P49</f>
        <v>0</v>
      </c>
      <c r="V49" s="512">
        <f>'részletező tábla módosíto ei '!Q49</f>
        <v>0</v>
      </c>
      <c r="W49" s="512">
        <f>'2a cofog szerinti teljesítés'!Q49</f>
        <v>0</v>
      </c>
      <c r="X49" s="512">
        <f>'részletező tábla módosíto ei '!R49</f>
        <v>0</v>
      </c>
      <c r="Y49" s="512">
        <f>'2a cofog szerinti teljesítés'!R49</f>
        <v>0</v>
      </c>
      <c r="Z49" s="512">
        <f>'részletező tábla módosíto ei '!S49</f>
        <v>0</v>
      </c>
      <c r="AA49" s="512">
        <f>'2a cofog szerinti teljesítés'!S49</f>
        <v>0</v>
      </c>
      <c r="AB49" s="512">
        <f>'részletező tábla módosíto ei '!T49</f>
        <v>0</v>
      </c>
      <c r="AC49" s="512">
        <f>'2a cofog szerinti teljesítés'!T49</f>
        <v>0</v>
      </c>
      <c r="AD49" s="512">
        <f>'részletező tábla módosíto ei '!U49</f>
        <v>0</v>
      </c>
      <c r="AE49" s="512">
        <f>'2a cofog szerinti teljesítés'!U49</f>
        <v>0</v>
      </c>
      <c r="AF49" s="512">
        <f>'részletező tábla módosíto ei '!V49</f>
        <v>0</v>
      </c>
      <c r="AG49" s="512">
        <f>'2a cofog szerinti teljesítés'!V49</f>
        <v>0</v>
      </c>
      <c r="AH49" s="512">
        <f>'részletező tábla módosíto ei '!W49</f>
        <v>0</v>
      </c>
      <c r="AI49" s="512">
        <f>'2a cofog szerinti teljesítés'!W49</f>
        <v>0</v>
      </c>
      <c r="AJ49" s="512">
        <f>'részletező tábla módosíto ei '!X49</f>
        <v>0</v>
      </c>
      <c r="AK49" s="512">
        <f>'2a cofog szerinti teljesítés'!X49</f>
        <v>0</v>
      </c>
      <c r="AL49" s="512">
        <f>'részletező tábla módosíto ei '!Y49</f>
        <v>0</v>
      </c>
      <c r="AM49" s="512">
        <f>'2a cofog szerinti teljesítés'!Y49</f>
        <v>0</v>
      </c>
      <c r="AN49" s="512">
        <f>'részletező tábla módosíto ei '!Z49</f>
        <v>0</v>
      </c>
      <c r="AO49" s="512">
        <f>'2a cofog szerinti teljesítés'!Z49</f>
        <v>0</v>
      </c>
      <c r="AP49" s="512">
        <f>'részletező tábla módosíto ei '!AA49</f>
        <v>0</v>
      </c>
      <c r="AQ49" s="512">
        <f>'2a cofog szerinti teljesítés'!AA49</f>
        <v>0</v>
      </c>
      <c r="AR49" s="512">
        <f>'részletező tábla módosíto ei '!AB49</f>
        <v>0</v>
      </c>
      <c r="AS49" s="512">
        <f>'2a cofog szerinti teljesítés'!AB49</f>
        <v>0</v>
      </c>
      <c r="AT49" s="512">
        <f>'részletező tábla módosíto ei '!AC49</f>
        <v>0</v>
      </c>
      <c r="AU49" s="512">
        <f>'2a cofog szerinti teljesítés'!AC49</f>
        <v>0</v>
      </c>
      <c r="AV49" s="512">
        <f>'részletező tábla módosíto ei '!AD49</f>
        <v>0</v>
      </c>
      <c r="AW49" s="512">
        <f>'2a cofog szerinti teljesítés'!AD49</f>
        <v>0</v>
      </c>
      <c r="AX49" s="512">
        <f>'részletező tábla módosíto ei '!AF49</f>
        <v>0</v>
      </c>
      <c r="AY49" s="512">
        <f>'2a cofog szerinti teljesítés'!AF49</f>
        <v>0</v>
      </c>
      <c r="AZ49" s="512">
        <f>'részletező tábla módosíto ei '!AG49</f>
        <v>0</v>
      </c>
      <c r="BA49" s="512">
        <f>'2a cofog szerinti teljesítés'!AG49</f>
        <v>0</v>
      </c>
      <c r="BB49" s="512">
        <f>'részletező tábla módosíto ei '!AH49</f>
        <v>0</v>
      </c>
      <c r="BC49" s="512">
        <f>'2a cofog szerinti teljesítés'!AH49</f>
        <v>0</v>
      </c>
      <c r="BD49" s="512">
        <f>'részletező tábla módosíto ei '!AI49</f>
        <v>0</v>
      </c>
      <c r="BE49" s="512">
        <f>'2a cofog szerinti teljesítés'!AI49</f>
        <v>0</v>
      </c>
      <c r="BF49" s="512">
        <f>'részletező tábla módosíto ei '!AJ49</f>
        <v>0</v>
      </c>
      <c r="BG49" s="512">
        <f>'2a cofog szerinti teljesítés'!AJ49</f>
        <v>0</v>
      </c>
      <c r="BH49" s="512">
        <f>'részletező tábla módosíto ei '!AK49</f>
        <v>0</v>
      </c>
      <c r="BI49" s="512">
        <f>'2a cofog szerinti teljesítés'!AK49</f>
        <v>0</v>
      </c>
      <c r="BJ49" s="512">
        <f>'részletező tábla módosíto ei '!AL49</f>
        <v>0</v>
      </c>
      <c r="BK49" s="512">
        <f>'2a cofog szerinti teljesítés'!AL49</f>
        <v>0</v>
      </c>
      <c r="BL49" s="512">
        <f>'részletező tábla módosíto ei '!AM49</f>
        <v>0</v>
      </c>
      <c r="BM49" s="512">
        <f>'2a cofog szerinti teljesítés'!AM49</f>
        <v>0</v>
      </c>
      <c r="BN49" s="512">
        <f>'részletező tábla módosíto ei '!AN49</f>
        <v>0</v>
      </c>
      <c r="BO49" s="512">
        <f>'2a cofog szerinti teljesítés'!AN49</f>
        <v>0</v>
      </c>
      <c r="BP49" s="512">
        <f>'részletező tábla módosíto ei '!AO49</f>
        <v>0</v>
      </c>
      <c r="BQ49" s="512">
        <f>'2a cofog szerinti teljesítés'!AO49</f>
        <v>0</v>
      </c>
      <c r="BR49" s="512">
        <f>'részletező tábla módosíto ei '!AP49</f>
        <v>0</v>
      </c>
      <c r="BS49" s="512">
        <f>'2a cofog szerinti teljesítés'!AP49</f>
        <v>0</v>
      </c>
      <c r="BT49" s="512">
        <f>'részletező tábla módosíto ei '!AR49</f>
        <v>0</v>
      </c>
      <c r="BU49" s="512">
        <f>'2a cofog szerinti teljesítés'!AR49</f>
        <v>0</v>
      </c>
      <c r="BV49" s="512">
        <f>'részletező tábla módosíto ei '!AS49</f>
        <v>0</v>
      </c>
      <c r="BW49" s="512">
        <f>'2a cofog szerinti teljesítés'!AS49</f>
        <v>0</v>
      </c>
      <c r="BX49" s="512">
        <f>'részletező tábla módosíto ei '!AE49</f>
        <v>0</v>
      </c>
      <c r="BY49" s="512">
        <f>'2a cofog szerinti teljesítés'!AE49</f>
        <v>0</v>
      </c>
      <c r="BZ49" s="512" t="e">
        <f>'részletező tábla módosíto ei '!#REF!</f>
        <v>#REF!</v>
      </c>
      <c r="CA49" s="512">
        <f>'2a cofog szerinti teljesítés'!AG49</f>
        <v>0</v>
      </c>
      <c r="CB49" s="512">
        <f>'részletező tábla módosíto ei '!AT49</f>
        <v>0</v>
      </c>
      <c r="CC49" s="512">
        <f>'2a cofog szerinti teljesítés'!AU49</f>
        <v>0</v>
      </c>
      <c r="CD49" s="512">
        <f>'részletező tábla módosíto ei '!AU49</f>
        <v>0</v>
      </c>
      <c r="CE49" s="512">
        <f>'2a cofog szerinti teljesítés'!AX49</f>
        <v>0</v>
      </c>
      <c r="CF49" s="512" t="e">
        <f>'részletező tábla módosíto ei '!#REF!</f>
        <v>#REF!</v>
      </c>
      <c r="CG49" s="512" t="e">
        <f>'2a cofog szerinti teljesítés'!#REF!</f>
        <v>#REF!</v>
      </c>
      <c r="CH49" s="512">
        <f>'részletező tábla módosíto ei '!AV49</f>
        <v>0</v>
      </c>
      <c r="CI49" s="512">
        <f>'2a cofog szerinti teljesítés'!AY49</f>
        <v>0</v>
      </c>
      <c r="CJ49" s="512">
        <f>'részletező tábla módosíto ei '!AW49</f>
        <v>0</v>
      </c>
      <c r="CK49" s="512">
        <f>'2a cofog szerinti teljesítés'!AZ49</f>
        <v>0</v>
      </c>
      <c r="CL49" s="512" t="e">
        <f>'részletező tábla módosíto ei '!#REF!</f>
        <v>#REF!</v>
      </c>
      <c r="CM49" s="512"/>
      <c r="CN49" s="512" t="e">
        <f>'részletező tábla módosíto ei '!#REF!</f>
        <v>#REF!</v>
      </c>
      <c r="CO49" s="512">
        <f>'2a cofog szerinti teljesítés'!AQ49</f>
        <v>0</v>
      </c>
      <c r="CP49" s="512" t="e">
        <f>'részletező tábla módosíto ei '!#REF!</f>
        <v>#REF!</v>
      </c>
      <c r="CQ49" s="512"/>
      <c r="CR49" s="512">
        <f>'részletező tábla módosíto ei '!AX49</f>
        <v>0</v>
      </c>
      <c r="CS49" s="512"/>
      <c r="CT49" s="512" t="e">
        <f>'részletező tábla módosíto ei '!#REF!</f>
        <v>#REF!</v>
      </c>
      <c r="CU49" s="512" t="e">
        <f>'2a cofog szerinti teljesítés'!#REF!</f>
        <v>#REF!</v>
      </c>
      <c r="CV49" s="512">
        <f>'részletező tábla módosíto ei '!AY49</f>
        <v>0</v>
      </c>
      <c r="CW49" s="512">
        <f>'2a cofog szerinti teljesítés'!BB49</f>
        <v>0</v>
      </c>
      <c r="CX49" s="512">
        <f>'részletező tábla módosíto ei '!AZ49</f>
        <v>0</v>
      </c>
      <c r="CY49" s="512">
        <f>'2a cofog szerinti teljesítés'!BC49</f>
        <v>460000</v>
      </c>
      <c r="CZ49" s="510">
        <f t="shared" si="0"/>
        <v>0</v>
      </c>
    </row>
    <row r="50" spans="1:104" ht="17.399999999999999" x14ac:dyDescent="0.3">
      <c r="A50" s="20"/>
      <c r="B50" s="202" t="s">
        <v>127</v>
      </c>
      <c r="C50" s="512">
        <f>'részletező tábla módosíto ei '!C50</f>
        <v>0</v>
      </c>
      <c r="D50" s="512">
        <f>'2a cofog szerinti teljesítés'!C50</f>
        <v>0</v>
      </c>
      <c r="E50" s="512">
        <f>'részletező tábla módosíto ei '!D50</f>
        <v>0</v>
      </c>
      <c r="F50" s="512">
        <f>'2a cofog szerinti teljesítés'!D50</f>
        <v>0</v>
      </c>
      <c r="G50" s="512">
        <f>'részletező tábla módosíto ei '!E50</f>
        <v>0</v>
      </c>
      <c r="H50" s="512">
        <f>'2a cofog szerinti teljesítés'!E50</f>
        <v>0</v>
      </c>
      <c r="I50" s="512">
        <f>'részletező tábla módosíto ei '!F50</f>
        <v>0</v>
      </c>
      <c r="J50" s="512">
        <f>'2a cofog szerinti teljesítés'!F50</f>
        <v>0</v>
      </c>
      <c r="K50" s="512">
        <f>'részletező tábla módosíto ei '!G50</f>
        <v>0</v>
      </c>
      <c r="L50" s="512">
        <f>'részletező tábla módosíto ei '!H50</f>
        <v>0</v>
      </c>
      <c r="M50" s="512">
        <f>'2a cofog szerinti teljesítés'!H50</f>
        <v>0</v>
      </c>
      <c r="N50" s="512">
        <f>'részletező tábla módosíto ei '!M50</f>
        <v>0</v>
      </c>
      <c r="O50" s="512">
        <f>'2a cofog szerinti teljesítés'!M50</f>
        <v>0</v>
      </c>
      <c r="P50" s="512">
        <f>'részletező tábla módosíto ei '!N50</f>
        <v>0</v>
      </c>
      <c r="Q50" s="512">
        <f>'2a cofog szerinti teljesítés'!N50</f>
        <v>0</v>
      </c>
      <c r="R50" s="512">
        <f>'részletező tábla módosíto ei '!O50</f>
        <v>0</v>
      </c>
      <c r="S50" s="512">
        <f>'2a cofog szerinti teljesítés'!O50</f>
        <v>0</v>
      </c>
      <c r="T50" s="512">
        <f>'részletező tábla módosíto ei '!P50</f>
        <v>0</v>
      </c>
      <c r="U50" s="512">
        <f>'2a cofog szerinti teljesítés'!P50</f>
        <v>0</v>
      </c>
      <c r="V50" s="512">
        <f>'részletező tábla módosíto ei '!Q50</f>
        <v>0</v>
      </c>
      <c r="W50" s="512">
        <f>'2a cofog szerinti teljesítés'!Q50</f>
        <v>0</v>
      </c>
      <c r="X50" s="512">
        <f>'részletező tábla módosíto ei '!R50</f>
        <v>0</v>
      </c>
      <c r="Y50" s="512">
        <f>'2a cofog szerinti teljesítés'!R50</f>
        <v>0</v>
      </c>
      <c r="Z50" s="512">
        <f>'részletező tábla módosíto ei '!S50</f>
        <v>0</v>
      </c>
      <c r="AA50" s="512">
        <f>'2a cofog szerinti teljesítés'!S50</f>
        <v>0</v>
      </c>
      <c r="AB50" s="512">
        <f>'részletező tábla módosíto ei '!T50</f>
        <v>0</v>
      </c>
      <c r="AC50" s="512">
        <f>'2a cofog szerinti teljesítés'!T50</f>
        <v>0</v>
      </c>
      <c r="AD50" s="512">
        <f>'részletező tábla módosíto ei '!U50</f>
        <v>0</v>
      </c>
      <c r="AE50" s="512">
        <f>'2a cofog szerinti teljesítés'!U50</f>
        <v>0</v>
      </c>
      <c r="AF50" s="512">
        <f>'részletező tábla módosíto ei '!V50</f>
        <v>0</v>
      </c>
      <c r="AG50" s="512">
        <f>'2a cofog szerinti teljesítés'!V50</f>
        <v>0</v>
      </c>
      <c r="AH50" s="512">
        <f>'részletező tábla módosíto ei '!W50</f>
        <v>0</v>
      </c>
      <c r="AI50" s="512">
        <f>'2a cofog szerinti teljesítés'!W50</f>
        <v>0</v>
      </c>
      <c r="AJ50" s="512">
        <f>'részletező tábla módosíto ei '!X50</f>
        <v>0</v>
      </c>
      <c r="AK50" s="512">
        <f>'2a cofog szerinti teljesítés'!X50</f>
        <v>0</v>
      </c>
      <c r="AL50" s="512">
        <f>'részletező tábla módosíto ei '!Y50</f>
        <v>0</v>
      </c>
      <c r="AM50" s="512">
        <f>'2a cofog szerinti teljesítés'!Y50</f>
        <v>0</v>
      </c>
      <c r="AN50" s="512">
        <f>'részletező tábla módosíto ei '!Z50</f>
        <v>0</v>
      </c>
      <c r="AO50" s="512">
        <f>'2a cofog szerinti teljesítés'!Z50</f>
        <v>0</v>
      </c>
      <c r="AP50" s="512">
        <f>'részletező tábla módosíto ei '!AA50</f>
        <v>0</v>
      </c>
      <c r="AQ50" s="512">
        <f>'2a cofog szerinti teljesítés'!AA50</f>
        <v>0</v>
      </c>
      <c r="AR50" s="512">
        <f>'részletező tábla módosíto ei '!AB50</f>
        <v>0</v>
      </c>
      <c r="AS50" s="512">
        <f>'2a cofog szerinti teljesítés'!AB50</f>
        <v>0</v>
      </c>
      <c r="AT50" s="512">
        <f>'részletező tábla módosíto ei '!AC50</f>
        <v>0</v>
      </c>
      <c r="AU50" s="512">
        <f>'2a cofog szerinti teljesítés'!AC50</f>
        <v>0</v>
      </c>
      <c r="AV50" s="512">
        <f>'részletező tábla módosíto ei '!AD50</f>
        <v>0</v>
      </c>
      <c r="AW50" s="512">
        <f>'2a cofog szerinti teljesítés'!AD50</f>
        <v>0</v>
      </c>
      <c r="AX50" s="512">
        <f>'részletező tábla módosíto ei '!AF50</f>
        <v>0</v>
      </c>
      <c r="AY50" s="512">
        <f>'2a cofog szerinti teljesítés'!AF50</f>
        <v>0</v>
      </c>
      <c r="AZ50" s="512">
        <f>'részletező tábla módosíto ei '!AG50</f>
        <v>0</v>
      </c>
      <c r="BA50" s="512">
        <f>'2a cofog szerinti teljesítés'!AG50</f>
        <v>0</v>
      </c>
      <c r="BB50" s="512">
        <f>'részletező tábla módosíto ei '!AH50</f>
        <v>0</v>
      </c>
      <c r="BC50" s="512">
        <f>'2a cofog szerinti teljesítés'!AH50</f>
        <v>0</v>
      </c>
      <c r="BD50" s="512">
        <f>'részletező tábla módosíto ei '!AI50</f>
        <v>0</v>
      </c>
      <c r="BE50" s="512">
        <f>'2a cofog szerinti teljesítés'!AI50</f>
        <v>0</v>
      </c>
      <c r="BF50" s="512">
        <f>'részletező tábla módosíto ei '!AJ50</f>
        <v>0</v>
      </c>
      <c r="BG50" s="512">
        <f>'2a cofog szerinti teljesítés'!AJ50</f>
        <v>0</v>
      </c>
      <c r="BH50" s="512">
        <f>'részletező tábla módosíto ei '!AK50</f>
        <v>0</v>
      </c>
      <c r="BI50" s="512">
        <f>'2a cofog szerinti teljesítés'!AK50</f>
        <v>0</v>
      </c>
      <c r="BJ50" s="512">
        <f>'részletező tábla módosíto ei '!AL50</f>
        <v>0</v>
      </c>
      <c r="BK50" s="512">
        <f>'2a cofog szerinti teljesítés'!AL50</f>
        <v>0</v>
      </c>
      <c r="BL50" s="512">
        <f>'részletező tábla módosíto ei '!AM50</f>
        <v>0</v>
      </c>
      <c r="BM50" s="512">
        <f>'2a cofog szerinti teljesítés'!AM50</f>
        <v>0</v>
      </c>
      <c r="BN50" s="512">
        <f>'részletező tábla módosíto ei '!AN50</f>
        <v>0</v>
      </c>
      <c r="BO50" s="512">
        <f>'2a cofog szerinti teljesítés'!AN50</f>
        <v>0</v>
      </c>
      <c r="BP50" s="512">
        <f>'részletező tábla módosíto ei '!AO50</f>
        <v>0</v>
      </c>
      <c r="BQ50" s="512">
        <f>'2a cofog szerinti teljesítés'!AO50</f>
        <v>0</v>
      </c>
      <c r="BR50" s="512">
        <f>'részletező tábla módosíto ei '!AP50</f>
        <v>0</v>
      </c>
      <c r="BS50" s="512">
        <f>'2a cofog szerinti teljesítés'!AP50</f>
        <v>0</v>
      </c>
      <c r="BT50" s="512">
        <f>'részletező tábla módosíto ei '!AR50</f>
        <v>0</v>
      </c>
      <c r="BU50" s="512">
        <f>'2a cofog szerinti teljesítés'!AR50</f>
        <v>0</v>
      </c>
      <c r="BV50" s="512">
        <f>'részletező tábla módosíto ei '!AS50</f>
        <v>0</v>
      </c>
      <c r="BW50" s="512">
        <f>'2a cofog szerinti teljesítés'!AS50</f>
        <v>0</v>
      </c>
      <c r="BX50" s="512">
        <f>'részletező tábla módosíto ei '!AE50</f>
        <v>0</v>
      </c>
      <c r="BY50" s="512">
        <f>'2a cofog szerinti teljesítés'!AE50</f>
        <v>0</v>
      </c>
      <c r="BZ50" s="512" t="e">
        <f>'részletező tábla módosíto ei '!#REF!</f>
        <v>#REF!</v>
      </c>
      <c r="CA50" s="512">
        <f>'2a cofog szerinti teljesítés'!AG50</f>
        <v>0</v>
      </c>
      <c r="CB50" s="512">
        <f>'részletező tábla módosíto ei '!AT50</f>
        <v>0</v>
      </c>
      <c r="CC50" s="512">
        <f>'2a cofog szerinti teljesítés'!AU50</f>
        <v>0</v>
      </c>
      <c r="CD50" s="512">
        <f>'részletező tábla módosíto ei '!AU50</f>
        <v>0</v>
      </c>
      <c r="CE50" s="512">
        <f>'2a cofog szerinti teljesítés'!AX50</f>
        <v>0</v>
      </c>
      <c r="CF50" s="512" t="e">
        <f>'részletező tábla módosíto ei '!#REF!</f>
        <v>#REF!</v>
      </c>
      <c r="CG50" s="512" t="e">
        <f>'2a cofog szerinti teljesítés'!#REF!</f>
        <v>#REF!</v>
      </c>
      <c r="CH50" s="512">
        <f>'részletező tábla módosíto ei '!AV50</f>
        <v>0</v>
      </c>
      <c r="CI50" s="512">
        <f>'2a cofog szerinti teljesítés'!AY50</f>
        <v>0</v>
      </c>
      <c r="CJ50" s="512">
        <f>'részletező tábla módosíto ei '!AW50</f>
        <v>0</v>
      </c>
      <c r="CK50" s="512">
        <f>'2a cofog szerinti teljesítés'!AZ50</f>
        <v>0</v>
      </c>
      <c r="CL50" s="512" t="e">
        <f>'részletező tábla módosíto ei '!#REF!</f>
        <v>#REF!</v>
      </c>
      <c r="CM50" s="512"/>
      <c r="CN50" s="512" t="e">
        <f>'részletező tábla módosíto ei '!#REF!</f>
        <v>#REF!</v>
      </c>
      <c r="CO50" s="512">
        <f>'2a cofog szerinti teljesítés'!AQ50</f>
        <v>0</v>
      </c>
      <c r="CP50" s="512" t="e">
        <f>'részletező tábla módosíto ei '!#REF!</f>
        <v>#REF!</v>
      </c>
      <c r="CQ50" s="512"/>
      <c r="CR50" s="512">
        <f>'részletező tábla módosíto ei '!AX50</f>
        <v>0</v>
      </c>
      <c r="CS50" s="512"/>
      <c r="CT50" s="512" t="e">
        <f>'részletező tábla módosíto ei '!#REF!</f>
        <v>#REF!</v>
      </c>
      <c r="CU50" s="512" t="e">
        <f>'2a cofog szerinti teljesítés'!#REF!</f>
        <v>#REF!</v>
      </c>
      <c r="CV50" s="512">
        <f>'részletező tábla módosíto ei '!AY50</f>
        <v>0</v>
      </c>
      <c r="CW50" s="512">
        <f>'2a cofog szerinti teljesítés'!BB50</f>
        <v>0</v>
      </c>
      <c r="CX50" s="512">
        <f>'részletező tábla módosíto ei '!AZ50</f>
        <v>0</v>
      </c>
      <c r="CY50" s="512">
        <f>'2a cofog szerinti teljesítés'!BC50</f>
        <v>1040069</v>
      </c>
      <c r="CZ50" s="510">
        <f t="shared" si="0"/>
        <v>0</v>
      </c>
    </row>
    <row r="51" spans="1:104" ht="17.399999999999999" x14ac:dyDescent="0.3">
      <c r="A51" s="20"/>
      <c r="B51" s="202" t="s">
        <v>121</v>
      </c>
      <c r="C51" s="512">
        <f>'részletező tábla módosíto ei '!C51</f>
        <v>0</v>
      </c>
      <c r="D51" s="512">
        <f>'2a cofog szerinti teljesítés'!C51</f>
        <v>0</v>
      </c>
      <c r="E51" s="512">
        <f>'részletező tábla módosíto ei '!D51</f>
        <v>0</v>
      </c>
      <c r="F51" s="512">
        <f>'2a cofog szerinti teljesítés'!D51</f>
        <v>0</v>
      </c>
      <c r="G51" s="512">
        <f>'részletező tábla módosíto ei '!E51</f>
        <v>0</v>
      </c>
      <c r="H51" s="512">
        <f>'2a cofog szerinti teljesítés'!E51</f>
        <v>0</v>
      </c>
      <c r="I51" s="512">
        <f>'részletező tábla módosíto ei '!F51</f>
        <v>0</v>
      </c>
      <c r="J51" s="512">
        <f>'2a cofog szerinti teljesítés'!F51</f>
        <v>0</v>
      </c>
      <c r="K51" s="512">
        <f>'részletező tábla módosíto ei '!G51</f>
        <v>0</v>
      </c>
      <c r="L51" s="512">
        <f>'részletező tábla módosíto ei '!H51</f>
        <v>0</v>
      </c>
      <c r="M51" s="512">
        <f>'2a cofog szerinti teljesítés'!H51</f>
        <v>0</v>
      </c>
      <c r="N51" s="512">
        <f>'részletező tábla módosíto ei '!M51</f>
        <v>0</v>
      </c>
      <c r="O51" s="512">
        <f>'2a cofog szerinti teljesítés'!M51</f>
        <v>0</v>
      </c>
      <c r="P51" s="512">
        <f>'részletező tábla módosíto ei '!N51</f>
        <v>0</v>
      </c>
      <c r="Q51" s="512">
        <f>'2a cofog szerinti teljesítés'!N51</f>
        <v>0</v>
      </c>
      <c r="R51" s="512">
        <f>'részletező tábla módosíto ei '!O51</f>
        <v>0</v>
      </c>
      <c r="S51" s="512">
        <f>'2a cofog szerinti teljesítés'!O51</f>
        <v>0</v>
      </c>
      <c r="T51" s="512">
        <f>'részletező tábla módosíto ei '!P51</f>
        <v>0</v>
      </c>
      <c r="U51" s="512">
        <f>'2a cofog szerinti teljesítés'!P51</f>
        <v>0</v>
      </c>
      <c r="V51" s="512">
        <f>'részletező tábla módosíto ei '!Q51</f>
        <v>0</v>
      </c>
      <c r="W51" s="512">
        <f>'2a cofog szerinti teljesítés'!Q51</f>
        <v>0</v>
      </c>
      <c r="X51" s="512">
        <f>'részletező tábla módosíto ei '!R51</f>
        <v>0</v>
      </c>
      <c r="Y51" s="512">
        <f>'2a cofog szerinti teljesítés'!R51</f>
        <v>0</v>
      </c>
      <c r="Z51" s="512">
        <f>'részletező tábla módosíto ei '!S51</f>
        <v>0</v>
      </c>
      <c r="AA51" s="512">
        <f>'2a cofog szerinti teljesítés'!S51</f>
        <v>0</v>
      </c>
      <c r="AB51" s="512">
        <f>'részletező tábla módosíto ei '!T51</f>
        <v>0</v>
      </c>
      <c r="AC51" s="512">
        <f>'2a cofog szerinti teljesítés'!T51</f>
        <v>0</v>
      </c>
      <c r="AD51" s="512">
        <f>'részletező tábla módosíto ei '!U51</f>
        <v>0</v>
      </c>
      <c r="AE51" s="512">
        <f>'2a cofog szerinti teljesítés'!U51</f>
        <v>0</v>
      </c>
      <c r="AF51" s="512">
        <f>'részletező tábla módosíto ei '!V51</f>
        <v>0</v>
      </c>
      <c r="AG51" s="512">
        <f>'2a cofog szerinti teljesítés'!V51</f>
        <v>0</v>
      </c>
      <c r="AH51" s="512">
        <f>'részletező tábla módosíto ei '!W51</f>
        <v>0</v>
      </c>
      <c r="AI51" s="512">
        <f>'2a cofog szerinti teljesítés'!W51</f>
        <v>0</v>
      </c>
      <c r="AJ51" s="512">
        <f>'részletező tábla módosíto ei '!X51</f>
        <v>0</v>
      </c>
      <c r="AK51" s="512">
        <f>'2a cofog szerinti teljesítés'!X51</f>
        <v>0</v>
      </c>
      <c r="AL51" s="512">
        <f>'részletező tábla módosíto ei '!Y51</f>
        <v>0</v>
      </c>
      <c r="AM51" s="512">
        <f>'2a cofog szerinti teljesítés'!Y51</f>
        <v>0</v>
      </c>
      <c r="AN51" s="512">
        <f>'részletező tábla módosíto ei '!Z51</f>
        <v>0</v>
      </c>
      <c r="AO51" s="512">
        <f>'2a cofog szerinti teljesítés'!Z51</f>
        <v>0</v>
      </c>
      <c r="AP51" s="512">
        <f>'részletező tábla módosíto ei '!AA51</f>
        <v>0</v>
      </c>
      <c r="AQ51" s="512">
        <f>'2a cofog szerinti teljesítés'!AA51</f>
        <v>0</v>
      </c>
      <c r="AR51" s="512">
        <f>'részletező tábla módosíto ei '!AB51</f>
        <v>0</v>
      </c>
      <c r="AS51" s="512">
        <f>'2a cofog szerinti teljesítés'!AB51</f>
        <v>0</v>
      </c>
      <c r="AT51" s="512">
        <f>'részletező tábla módosíto ei '!AC51</f>
        <v>0</v>
      </c>
      <c r="AU51" s="512">
        <f>'2a cofog szerinti teljesítés'!AC51</f>
        <v>0</v>
      </c>
      <c r="AV51" s="512">
        <f>'részletező tábla módosíto ei '!AD51</f>
        <v>0</v>
      </c>
      <c r="AW51" s="512">
        <f>'2a cofog szerinti teljesítés'!AD51</f>
        <v>0</v>
      </c>
      <c r="AX51" s="512">
        <f>'részletező tábla módosíto ei '!AF51</f>
        <v>0</v>
      </c>
      <c r="AY51" s="512">
        <f>'2a cofog szerinti teljesítés'!AF51</f>
        <v>0</v>
      </c>
      <c r="AZ51" s="512">
        <f>'részletező tábla módosíto ei '!AG51</f>
        <v>0</v>
      </c>
      <c r="BA51" s="512">
        <f>'2a cofog szerinti teljesítés'!AG51</f>
        <v>0</v>
      </c>
      <c r="BB51" s="512">
        <f>'részletező tábla módosíto ei '!AH51</f>
        <v>0</v>
      </c>
      <c r="BC51" s="512">
        <f>'2a cofog szerinti teljesítés'!AH51</f>
        <v>0</v>
      </c>
      <c r="BD51" s="512">
        <f>'részletező tábla módosíto ei '!AI51</f>
        <v>0</v>
      </c>
      <c r="BE51" s="512">
        <f>'2a cofog szerinti teljesítés'!AI51</f>
        <v>0</v>
      </c>
      <c r="BF51" s="512">
        <f>'részletező tábla módosíto ei '!AJ51</f>
        <v>0</v>
      </c>
      <c r="BG51" s="512">
        <f>'2a cofog szerinti teljesítés'!AJ51</f>
        <v>0</v>
      </c>
      <c r="BH51" s="512">
        <f>'részletező tábla módosíto ei '!AK51</f>
        <v>0</v>
      </c>
      <c r="BI51" s="512">
        <f>'2a cofog szerinti teljesítés'!AK51</f>
        <v>0</v>
      </c>
      <c r="BJ51" s="512">
        <f>'részletező tábla módosíto ei '!AL51</f>
        <v>0</v>
      </c>
      <c r="BK51" s="512">
        <f>'2a cofog szerinti teljesítés'!AL51</f>
        <v>0</v>
      </c>
      <c r="BL51" s="512">
        <f>'részletező tábla módosíto ei '!AM51</f>
        <v>0</v>
      </c>
      <c r="BM51" s="512">
        <f>'2a cofog szerinti teljesítés'!AM51</f>
        <v>0</v>
      </c>
      <c r="BN51" s="512">
        <f>'részletező tábla módosíto ei '!AN51</f>
        <v>0</v>
      </c>
      <c r="BO51" s="512">
        <f>'2a cofog szerinti teljesítés'!AN51</f>
        <v>0</v>
      </c>
      <c r="BP51" s="512">
        <f>'részletező tábla módosíto ei '!AO51</f>
        <v>0</v>
      </c>
      <c r="BQ51" s="512">
        <f>'2a cofog szerinti teljesítés'!AO51</f>
        <v>0</v>
      </c>
      <c r="BR51" s="512">
        <f>'részletező tábla módosíto ei '!AP51</f>
        <v>0</v>
      </c>
      <c r="BS51" s="512">
        <f>'2a cofog szerinti teljesítés'!AP51</f>
        <v>0</v>
      </c>
      <c r="BT51" s="512">
        <f>'részletező tábla módosíto ei '!AR51</f>
        <v>0</v>
      </c>
      <c r="BU51" s="512">
        <f>'2a cofog szerinti teljesítés'!AR51</f>
        <v>0</v>
      </c>
      <c r="BV51" s="512">
        <f>'részletező tábla módosíto ei '!AS51</f>
        <v>0</v>
      </c>
      <c r="BW51" s="512">
        <f>'2a cofog szerinti teljesítés'!AS51</f>
        <v>0</v>
      </c>
      <c r="BX51" s="512">
        <f>'részletező tábla módosíto ei '!AE51</f>
        <v>0</v>
      </c>
      <c r="BY51" s="512">
        <f>'2a cofog szerinti teljesítés'!AE51</f>
        <v>0</v>
      </c>
      <c r="BZ51" s="512" t="e">
        <f>'részletező tábla módosíto ei '!#REF!</f>
        <v>#REF!</v>
      </c>
      <c r="CA51" s="512">
        <f>'2a cofog szerinti teljesítés'!AG51</f>
        <v>0</v>
      </c>
      <c r="CB51" s="512">
        <f>'részletező tábla módosíto ei '!AT51</f>
        <v>0</v>
      </c>
      <c r="CC51" s="512">
        <f>'2a cofog szerinti teljesítés'!AU51</f>
        <v>0</v>
      </c>
      <c r="CD51" s="512">
        <f>'részletező tábla módosíto ei '!AU51</f>
        <v>0</v>
      </c>
      <c r="CE51" s="512">
        <f>'2a cofog szerinti teljesítés'!AX51</f>
        <v>0</v>
      </c>
      <c r="CF51" s="512" t="e">
        <f>'részletező tábla módosíto ei '!#REF!</f>
        <v>#REF!</v>
      </c>
      <c r="CG51" s="512" t="e">
        <f>'2a cofog szerinti teljesítés'!#REF!</f>
        <v>#REF!</v>
      </c>
      <c r="CH51" s="512">
        <f>'részletező tábla módosíto ei '!AV51</f>
        <v>0</v>
      </c>
      <c r="CI51" s="512">
        <f>'2a cofog szerinti teljesítés'!AY51</f>
        <v>0</v>
      </c>
      <c r="CJ51" s="512">
        <f>'részletező tábla módosíto ei '!AW51</f>
        <v>0</v>
      </c>
      <c r="CK51" s="512">
        <f>'2a cofog szerinti teljesítés'!AZ51</f>
        <v>0</v>
      </c>
      <c r="CL51" s="512" t="e">
        <f>'részletező tábla módosíto ei '!#REF!</f>
        <v>#REF!</v>
      </c>
      <c r="CM51" s="512"/>
      <c r="CN51" s="512" t="e">
        <f>'részletező tábla módosíto ei '!#REF!</f>
        <v>#REF!</v>
      </c>
      <c r="CO51" s="512">
        <f>'2a cofog szerinti teljesítés'!AQ51</f>
        <v>0</v>
      </c>
      <c r="CP51" s="512" t="e">
        <f>'részletező tábla módosíto ei '!#REF!</f>
        <v>#REF!</v>
      </c>
      <c r="CQ51" s="512"/>
      <c r="CR51" s="512">
        <f>'részletező tábla módosíto ei '!AX51</f>
        <v>0</v>
      </c>
      <c r="CS51" s="512"/>
      <c r="CT51" s="512" t="e">
        <f>'részletező tábla módosíto ei '!#REF!</f>
        <v>#REF!</v>
      </c>
      <c r="CU51" s="512" t="e">
        <f>'2a cofog szerinti teljesítés'!#REF!</f>
        <v>#REF!</v>
      </c>
      <c r="CV51" s="512">
        <f>'részletező tábla módosíto ei '!AY51</f>
        <v>0</v>
      </c>
      <c r="CW51" s="512">
        <f>'2a cofog szerinti teljesítés'!BB51</f>
        <v>0</v>
      </c>
      <c r="CX51" s="512">
        <f>'részletező tábla módosíto ei '!AZ51</f>
        <v>0</v>
      </c>
      <c r="CY51" s="512">
        <f>'2a cofog szerinti teljesítés'!BC51</f>
        <v>6403043</v>
      </c>
      <c r="CZ51" s="510">
        <f t="shared" si="0"/>
        <v>0</v>
      </c>
    </row>
    <row r="52" spans="1:104" ht="17.399999999999999" x14ac:dyDescent="0.3">
      <c r="A52" s="20"/>
      <c r="B52" s="202" t="s">
        <v>128</v>
      </c>
      <c r="C52" s="512">
        <f>'részletező tábla módosíto ei '!C52</f>
        <v>0</v>
      </c>
      <c r="D52" s="512">
        <f>'2a cofog szerinti teljesítés'!C53</f>
        <v>0</v>
      </c>
      <c r="E52" s="512">
        <f>'részletező tábla módosíto ei '!D52</f>
        <v>0</v>
      </c>
      <c r="F52" s="512">
        <f>'2a cofog szerinti teljesítés'!D53</f>
        <v>0</v>
      </c>
      <c r="G52" s="512">
        <f>'részletező tábla módosíto ei '!E52</f>
        <v>0</v>
      </c>
      <c r="H52" s="512">
        <f>'2a cofog szerinti teljesítés'!E53</f>
        <v>0</v>
      </c>
      <c r="I52" s="512">
        <f>'részletező tábla módosíto ei '!F52</f>
        <v>0</v>
      </c>
      <c r="J52" s="512">
        <f>'2a cofog szerinti teljesítés'!F53</f>
        <v>0</v>
      </c>
      <c r="K52" s="512">
        <f>'részletező tábla módosíto ei '!G52</f>
        <v>0</v>
      </c>
      <c r="L52" s="512">
        <f>'részletező tábla módosíto ei '!H52</f>
        <v>0</v>
      </c>
      <c r="M52" s="512">
        <f>'2a cofog szerinti teljesítés'!H53</f>
        <v>0</v>
      </c>
      <c r="N52" s="512">
        <f>'részletező tábla módosíto ei '!M52</f>
        <v>0</v>
      </c>
      <c r="O52" s="512">
        <f>'2a cofog szerinti teljesítés'!M53</f>
        <v>0</v>
      </c>
      <c r="P52" s="512">
        <f>'részletező tábla módosíto ei '!N52</f>
        <v>0</v>
      </c>
      <c r="Q52" s="512">
        <f>'2a cofog szerinti teljesítés'!N53</f>
        <v>0</v>
      </c>
      <c r="R52" s="512">
        <f>'részletező tábla módosíto ei '!O52</f>
        <v>0</v>
      </c>
      <c r="S52" s="512">
        <f>'2a cofog szerinti teljesítés'!O53</f>
        <v>0</v>
      </c>
      <c r="T52" s="512">
        <f>'részletező tábla módosíto ei '!P52</f>
        <v>0</v>
      </c>
      <c r="U52" s="512">
        <f>'2a cofog szerinti teljesítés'!P53</f>
        <v>0</v>
      </c>
      <c r="V52" s="512">
        <f>'részletező tábla módosíto ei '!Q52</f>
        <v>0</v>
      </c>
      <c r="W52" s="512">
        <f>'2a cofog szerinti teljesítés'!Q53</f>
        <v>0</v>
      </c>
      <c r="X52" s="512">
        <f>'részletező tábla módosíto ei '!R52</f>
        <v>0</v>
      </c>
      <c r="Y52" s="512">
        <f>'2a cofog szerinti teljesítés'!R53</f>
        <v>0</v>
      </c>
      <c r="Z52" s="512">
        <f>'részletező tábla módosíto ei '!S52</f>
        <v>0</v>
      </c>
      <c r="AA52" s="512">
        <f>'2a cofog szerinti teljesítés'!S53</f>
        <v>0</v>
      </c>
      <c r="AB52" s="512">
        <f>'részletező tábla módosíto ei '!T52</f>
        <v>0</v>
      </c>
      <c r="AC52" s="512">
        <f>'2a cofog szerinti teljesítés'!T53</f>
        <v>0</v>
      </c>
      <c r="AD52" s="512">
        <f>'részletező tábla módosíto ei '!U52</f>
        <v>0</v>
      </c>
      <c r="AE52" s="512">
        <f>'2a cofog szerinti teljesítés'!U53</f>
        <v>0</v>
      </c>
      <c r="AF52" s="512">
        <f>'részletező tábla módosíto ei '!V52</f>
        <v>0</v>
      </c>
      <c r="AG52" s="512">
        <f>'2a cofog szerinti teljesítés'!V53</f>
        <v>0</v>
      </c>
      <c r="AH52" s="512">
        <f>'részletező tábla módosíto ei '!W52</f>
        <v>0</v>
      </c>
      <c r="AI52" s="512">
        <f>'2a cofog szerinti teljesítés'!W53</f>
        <v>0</v>
      </c>
      <c r="AJ52" s="512">
        <f>'részletező tábla módosíto ei '!X52</f>
        <v>0</v>
      </c>
      <c r="AK52" s="512">
        <f>'2a cofog szerinti teljesítés'!X53</f>
        <v>0</v>
      </c>
      <c r="AL52" s="512">
        <f>'részletező tábla módosíto ei '!Y52</f>
        <v>0</v>
      </c>
      <c r="AM52" s="512">
        <f>'2a cofog szerinti teljesítés'!Y53</f>
        <v>0</v>
      </c>
      <c r="AN52" s="512">
        <f>'részletező tábla módosíto ei '!Z52</f>
        <v>0</v>
      </c>
      <c r="AO52" s="512">
        <f>'2a cofog szerinti teljesítés'!Z53</f>
        <v>0</v>
      </c>
      <c r="AP52" s="512">
        <f>'részletező tábla módosíto ei '!AA52</f>
        <v>0</v>
      </c>
      <c r="AQ52" s="512">
        <f>'2a cofog szerinti teljesítés'!AA53</f>
        <v>0</v>
      </c>
      <c r="AR52" s="512">
        <f>'részletező tábla módosíto ei '!AB52</f>
        <v>0</v>
      </c>
      <c r="AS52" s="512">
        <f>'2a cofog szerinti teljesítés'!AB53</f>
        <v>0</v>
      </c>
      <c r="AT52" s="512">
        <f>'részletező tábla módosíto ei '!AC52</f>
        <v>0</v>
      </c>
      <c r="AU52" s="512">
        <f>'2a cofog szerinti teljesítés'!AC53</f>
        <v>0</v>
      </c>
      <c r="AV52" s="512">
        <f>'részletező tábla módosíto ei '!AD52</f>
        <v>0</v>
      </c>
      <c r="AW52" s="512">
        <f>'2a cofog szerinti teljesítés'!AD53</f>
        <v>0</v>
      </c>
      <c r="AX52" s="512">
        <f>'részletező tábla módosíto ei '!AF52</f>
        <v>0</v>
      </c>
      <c r="AY52" s="512">
        <f>'2a cofog szerinti teljesítés'!AF53</f>
        <v>0</v>
      </c>
      <c r="AZ52" s="512">
        <f>'részletező tábla módosíto ei '!AG52</f>
        <v>0</v>
      </c>
      <c r="BA52" s="512">
        <f>'2a cofog szerinti teljesítés'!AG53</f>
        <v>0</v>
      </c>
      <c r="BB52" s="512">
        <f>'részletező tábla módosíto ei '!AH52</f>
        <v>0</v>
      </c>
      <c r="BC52" s="512">
        <f>'2a cofog szerinti teljesítés'!AH53</f>
        <v>0</v>
      </c>
      <c r="BD52" s="512">
        <f>'részletező tábla módosíto ei '!AI52</f>
        <v>0</v>
      </c>
      <c r="BE52" s="512">
        <f>'2a cofog szerinti teljesítés'!AI53</f>
        <v>0</v>
      </c>
      <c r="BF52" s="512">
        <f>'részletező tábla módosíto ei '!AJ52</f>
        <v>0</v>
      </c>
      <c r="BG52" s="512">
        <f>'2a cofog szerinti teljesítés'!AJ53</f>
        <v>0</v>
      </c>
      <c r="BH52" s="512">
        <f>'részletező tábla módosíto ei '!AK52</f>
        <v>0</v>
      </c>
      <c r="BI52" s="512">
        <f>'2a cofog szerinti teljesítés'!AK53</f>
        <v>0</v>
      </c>
      <c r="BJ52" s="512">
        <f>'részletező tábla módosíto ei '!AL52</f>
        <v>0</v>
      </c>
      <c r="BK52" s="512">
        <f>'2a cofog szerinti teljesítés'!AL53</f>
        <v>0</v>
      </c>
      <c r="BL52" s="512">
        <f>'részletező tábla módosíto ei '!AM52</f>
        <v>0</v>
      </c>
      <c r="BM52" s="512">
        <f>'2a cofog szerinti teljesítés'!AM53</f>
        <v>0</v>
      </c>
      <c r="BN52" s="512">
        <f>'részletező tábla módosíto ei '!AN52</f>
        <v>0</v>
      </c>
      <c r="BO52" s="512">
        <f>'2a cofog szerinti teljesítés'!AN53</f>
        <v>0</v>
      </c>
      <c r="BP52" s="512">
        <f>'részletező tábla módosíto ei '!AO52</f>
        <v>0</v>
      </c>
      <c r="BQ52" s="512">
        <f>'2a cofog szerinti teljesítés'!AO53</f>
        <v>0</v>
      </c>
      <c r="BR52" s="512">
        <f>'részletező tábla módosíto ei '!AP52</f>
        <v>0</v>
      </c>
      <c r="BS52" s="512">
        <f>'2a cofog szerinti teljesítés'!AP53</f>
        <v>0</v>
      </c>
      <c r="BT52" s="512">
        <f>'részletező tábla módosíto ei '!AR52</f>
        <v>0</v>
      </c>
      <c r="BU52" s="512">
        <f>'2a cofog szerinti teljesítés'!AR53</f>
        <v>0</v>
      </c>
      <c r="BV52" s="512">
        <f>'részletező tábla módosíto ei '!AS52</f>
        <v>0</v>
      </c>
      <c r="BW52" s="512">
        <f>'2a cofog szerinti teljesítés'!AS53</f>
        <v>0</v>
      </c>
      <c r="BX52" s="512">
        <f>'részletező tábla módosíto ei '!AE52</f>
        <v>0</v>
      </c>
      <c r="BY52" s="512">
        <f>'2a cofog szerinti teljesítés'!AE53</f>
        <v>0</v>
      </c>
      <c r="BZ52" s="512" t="e">
        <f>'részletező tábla módosíto ei '!#REF!</f>
        <v>#REF!</v>
      </c>
      <c r="CA52" s="512">
        <f>'2a cofog szerinti teljesítés'!AG53</f>
        <v>0</v>
      </c>
      <c r="CB52" s="512">
        <f>'részletező tábla módosíto ei '!AT52</f>
        <v>0</v>
      </c>
      <c r="CC52" s="512">
        <f>'2a cofog szerinti teljesítés'!AU53</f>
        <v>0</v>
      </c>
      <c r="CD52" s="512">
        <f>'részletező tábla módosíto ei '!AU52</f>
        <v>0</v>
      </c>
      <c r="CE52" s="512">
        <f>'2a cofog szerinti teljesítés'!AX53</f>
        <v>0</v>
      </c>
      <c r="CF52" s="512" t="e">
        <f>'részletező tábla módosíto ei '!#REF!</f>
        <v>#REF!</v>
      </c>
      <c r="CG52" s="512" t="e">
        <f>'2a cofog szerinti teljesítés'!#REF!</f>
        <v>#REF!</v>
      </c>
      <c r="CH52" s="512">
        <f>'részletező tábla módosíto ei '!AV52</f>
        <v>0</v>
      </c>
      <c r="CI52" s="512">
        <f>'2a cofog szerinti teljesítés'!AY53</f>
        <v>0</v>
      </c>
      <c r="CJ52" s="512">
        <f>'részletező tábla módosíto ei '!AW52</f>
        <v>0</v>
      </c>
      <c r="CK52" s="512">
        <f>'2a cofog szerinti teljesítés'!AZ53</f>
        <v>0</v>
      </c>
      <c r="CL52" s="512" t="e">
        <f>'részletező tábla módosíto ei '!#REF!</f>
        <v>#REF!</v>
      </c>
      <c r="CM52" s="512"/>
      <c r="CN52" s="512" t="e">
        <f>'részletező tábla módosíto ei '!#REF!</f>
        <v>#REF!</v>
      </c>
      <c r="CO52" s="512">
        <f>'2a cofog szerinti teljesítés'!AQ53</f>
        <v>0</v>
      </c>
      <c r="CP52" s="512" t="e">
        <f>'részletező tábla módosíto ei '!#REF!</f>
        <v>#REF!</v>
      </c>
      <c r="CQ52" s="512"/>
      <c r="CR52" s="512">
        <f>'részletező tábla módosíto ei '!AX52</f>
        <v>0</v>
      </c>
      <c r="CS52" s="512"/>
      <c r="CT52" s="512" t="e">
        <f>'részletező tábla módosíto ei '!#REF!</f>
        <v>#REF!</v>
      </c>
      <c r="CU52" s="512" t="e">
        <f>'2a cofog szerinti teljesítés'!#REF!</f>
        <v>#REF!</v>
      </c>
      <c r="CV52" s="512">
        <f>'részletező tábla módosíto ei '!AY52</f>
        <v>0</v>
      </c>
      <c r="CW52" s="512">
        <f>'2a cofog szerinti teljesítés'!BB53</f>
        <v>0</v>
      </c>
      <c r="CX52" s="512">
        <f>'részletező tábla módosíto ei '!AZ52</f>
        <v>0</v>
      </c>
      <c r="CY52" s="512">
        <f>'2a cofog szerinti teljesítés'!BC53</f>
        <v>0</v>
      </c>
      <c r="CZ52" s="510">
        <f t="shared" si="0"/>
        <v>0</v>
      </c>
    </row>
    <row r="53" spans="1:104" ht="17.399999999999999" x14ac:dyDescent="0.3">
      <c r="A53" s="14" t="s">
        <v>129</v>
      </c>
      <c r="B53" s="199" t="s">
        <v>130</v>
      </c>
      <c r="C53" s="145">
        <f>'részletező tábla módosíto ei '!C53</f>
        <v>0</v>
      </c>
      <c r="D53" s="145">
        <f>'2a cofog szerinti teljesítés'!C54</f>
        <v>22000</v>
      </c>
      <c r="E53" s="145">
        <f>'részletező tábla módosíto ei '!D53</f>
        <v>0</v>
      </c>
      <c r="F53" s="145">
        <f>'2a cofog szerinti teljesítés'!D54</f>
        <v>0</v>
      </c>
      <c r="G53" s="145">
        <f>'részletező tábla módosíto ei '!E53</f>
        <v>2247000</v>
      </c>
      <c r="H53" s="145">
        <f>'2a cofog szerinti teljesítés'!E54</f>
        <v>2814831</v>
      </c>
      <c r="I53" s="145">
        <f>'részletező tábla módosíto ei '!F53</f>
        <v>0</v>
      </c>
      <c r="J53" s="145">
        <f>'2a cofog szerinti teljesítés'!F54</f>
        <v>0</v>
      </c>
      <c r="K53" s="145">
        <f>'részletező tábla módosíto ei '!G53</f>
        <v>0</v>
      </c>
      <c r="L53" s="145">
        <f>'részletező tábla módosíto ei '!H53</f>
        <v>2247000</v>
      </c>
      <c r="M53" s="145">
        <f>'2a cofog szerinti teljesítés'!H54</f>
        <v>2836831</v>
      </c>
      <c r="N53" s="145">
        <f>'részletező tábla módosíto ei '!M53</f>
        <v>1658717</v>
      </c>
      <c r="O53" s="145">
        <f>'2a cofog szerinti teljesítés'!M54</f>
        <v>1204219</v>
      </c>
      <c r="P53" s="145">
        <f>'részletező tábla módosíto ei '!N53</f>
        <v>0</v>
      </c>
      <c r="Q53" s="145">
        <f>'2a cofog szerinti teljesítés'!N54</f>
        <v>0</v>
      </c>
      <c r="R53" s="145">
        <f>'részletező tábla módosíto ei '!O53</f>
        <v>0</v>
      </c>
      <c r="S53" s="145">
        <f>'2a cofog szerinti teljesítés'!O54</f>
        <v>0</v>
      </c>
      <c r="T53" s="145">
        <f>'részletező tábla módosíto ei '!P53</f>
        <v>0</v>
      </c>
      <c r="U53" s="145">
        <f>'2a cofog szerinti teljesítés'!P54</f>
        <v>3</v>
      </c>
      <c r="V53" s="145">
        <f>'részletező tábla módosíto ei '!Q53</f>
        <v>1658717</v>
      </c>
      <c r="W53" s="145">
        <f>'2a cofog szerinti teljesítés'!Q54</f>
        <v>1204222</v>
      </c>
      <c r="X53" s="145">
        <f>'részletező tábla módosíto ei '!R53</f>
        <v>254000</v>
      </c>
      <c r="Y53" s="145">
        <f>'2a cofog szerinti teljesítés'!R54</f>
        <v>344314</v>
      </c>
      <c r="Z53" s="145">
        <f>'részletező tábla módosíto ei '!S53</f>
        <v>0</v>
      </c>
      <c r="AA53" s="145">
        <f>'2a cofog szerinti teljesítés'!S54</f>
        <v>0</v>
      </c>
      <c r="AB53" s="145">
        <f>'részletező tábla módosíto ei '!T53</f>
        <v>0</v>
      </c>
      <c r="AC53" s="145">
        <f>'2a cofog szerinti teljesítés'!T54</f>
        <v>0</v>
      </c>
      <c r="AD53" s="145">
        <f>'részletező tábla módosíto ei '!U53</f>
        <v>254000</v>
      </c>
      <c r="AE53" s="145">
        <f>'2a cofog szerinti teljesítés'!U54</f>
        <v>344314</v>
      </c>
      <c r="AF53" s="145">
        <f>'részletező tábla módosíto ei '!V53</f>
        <v>0</v>
      </c>
      <c r="AG53" s="145">
        <f>'2a cofog szerinti teljesítés'!V54</f>
        <v>0</v>
      </c>
      <c r="AH53" s="145">
        <f>'részletező tábla módosíto ei '!W53</f>
        <v>0</v>
      </c>
      <c r="AI53" s="145">
        <f>'2a cofog szerinti teljesítés'!W54</f>
        <v>0</v>
      </c>
      <c r="AJ53" s="145">
        <f>'részletező tábla módosíto ei '!X53</f>
        <v>0</v>
      </c>
      <c r="AK53" s="145">
        <f>'2a cofog szerinti teljesítés'!X54</f>
        <v>0</v>
      </c>
      <c r="AL53" s="145">
        <f>'részletező tábla módosíto ei '!Y53</f>
        <v>0</v>
      </c>
      <c r="AM53" s="145">
        <f>'2a cofog szerinti teljesítés'!Y54</f>
        <v>0</v>
      </c>
      <c r="AN53" s="145">
        <f>'részletező tábla módosíto ei '!Z53</f>
        <v>0</v>
      </c>
      <c r="AO53" s="145">
        <f>'2a cofog szerinti teljesítés'!Z54</f>
        <v>1640263</v>
      </c>
      <c r="AP53" s="145">
        <f>'részletező tábla módosíto ei '!AA53</f>
        <v>0</v>
      </c>
      <c r="AQ53" s="145">
        <f>'2a cofog szerinti teljesítés'!AA54</f>
        <v>8982549</v>
      </c>
      <c r="AR53" s="145">
        <f>'részletező tábla módosíto ei '!AB53</f>
        <v>0</v>
      </c>
      <c r="AS53" s="145">
        <f>'2a cofog szerinti teljesítés'!AB54</f>
        <v>0</v>
      </c>
      <c r="AT53" s="145">
        <f>'részletező tábla módosíto ei '!AC53</f>
        <v>0</v>
      </c>
      <c r="AU53" s="145">
        <f>'2a cofog szerinti teljesítés'!AC54</f>
        <v>0</v>
      </c>
      <c r="AV53" s="145">
        <f>'részletező tábla módosíto ei '!AD53</f>
        <v>0</v>
      </c>
      <c r="AW53" s="145">
        <f>'2a cofog szerinti teljesítés'!AD54</f>
        <v>0</v>
      </c>
      <c r="AX53" s="145">
        <f>'részletező tábla módosíto ei '!AF53</f>
        <v>0</v>
      </c>
      <c r="AY53" s="145">
        <f>'2a cofog szerinti teljesítés'!AF54</f>
        <v>0</v>
      </c>
      <c r="AZ53" s="145">
        <f>'részletező tábla módosíto ei '!AG53</f>
        <v>0</v>
      </c>
      <c r="BA53" s="145">
        <f>'2a cofog szerinti teljesítés'!AG54</f>
        <v>0</v>
      </c>
      <c r="BB53" s="145">
        <f>'részletező tábla módosíto ei '!AH53</f>
        <v>0</v>
      </c>
      <c r="BC53" s="145">
        <f>'2a cofog szerinti teljesítés'!AH54</f>
        <v>0</v>
      </c>
      <c r="BD53" s="145">
        <f>'részletező tábla módosíto ei '!AI53</f>
        <v>0</v>
      </c>
      <c r="BE53" s="145">
        <f>'2a cofog szerinti teljesítés'!AI54</f>
        <v>0</v>
      </c>
      <c r="BF53" s="145">
        <f>'részletező tábla módosíto ei '!AJ53</f>
        <v>0</v>
      </c>
      <c r="BG53" s="145">
        <f>'2a cofog szerinti teljesítés'!AJ54</f>
        <v>0</v>
      </c>
      <c r="BH53" s="145">
        <f>'részletező tábla módosíto ei '!AK53</f>
        <v>0</v>
      </c>
      <c r="BI53" s="145">
        <f>'2a cofog szerinti teljesítés'!AK54</f>
        <v>0</v>
      </c>
      <c r="BJ53" s="145">
        <f>'részletező tábla módosíto ei '!AL53</f>
        <v>26376099</v>
      </c>
      <c r="BK53" s="145">
        <f>'2a cofog szerinti teljesítés'!AL54</f>
        <v>1677810</v>
      </c>
      <c r="BL53" s="145">
        <f>'részletező tábla módosíto ei '!AM53</f>
        <v>0</v>
      </c>
      <c r="BM53" s="145">
        <f>'2a cofog szerinti teljesítés'!AM54</f>
        <v>44</v>
      </c>
      <c r="BN53" s="145">
        <f>'részletező tábla módosíto ei '!AN53</f>
        <v>0</v>
      </c>
      <c r="BO53" s="145">
        <f>'2a cofog szerinti teljesítés'!AN54</f>
        <v>4</v>
      </c>
      <c r="BP53" s="145">
        <f>'részletező tábla módosíto ei '!AO53</f>
        <v>0</v>
      </c>
      <c r="BQ53" s="145">
        <f>'2a cofog szerinti teljesítés'!AO54</f>
        <v>0</v>
      </c>
      <c r="BR53" s="145">
        <f>'részletező tábla módosíto ei '!AP53</f>
        <v>0</v>
      </c>
      <c r="BS53" s="145">
        <f>'2a cofog szerinti teljesítés'!AP54</f>
        <v>240000</v>
      </c>
      <c r="BT53" s="145">
        <f>'részletező tábla módosíto ei '!AR53</f>
        <v>0</v>
      </c>
      <c r="BU53" s="145">
        <f>'2a cofog szerinti teljesítés'!AR54</f>
        <v>2094678</v>
      </c>
      <c r="BV53" s="145">
        <f>'részletező tábla módosíto ei '!AS53</f>
        <v>0</v>
      </c>
      <c r="BW53" s="145">
        <f>'2a cofog szerinti teljesítés'!AS54</f>
        <v>0</v>
      </c>
      <c r="BX53" s="145">
        <f>'részletező tábla módosíto ei '!AE53</f>
        <v>0</v>
      </c>
      <c r="BY53" s="145">
        <f>'2a cofog szerinti teljesítés'!AE54</f>
        <v>0</v>
      </c>
      <c r="BZ53" s="145" t="e">
        <f>'részletező tábla módosíto ei '!#REF!</f>
        <v>#REF!</v>
      </c>
      <c r="CA53" s="145">
        <f>'2a cofog szerinti teljesítés'!AG54</f>
        <v>0</v>
      </c>
      <c r="CB53" s="145">
        <f>'részletező tábla módosíto ei '!AT53</f>
        <v>0</v>
      </c>
      <c r="CC53" s="145">
        <f>'2a cofog szerinti teljesítés'!AU54</f>
        <v>9107777</v>
      </c>
      <c r="CD53" s="145">
        <f>'részletező tábla módosíto ei '!AU53</f>
        <v>0</v>
      </c>
      <c r="CE53" s="145">
        <f>'2a cofog szerinti teljesítés'!AX54</f>
        <v>0</v>
      </c>
      <c r="CF53" s="145" t="e">
        <f>'részletező tábla módosíto ei '!#REF!</f>
        <v>#REF!</v>
      </c>
      <c r="CG53" s="145" t="e">
        <f>'2a cofog szerinti teljesítés'!#REF!</f>
        <v>#REF!</v>
      </c>
      <c r="CH53" s="145">
        <f>'részletező tábla módosíto ei '!AV53</f>
        <v>0</v>
      </c>
      <c r="CI53" s="145">
        <f>'2a cofog szerinti teljesítés'!AY54</f>
        <v>0</v>
      </c>
      <c r="CJ53" s="145">
        <f>'részletező tábla módosíto ei '!AW53</f>
        <v>0</v>
      </c>
      <c r="CK53" s="145">
        <f>'2a cofog szerinti teljesítés'!AZ54</f>
        <v>49260</v>
      </c>
      <c r="CL53" s="145" t="e">
        <f>'részletező tábla módosíto ei '!#REF!</f>
        <v>#REF!</v>
      </c>
      <c r="CM53" s="145"/>
      <c r="CN53" s="145" t="e">
        <f>'részletező tábla módosíto ei '!#REF!</f>
        <v>#REF!</v>
      </c>
      <c r="CO53" s="145">
        <f>'2a cofog szerinti teljesítés'!AQ54</f>
        <v>0</v>
      </c>
      <c r="CP53" s="145" t="e">
        <f>'részletező tábla módosíto ei '!#REF!</f>
        <v>#REF!</v>
      </c>
      <c r="CQ53" s="145"/>
      <c r="CR53" s="145">
        <f>'részletező tábla módosíto ei '!AX53</f>
        <v>0</v>
      </c>
      <c r="CS53" s="145"/>
      <c r="CT53" s="145" t="e">
        <f>'részletező tábla módosíto ei '!#REF!</f>
        <v>#REF!</v>
      </c>
      <c r="CU53" s="145" t="e">
        <f>'2a cofog szerinti teljesítés'!#REF!</f>
        <v>#REF!</v>
      </c>
      <c r="CV53" s="145">
        <f>'részletező tábla módosíto ei '!AY53</f>
        <v>0</v>
      </c>
      <c r="CW53" s="145">
        <f>'2a cofog szerinti teljesítés'!BB54</f>
        <v>0</v>
      </c>
      <c r="CX53" s="145">
        <f>'részletező tábla módosíto ei '!AZ53</f>
        <v>26376099</v>
      </c>
      <c r="CY53" s="145">
        <f>'2a cofog szerinti teljesítés'!BC54</f>
        <v>25774105</v>
      </c>
      <c r="CZ53" s="510">
        <f t="shared" si="0"/>
        <v>30535816</v>
      </c>
    </row>
    <row r="54" spans="1:104" ht="17.399999999999999" x14ac:dyDescent="0.3">
      <c r="A54" s="18" t="s">
        <v>131</v>
      </c>
      <c r="B54" s="201" t="s">
        <v>132</v>
      </c>
      <c r="C54" s="512">
        <f>'részletező tábla módosíto ei '!C54</f>
        <v>0</v>
      </c>
      <c r="D54" s="512">
        <f>'2a cofog szerinti teljesítés'!C55</f>
        <v>0</v>
      </c>
      <c r="E54" s="512">
        <f>'részletező tábla módosíto ei '!D54</f>
        <v>0</v>
      </c>
      <c r="F54" s="512">
        <f>'2a cofog szerinti teljesítés'!D55</f>
        <v>0</v>
      </c>
      <c r="G54" s="512">
        <f>'részletező tábla módosíto ei '!E54</f>
        <v>0</v>
      </c>
      <c r="H54" s="512">
        <f>'2a cofog szerinti teljesítés'!E55</f>
        <v>0</v>
      </c>
      <c r="I54" s="512">
        <f>'részletező tábla módosíto ei '!F54</f>
        <v>0</v>
      </c>
      <c r="J54" s="512">
        <f>'2a cofog szerinti teljesítés'!F55</f>
        <v>0</v>
      </c>
      <c r="K54" s="512">
        <f>'részletező tábla módosíto ei '!G54</f>
        <v>0</v>
      </c>
      <c r="L54" s="512">
        <f>'részletező tábla módosíto ei '!H54</f>
        <v>0</v>
      </c>
      <c r="M54" s="512">
        <f>'2a cofog szerinti teljesítés'!H55</f>
        <v>0</v>
      </c>
      <c r="N54" s="512">
        <f>'részletező tábla módosíto ei '!M54</f>
        <v>0</v>
      </c>
      <c r="O54" s="512">
        <f>'2a cofog szerinti teljesítés'!M55</f>
        <v>0</v>
      </c>
      <c r="P54" s="512">
        <f>'részletező tábla módosíto ei '!N54</f>
        <v>0</v>
      </c>
      <c r="Q54" s="512">
        <f>'2a cofog szerinti teljesítés'!N55</f>
        <v>0</v>
      </c>
      <c r="R54" s="512">
        <f>'részletező tábla módosíto ei '!O54</f>
        <v>0</v>
      </c>
      <c r="S54" s="512">
        <f>'2a cofog szerinti teljesítés'!O55</f>
        <v>0</v>
      </c>
      <c r="T54" s="512">
        <f>'részletező tábla módosíto ei '!P54</f>
        <v>0</v>
      </c>
      <c r="U54" s="512">
        <f>'2a cofog szerinti teljesítés'!P55</f>
        <v>0</v>
      </c>
      <c r="V54" s="512">
        <f>'részletező tábla módosíto ei '!Q54</f>
        <v>0</v>
      </c>
      <c r="W54" s="512">
        <f>'2a cofog szerinti teljesítés'!Q55</f>
        <v>0</v>
      </c>
      <c r="X54" s="512">
        <f>'részletező tábla módosíto ei '!R54</f>
        <v>0</v>
      </c>
      <c r="Y54" s="512">
        <f>'2a cofog szerinti teljesítés'!R55</f>
        <v>0</v>
      </c>
      <c r="Z54" s="512">
        <f>'részletező tábla módosíto ei '!S54</f>
        <v>0</v>
      </c>
      <c r="AA54" s="512">
        <f>'2a cofog szerinti teljesítés'!S55</f>
        <v>0</v>
      </c>
      <c r="AB54" s="512">
        <f>'részletező tábla módosíto ei '!T54</f>
        <v>0</v>
      </c>
      <c r="AC54" s="512">
        <f>'2a cofog szerinti teljesítés'!T55</f>
        <v>0</v>
      </c>
      <c r="AD54" s="512">
        <f>'részletező tábla módosíto ei '!U54</f>
        <v>0</v>
      </c>
      <c r="AE54" s="512">
        <f>'2a cofog szerinti teljesítés'!U55</f>
        <v>0</v>
      </c>
      <c r="AF54" s="512">
        <f>'részletező tábla módosíto ei '!V54</f>
        <v>0</v>
      </c>
      <c r="AG54" s="512">
        <f>'2a cofog szerinti teljesítés'!V55</f>
        <v>0</v>
      </c>
      <c r="AH54" s="512">
        <f>'részletező tábla módosíto ei '!W54</f>
        <v>0</v>
      </c>
      <c r="AI54" s="512">
        <f>'2a cofog szerinti teljesítés'!W55</f>
        <v>0</v>
      </c>
      <c r="AJ54" s="512">
        <f>'részletező tábla módosíto ei '!X54</f>
        <v>0</v>
      </c>
      <c r="AK54" s="512">
        <f>'2a cofog szerinti teljesítés'!X55</f>
        <v>0</v>
      </c>
      <c r="AL54" s="512">
        <f>'részletező tábla módosíto ei '!Y54</f>
        <v>0</v>
      </c>
      <c r="AM54" s="512">
        <f>'2a cofog szerinti teljesítés'!Y55</f>
        <v>0</v>
      </c>
      <c r="AN54" s="512">
        <f>'részletező tábla módosíto ei '!Z54</f>
        <v>0</v>
      </c>
      <c r="AO54" s="512">
        <f>'2a cofog szerinti teljesítés'!Z55</f>
        <v>0</v>
      </c>
      <c r="AP54" s="512">
        <f>'részletező tábla módosíto ei '!AA54</f>
        <v>0</v>
      </c>
      <c r="AQ54" s="512">
        <f>'2a cofog szerinti teljesítés'!AA55</f>
        <v>0</v>
      </c>
      <c r="AR54" s="512">
        <f>'részletező tábla módosíto ei '!AB54</f>
        <v>0</v>
      </c>
      <c r="AS54" s="512">
        <f>'2a cofog szerinti teljesítés'!AB55</f>
        <v>0</v>
      </c>
      <c r="AT54" s="512">
        <f>'részletező tábla módosíto ei '!AC54</f>
        <v>0</v>
      </c>
      <c r="AU54" s="512">
        <f>'2a cofog szerinti teljesítés'!AC55</f>
        <v>0</v>
      </c>
      <c r="AV54" s="512">
        <f>'részletező tábla módosíto ei '!AD54</f>
        <v>0</v>
      </c>
      <c r="AW54" s="512">
        <f>'2a cofog szerinti teljesítés'!AD55</f>
        <v>0</v>
      </c>
      <c r="AX54" s="512">
        <f>'részletező tábla módosíto ei '!AF54</f>
        <v>0</v>
      </c>
      <c r="AY54" s="512">
        <f>'2a cofog szerinti teljesítés'!AF55</f>
        <v>0</v>
      </c>
      <c r="AZ54" s="512">
        <f>'részletező tábla módosíto ei '!AG54</f>
        <v>0</v>
      </c>
      <c r="BA54" s="512">
        <f>'2a cofog szerinti teljesítés'!AG55</f>
        <v>0</v>
      </c>
      <c r="BB54" s="512">
        <f>'részletező tábla módosíto ei '!AH54</f>
        <v>0</v>
      </c>
      <c r="BC54" s="512">
        <f>'2a cofog szerinti teljesítés'!AH55</f>
        <v>0</v>
      </c>
      <c r="BD54" s="512">
        <f>'részletező tábla módosíto ei '!AI54</f>
        <v>0</v>
      </c>
      <c r="BE54" s="512">
        <f>'2a cofog szerinti teljesítés'!AI55</f>
        <v>0</v>
      </c>
      <c r="BF54" s="512">
        <f>'részletező tábla módosíto ei '!AJ54</f>
        <v>0</v>
      </c>
      <c r="BG54" s="512">
        <f>'2a cofog szerinti teljesítés'!AJ55</f>
        <v>0</v>
      </c>
      <c r="BH54" s="512">
        <f>'részletező tábla módosíto ei '!AK54</f>
        <v>0</v>
      </c>
      <c r="BI54" s="512">
        <f>'2a cofog szerinti teljesítés'!AK55</f>
        <v>0</v>
      </c>
      <c r="BJ54" s="512">
        <f>'részletező tábla módosíto ei '!AL54</f>
        <v>0</v>
      </c>
      <c r="BK54" s="512">
        <f>'2a cofog szerinti teljesítés'!AL55</f>
        <v>0</v>
      </c>
      <c r="BL54" s="512">
        <f>'részletező tábla módosíto ei '!AM54</f>
        <v>0</v>
      </c>
      <c r="BM54" s="512">
        <f>'2a cofog szerinti teljesítés'!AM55</f>
        <v>0</v>
      </c>
      <c r="BN54" s="512">
        <f>'részletező tábla módosíto ei '!AN54</f>
        <v>0</v>
      </c>
      <c r="BO54" s="512">
        <f>'2a cofog szerinti teljesítés'!AN55</f>
        <v>0</v>
      </c>
      <c r="BP54" s="512">
        <f>'részletező tábla módosíto ei '!AO54</f>
        <v>0</v>
      </c>
      <c r="BQ54" s="512">
        <f>'2a cofog szerinti teljesítés'!AO55</f>
        <v>0</v>
      </c>
      <c r="BR54" s="512">
        <f>'részletező tábla módosíto ei '!AP54</f>
        <v>0</v>
      </c>
      <c r="BS54" s="512">
        <f>'2a cofog szerinti teljesítés'!AP55</f>
        <v>0</v>
      </c>
      <c r="BT54" s="512">
        <f>'részletező tábla módosíto ei '!AR54</f>
        <v>0</v>
      </c>
      <c r="BU54" s="512">
        <f>'2a cofog szerinti teljesítés'!AR55</f>
        <v>0</v>
      </c>
      <c r="BV54" s="512">
        <f>'részletező tábla módosíto ei '!AS54</f>
        <v>0</v>
      </c>
      <c r="BW54" s="512">
        <f>'2a cofog szerinti teljesítés'!AS55</f>
        <v>0</v>
      </c>
      <c r="BX54" s="512">
        <f>'részletező tábla módosíto ei '!AE54</f>
        <v>0</v>
      </c>
      <c r="BY54" s="512">
        <f>'2a cofog szerinti teljesítés'!AE55</f>
        <v>0</v>
      </c>
      <c r="BZ54" s="512" t="e">
        <f>'részletező tábla módosíto ei '!#REF!</f>
        <v>#REF!</v>
      </c>
      <c r="CA54" s="512">
        <f>'2a cofog szerinti teljesítés'!AG55</f>
        <v>0</v>
      </c>
      <c r="CB54" s="512">
        <f>'részletező tábla módosíto ei '!AT54</f>
        <v>0</v>
      </c>
      <c r="CC54" s="512">
        <f>'2a cofog szerinti teljesítés'!AU55</f>
        <v>0</v>
      </c>
      <c r="CD54" s="512">
        <f>'részletező tábla módosíto ei '!AU54</f>
        <v>0</v>
      </c>
      <c r="CE54" s="512">
        <f>'2a cofog szerinti teljesítés'!AX55</f>
        <v>0</v>
      </c>
      <c r="CF54" s="512" t="e">
        <f>'részletező tábla módosíto ei '!#REF!</f>
        <v>#REF!</v>
      </c>
      <c r="CG54" s="512" t="e">
        <f>'2a cofog szerinti teljesítés'!#REF!</f>
        <v>#REF!</v>
      </c>
      <c r="CH54" s="512">
        <f>'részletező tábla módosíto ei '!AV54</f>
        <v>0</v>
      </c>
      <c r="CI54" s="512">
        <f>'2a cofog szerinti teljesítés'!AY55</f>
        <v>0</v>
      </c>
      <c r="CJ54" s="512">
        <f>'részletező tábla módosíto ei '!AW54</f>
        <v>0</v>
      </c>
      <c r="CK54" s="512">
        <f>'2a cofog szerinti teljesítés'!AZ55</f>
        <v>0</v>
      </c>
      <c r="CL54" s="512" t="e">
        <f>'részletező tábla módosíto ei '!#REF!</f>
        <v>#REF!</v>
      </c>
      <c r="CM54" s="512"/>
      <c r="CN54" s="512" t="e">
        <f>'részletező tábla módosíto ei '!#REF!</f>
        <v>#REF!</v>
      </c>
      <c r="CO54" s="512">
        <f>'2a cofog szerinti teljesítés'!AQ55</f>
        <v>0</v>
      </c>
      <c r="CP54" s="512" t="e">
        <f>'részletező tábla módosíto ei '!#REF!</f>
        <v>#REF!</v>
      </c>
      <c r="CQ54" s="512"/>
      <c r="CR54" s="512">
        <f>'részletező tábla módosíto ei '!AX54</f>
        <v>0</v>
      </c>
      <c r="CS54" s="512"/>
      <c r="CT54" s="512" t="e">
        <f>'részletező tábla módosíto ei '!#REF!</f>
        <v>#REF!</v>
      </c>
      <c r="CU54" s="512" t="e">
        <f>'2a cofog szerinti teljesítés'!#REF!</f>
        <v>#REF!</v>
      </c>
      <c r="CV54" s="512">
        <f>'részletező tábla módosíto ei '!AY54</f>
        <v>0</v>
      </c>
      <c r="CW54" s="512">
        <f>'2a cofog szerinti teljesítés'!BB55</f>
        <v>0</v>
      </c>
      <c r="CX54" s="512">
        <f>'részletező tábla módosíto ei '!AZ54</f>
        <v>0</v>
      </c>
      <c r="CY54" s="512">
        <f>'2a cofog szerinti teljesítés'!BC55</f>
        <v>0</v>
      </c>
      <c r="CZ54" s="510">
        <f t="shared" si="0"/>
        <v>0</v>
      </c>
    </row>
    <row r="55" spans="1:104" ht="17.399999999999999" x14ac:dyDescent="0.3">
      <c r="A55" s="18" t="s">
        <v>133</v>
      </c>
      <c r="B55" s="201" t="s">
        <v>134</v>
      </c>
      <c r="C55" s="512">
        <f>'részletező tábla módosíto ei '!C55</f>
        <v>0</v>
      </c>
      <c r="D55" s="512">
        <f>'2a cofog szerinti teljesítés'!C56</f>
        <v>17322</v>
      </c>
      <c r="E55" s="512">
        <f>'részletező tábla módosíto ei '!D55</f>
        <v>0</v>
      </c>
      <c r="F55" s="512">
        <f>'2a cofog szerinti teljesítés'!D56</f>
        <v>0</v>
      </c>
      <c r="G55" s="512">
        <f>'részletező tábla módosíto ei '!E55</f>
        <v>2015000</v>
      </c>
      <c r="H55" s="512">
        <f>'2a cofog szerinti teljesítés'!E56</f>
        <v>2226411</v>
      </c>
      <c r="I55" s="512">
        <f>'részletező tábla módosíto ei '!F55</f>
        <v>0</v>
      </c>
      <c r="J55" s="512">
        <f>'2a cofog szerinti teljesítés'!F56</f>
        <v>0</v>
      </c>
      <c r="K55" s="512">
        <f>'részletező tábla módosíto ei '!G55</f>
        <v>0</v>
      </c>
      <c r="L55" s="512">
        <f>'részletező tábla módosíto ei '!H55</f>
        <v>2015000</v>
      </c>
      <c r="M55" s="512">
        <f>'2a cofog szerinti teljesítés'!H56</f>
        <v>2243733</v>
      </c>
      <c r="N55" s="512">
        <f>'részletező tábla módosíto ei '!M55</f>
        <v>50000</v>
      </c>
      <c r="O55" s="512">
        <f>'2a cofog szerinti teljesítés'!M56</f>
        <v>35500</v>
      </c>
      <c r="P55" s="512">
        <f>'részletező tábla módosíto ei '!N55</f>
        <v>0</v>
      </c>
      <c r="Q55" s="512">
        <f>'2a cofog szerinti teljesítés'!N56</f>
        <v>0</v>
      </c>
      <c r="R55" s="512">
        <f>'részletező tábla módosíto ei '!O55</f>
        <v>0</v>
      </c>
      <c r="S55" s="512">
        <f>'2a cofog szerinti teljesítés'!O56</f>
        <v>0</v>
      </c>
      <c r="T55" s="512">
        <f>'részletező tábla módosíto ei '!P55</f>
        <v>0</v>
      </c>
      <c r="U55" s="512">
        <f>'2a cofog szerinti teljesítés'!P56</f>
        <v>0</v>
      </c>
      <c r="V55" s="512">
        <f>'részletező tábla módosíto ei '!Q55</f>
        <v>50000</v>
      </c>
      <c r="W55" s="512">
        <f>'2a cofog szerinti teljesítés'!Q56</f>
        <v>35500</v>
      </c>
      <c r="X55" s="512">
        <f>'részletező tábla módosíto ei '!R55</f>
        <v>200000</v>
      </c>
      <c r="Y55" s="512">
        <f>'2a cofog szerinti teljesítés'!R56</f>
        <v>94488</v>
      </c>
      <c r="Z55" s="512">
        <f>'részletező tábla módosíto ei '!S55</f>
        <v>0</v>
      </c>
      <c r="AA55" s="512">
        <f>'2a cofog szerinti teljesítés'!S56</f>
        <v>0</v>
      </c>
      <c r="AB55" s="512">
        <f>'részletező tábla módosíto ei '!T55</f>
        <v>0</v>
      </c>
      <c r="AC55" s="512">
        <f>'2a cofog szerinti teljesítés'!T56</f>
        <v>0</v>
      </c>
      <c r="AD55" s="512">
        <f>'részletező tábla módosíto ei '!U55</f>
        <v>200000</v>
      </c>
      <c r="AE55" s="512">
        <f>'2a cofog szerinti teljesítés'!U56</f>
        <v>94488</v>
      </c>
      <c r="AF55" s="512">
        <f>'részletező tábla módosíto ei '!V55</f>
        <v>0</v>
      </c>
      <c r="AG55" s="512">
        <f>'2a cofog szerinti teljesítés'!V56</f>
        <v>0</v>
      </c>
      <c r="AH55" s="512">
        <f>'részletező tábla módosíto ei '!W55</f>
        <v>0</v>
      </c>
      <c r="AI55" s="512">
        <f>'2a cofog szerinti teljesítés'!W56</f>
        <v>0</v>
      </c>
      <c r="AJ55" s="512">
        <f>'részletező tábla módosíto ei '!X55</f>
        <v>0</v>
      </c>
      <c r="AK55" s="512">
        <f>'2a cofog szerinti teljesítés'!X56</f>
        <v>0</v>
      </c>
      <c r="AL55" s="512">
        <f>'részletező tábla módosíto ei '!Y55</f>
        <v>0</v>
      </c>
      <c r="AM55" s="512">
        <f>'2a cofog szerinti teljesítés'!Y56</f>
        <v>0</v>
      </c>
      <c r="AN55" s="512">
        <f>'részletező tábla módosíto ei '!Z55</f>
        <v>0</v>
      </c>
      <c r="AO55" s="512">
        <f>'2a cofog szerinti teljesítés'!Z56</f>
        <v>1291535</v>
      </c>
      <c r="AP55" s="512">
        <f>'részletező tábla módosíto ei '!AA55</f>
        <v>0</v>
      </c>
      <c r="AQ55" s="512">
        <f>'2a cofog szerinti teljesítés'!AA56</f>
        <v>4045539</v>
      </c>
      <c r="AR55" s="512">
        <f>'részletező tábla módosíto ei '!AB55</f>
        <v>0</v>
      </c>
      <c r="AS55" s="512">
        <f>'2a cofog szerinti teljesítés'!AB56</f>
        <v>0</v>
      </c>
      <c r="AT55" s="512">
        <f>'részletező tábla módosíto ei '!AC55</f>
        <v>0</v>
      </c>
      <c r="AU55" s="512">
        <f>'2a cofog szerinti teljesítés'!AC56</f>
        <v>0</v>
      </c>
      <c r="AV55" s="512">
        <f>'részletező tábla módosíto ei '!AD55</f>
        <v>0</v>
      </c>
      <c r="AW55" s="512">
        <f>'2a cofog szerinti teljesítés'!AD56</f>
        <v>0</v>
      </c>
      <c r="AX55" s="512">
        <f>'részletező tábla módosíto ei '!AF55</f>
        <v>0</v>
      </c>
      <c r="AY55" s="512">
        <f>'2a cofog szerinti teljesítés'!AF56</f>
        <v>0</v>
      </c>
      <c r="AZ55" s="512">
        <f>'részletező tábla módosíto ei '!AG55</f>
        <v>0</v>
      </c>
      <c r="BA55" s="512">
        <f>'2a cofog szerinti teljesítés'!AG56</f>
        <v>0</v>
      </c>
      <c r="BB55" s="512">
        <f>'részletező tábla módosíto ei '!AH55</f>
        <v>0</v>
      </c>
      <c r="BC55" s="512">
        <f>'2a cofog szerinti teljesítés'!AH56</f>
        <v>0</v>
      </c>
      <c r="BD55" s="512">
        <f>'részletező tábla módosíto ei '!AI55</f>
        <v>0</v>
      </c>
      <c r="BE55" s="512">
        <f>'2a cofog szerinti teljesítés'!AI56</f>
        <v>0</v>
      </c>
      <c r="BF55" s="512">
        <f>'részletező tábla módosíto ei '!AJ55</f>
        <v>0</v>
      </c>
      <c r="BG55" s="512">
        <f>'2a cofog szerinti teljesítés'!AJ56</f>
        <v>0</v>
      </c>
      <c r="BH55" s="512">
        <f>'részletező tábla módosíto ei '!AK55</f>
        <v>0</v>
      </c>
      <c r="BI55" s="512">
        <f>'2a cofog szerinti teljesítés'!AK56</f>
        <v>0</v>
      </c>
      <c r="BJ55" s="512">
        <f>'részletező tábla módosíto ei '!AL55</f>
        <v>10050000</v>
      </c>
      <c r="BK55" s="512">
        <f>'2a cofog szerinti teljesítés'!AL56</f>
        <v>63000</v>
      </c>
      <c r="BL55" s="512">
        <f>'részletező tábla módosíto ei '!AM55</f>
        <v>0</v>
      </c>
      <c r="BM55" s="512">
        <f>'2a cofog szerinti teljesítés'!AM56</f>
        <v>0</v>
      </c>
      <c r="BN55" s="512">
        <f>'részletező tábla módosíto ei '!AN55</f>
        <v>0</v>
      </c>
      <c r="BO55" s="512">
        <f>'2a cofog szerinti teljesítés'!AN56</f>
        <v>0</v>
      </c>
      <c r="BP55" s="512">
        <f>'részletező tábla módosíto ei '!AO55</f>
        <v>0</v>
      </c>
      <c r="BQ55" s="512">
        <f>'2a cofog szerinti teljesítés'!AO56</f>
        <v>0</v>
      </c>
      <c r="BR55" s="512">
        <f>'részletező tábla módosíto ei '!AP55</f>
        <v>0</v>
      </c>
      <c r="BS55" s="512">
        <f>'2a cofog szerinti teljesítés'!AP56</f>
        <v>0</v>
      </c>
      <c r="BT55" s="512">
        <f>'részletező tábla módosíto ei '!AR55</f>
        <v>0</v>
      </c>
      <c r="BU55" s="512">
        <f>'2a cofog szerinti teljesítés'!AR56</f>
        <v>1776000</v>
      </c>
      <c r="BV55" s="512">
        <f>'részletező tábla módosíto ei '!AS55</f>
        <v>0</v>
      </c>
      <c r="BW55" s="512">
        <f>'2a cofog szerinti teljesítés'!AS56</f>
        <v>0</v>
      </c>
      <c r="BX55" s="512">
        <f>'részletező tábla módosíto ei '!AE55</f>
        <v>0</v>
      </c>
      <c r="BY55" s="512">
        <f>'2a cofog szerinti teljesítés'!AE56</f>
        <v>0</v>
      </c>
      <c r="BZ55" s="512" t="e">
        <f>'részletező tábla módosíto ei '!#REF!</f>
        <v>#REF!</v>
      </c>
      <c r="CA55" s="512">
        <f>'2a cofog szerinti teljesítés'!AG56</f>
        <v>0</v>
      </c>
      <c r="CB55" s="512">
        <f>'részletező tábla módosíto ei '!AT55</f>
        <v>0</v>
      </c>
      <c r="CC55" s="512">
        <f>'2a cofog szerinti teljesítés'!AU56</f>
        <v>0</v>
      </c>
      <c r="CD55" s="512">
        <f>'részletező tábla módosíto ei '!AU55</f>
        <v>0</v>
      </c>
      <c r="CE55" s="512">
        <f>'2a cofog szerinti teljesítés'!AX56</f>
        <v>0</v>
      </c>
      <c r="CF55" s="512" t="e">
        <f>'részletező tábla módosíto ei '!#REF!</f>
        <v>#REF!</v>
      </c>
      <c r="CG55" s="512" t="e">
        <f>'2a cofog szerinti teljesítés'!#REF!</f>
        <v>#REF!</v>
      </c>
      <c r="CH55" s="512">
        <f>'részletező tábla módosíto ei '!AV55</f>
        <v>0</v>
      </c>
      <c r="CI55" s="512">
        <f>'2a cofog szerinti teljesítés'!AY56</f>
        <v>0</v>
      </c>
      <c r="CJ55" s="512">
        <f>'részletező tábla módosíto ei '!AW55</f>
        <v>0</v>
      </c>
      <c r="CK55" s="512">
        <f>'2a cofog szerinti teljesítés'!AZ56</f>
        <v>0</v>
      </c>
      <c r="CL55" s="512" t="e">
        <f>'részletező tábla módosíto ei '!#REF!</f>
        <v>#REF!</v>
      </c>
      <c r="CM55" s="512"/>
      <c r="CN55" s="512" t="e">
        <f>'részletező tábla módosíto ei '!#REF!</f>
        <v>#REF!</v>
      </c>
      <c r="CO55" s="512">
        <f>'2a cofog szerinti teljesítés'!AQ56</f>
        <v>0</v>
      </c>
      <c r="CP55" s="512" t="e">
        <f>'részletező tábla módosíto ei '!#REF!</f>
        <v>#REF!</v>
      </c>
      <c r="CQ55" s="512"/>
      <c r="CR55" s="512">
        <f>'részletező tábla módosíto ei '!AX55</f>
        <v>0</v>
      </c>
      <c r="CS55" s="512"/>
      <c r="CT55" s="512" t="e">
        <f>'részletező tábla módosíto ei '!#REF!</f>
        <v>#REF!</v>
      </c>
      <c r="CU55" s="512" t="e">
        <f>'2a cofog szerinti teljesítés'!#REF!</f>
        <v>#REF!</v>
      </c>
      <c r="CV55" s="512">
        <f>'részletező tábla módosíto ei '!AY55</f>
        <v>0</v>
      </c>
      <c r="CW55" s="512">
        <f>'2a cofog szerinti teljesítés'!BB56</f>
        <v>0</v>
      </c>
      <c r="CX55" s="512">
        <f>'részletező tábla módosíto ei '!AZ55</f>
        <v>10050000</v>
      </c>
      <c r="CY55" s="512">
        <f>'2a cofog szerinti teljesítés'!BC56</f>
        <v>7176074</v>
      </c>
      <c r="CZ55" s="510">
        <f t="shared" si="0"/>
        <v>12315000</v>
      </c>
    </row>
    <row r="56" spans="1:104" ht="17.399999999999999" x14ac:dyDescent="0.3">
      <c r="A56" s="18" t="s">
        <v>135</v>
      </c>
      <c r="B56" s="201" t="s">
        <v>136</v>
      </c>
      <c r="C56" s="512">
        <f>'részletező tábla módosíto ei '!C56</f>
        <v>0</v>
      </c>
      <c r="D56" s="512">
        <f>'2a cofog szerinti teljesítés'!C57</f>
        <v>0</v>
      </c>
      <c r="E56" s="512">
        <f>'részletező tábla módosíto ei '!D56</f>
        <v>0</v>
      </c>
      <c r="F56" s="512">
        <f>'2a cofog szerinti teljesítés'!D57</f>
        <v>0</v>
      </c>
      <c r="G56" s="512">
        <f>'részletező tábla módosíto ei '!E56</f>
        <v>0</v>
      </c>
      <c r="H56" s="512">
        <f>'2a cofog szerinti teljesítés'!E57</f>
        <v>0</v>
      </c>
      <c r="I56" s="512">
        <f>'részletező tábla módosíto ei '!F56</f>
        <v>0</v>
      </c>
      <c r="J56" s="512">
        <f>'2a cofog szerinti teljesítés'!F57</f>
        <v>0</v>
      </c>
      <c r="K56" s="512">
        <f>'részletező tábla módosíto ei '!G56</f>
        <v>0</v>
      </c>
      <c r="L56" s="512">
        <f>'részletező tábla módosíto ei '!H56</f>
        <v>0</v>
      </c>
      <c r="M56" s="512">
        <f>'2a cofog szerinti teljesítés'!H57</f>
        <v>0</v>
      </c>
      <c r="N56" s="512">
        <f>'részletező tábla módosíto ei '!M56</f>
        <v>0</v>
      </c>
      <c r="O56" s="512">
        <f>'2a cofog szerinti teljesítés'!M57</f>
        <v>0</v>
      </c>
      <c r="P56" s="512">
        <f>'részletező tábla módosíto ei '!N56</f>
        <v>0</v>
      </c>
      <c r="Q56" s="512">
        <f>'2a cofog szerinti teljesítés'!N57</f>
        <v>0</v>
      </c>
      <c r="R56" s="512">
        <f>'részletező tábla módosíto ei '!O56</f>
        <v>0</v>
      </c>
      <c r="S56" s="512">
        <f>'2a cofog szerinti teljesítés'!O57</f>
        <v>0</v>
      </c>
      <c r="T56" s="512">
        <f>'részletező tábla módosíto ei '!P56</f>
        <v>0</v>
      </c>
      <c r="U56" s="512">
        <f>'2a cofog szerinti teljesítés'!P57</f>
        <v>0</v>
      </c>
      <c r="V56" s="512">
        <f>'részletező tábla módosíto ei '!Q56</f>
        <v>0</v>
      </c>
      <c r="W56" s="512">
        <f>'2a cofog szerinti teljesítés'!Q57</f>
        <v>0</v>
      </c>
      <c r="X56" s="512">
        <f>'részletező tábla módosíto ei '!R56</f>
        <v>0</v>
      </c>
      <c r="Y56" s="512">
        <f>'2a cofog szerinti teljesítés'!R57</f>
        <v>0</v>
      </c>
      <c r="Z56" s="512">
        <f>'részletező tábla módosíto ei '!S56</f>
        <v>0</v>
      </c>
      <c r="AA56" s="512">
        <f>'2a cofog szerinti teljesítés'!S57</f>
        <v>0</v>
      </c>
      <c r="AB56" s="512">
        <f>'részletező tábla módosíto ei '!T56</f>
        <v>0</v>
      </c>
      <c r="AC56" s="512">
        <f>'2a cofog szerinti teljesítés'!T57</f>
        <v>0</v>
      </c>
      <c r="AD56" s="512">
        <f>'részletező tábla módosíto ei '!U56</f>
        <v>0</v>
      </c>
      <c r="AE56" s="512">
        <f>'2a cofog szerinti teljesítés'!U57</f>
        <v>0</v>
      </c>
      <c r="AF56" s="512">
        <f>'részletező tábla módosíto ei '!V56</f>
        <v>0</v>
      </c>
      <c r="AG56" s="512">
        <f>'2a cofog szerinti teljesítés'!V57</f>
        <v>0</v>
      </c>
      <c r="AH56" s="512">
        <f>'részletező tábla módosíto ei '!W56</f>
        <v>0</v>
      </c>
      <c r="AI56" s="512">
        <f>'2a cofog szerinti teljesítés'!W57</f>
        <v>0</v>
      </c>
      <c r="AJ56" s="512">
        <f>'részletező tábla módosíto ei '!X56</f>
        <v>0</v>
      </c>
      <c r="AK56" s="512">
        <f>'2a cofog szerinti teljesítés'!X57</f>
        <v>0</v>
      </c>
      <c r="AL56" s="512">
        <f>'részletező tábla módosíto ei '!Y56</f>
        <v>0</v>
      </c>
      <c r="AM56" s="512">
        <f>'2a cofog szerinti teljesítés'!Y57</f>
        <v>0</v>
      </c>
      <c r="AN56" s="512">
        <f>'részletező tábla módosíto ei '!Z56</f>
        <v>0</v>
      </c>
      <c r="AO56" s="512">
        <f>'2a cofog szerinti teljesítés'!Z57</f>
        <v>0</v>
      </c>
      <c r="AP56" s="512">
        <f>'részletező tábla módosíto ei '!AA56</f>
        <v>0</v>
      </c>
      <c r="AQ56" s="512">
        <f>'2a cofog szerinti teljesítés'!AA57</f>
        <v>1390488</v>
      </c>
      <c r="AR56" s="512">
        <f>'részletező tábla módosíto ei '!AB56</f>
        <v>0</v>
      </c>
      <c r="AS56" s="512">
        <f>'2a cofog szerinti teljesítés'!AB57</f>
        <v>0</v>
      </c>
      <c r="AT56" s="512">
        <f>'részletező tábla módosíto ei '!AC56</f>
        <v>0</v>
      </c>
      <c r="AU56" s="512">
        <f>'2a cofog szerinti teljesítés'!AC57</f>
        <v>0</v>
      </c>
      <c r="AV56" s="512">
        <f>'részletező tábla módosíto ei '!AD56</f>
        <v>0</v>
      </c>
      <c r="AW56" s="512">
        <f>'2a cofog szerinti teljesítés'!AD57</f>
        <v>0</v>
      </c>
      <c r="AX56" s="512">
        <f>'részletező tábla módosíto ei '!AF56</f>
        <v>0</v>
      </c>
      <c r="AY56" s="512">
        <f>'2a cofog szerinti teljesítés'!AF57</f>
        <v>0</v>
      </c>
      <c r="AZ56" s="512">
        <f>'részletező tábla módosíto ei '!AG56</f>
        <v>0</v>
      </c>
      <c r="BA56" s="512">
        <f>'2a cofog szerinti teljesítés'!AG57</f>
        <v>0</v>
      </c>
      <c r="BB56" s="512">
        <f>'részletező tábla módosíto ei '!AH56</f>
        <v>0</v>
      </c>
      <c r="BC56" s="512">
        <f>'2a cofog szerinti teljesítés'!AH57</f>
        <v>0</v>
      </c>
      <c r="BD56" s="512">
        <f>'részletező tábla módosíto ei '!AI56</f>
        <v>0</v>
      </c>
      <c r="BE56" s="512">
        <f>'2a cofog szerinti teljesítés'!AI57</f>
        <v>0</v>
      </c>
      <c r="BF56" s="512">
        <f>'részletező tábla módosíto ei '!AJ56</f>
        <v>0</v>
      </c>
      <c r="BG56" s="512">
        <f>'2a cofog szerinti teljesítés'!AJ57</f>
        <v>0</v>
      </c>
      <c r="BH56" s="512">
        <f>'részletező tábla módosíto ei '!AK56</f>
        <v>0</v>
      </c>
      <c r="BI56" s="512">
        <f>'2a cofog szerinti teljesítés'!AK57</f>
        <v>0</v>
      </c>
      <c r="BJ56" s="512">
        <f>'részletező tábla módosíto ei '!AL56</f>
        <v>1350000</v>
      </c>
      <c r="BK56" s="512">
        <f>'2a cofog szerinti teljesítés'!AL57</f>
        <v>0</v>
      </c>
      <c r="BL56" s="512">
        <f>'részletező tábla módosíto ei '!AM56</f>
        <v>0</v>
      </c>
      <c r="BM56" s="512">
        <f>'2a cofog szerinti teljesítés'!AM57</f>
        <v>0</v>
      </c>
      <c r="BN56" s="512">
        <f>'részletező tábla módosíto ei '!AN56</f>
        <v>0</v>
      </c>
      <c r="BO56" s="512">
        <f>'2a cofog szerinti teljesítés'!AN57</f>
        <v>0</v>
      </c>
      <c r="BP56" s="512">
        <f>'részletező tábla módosíto ei '!AO56</f>
        <v>0</v>
      </c>
      <c r="BQ56" s="512">
        <f>'2a cofog szerinti teljesítés'!AO57</f>
        <v>0</v>
      </c>
      <c r="BR56" s="512">
        <f>'részletező tábla módosíto ei '!AP56</f>
        <v>0</v>
      </c>
      <c r="BS56" s="512">
        <f>'2a cofog szerinti teljesítés'!AP57</f>
        <v>0</v>
      </c>
      <c r="BT56" s="512">
        <f>'részletező tábla módosíto ei '!AR56</f>
        <v>0</v>
      </c>
      <c r="BU56" s="512">
        <f>'2a cofog szerinti teljesítés'!AR57</f>
        <v>0</v>
      </c>
      <c r="BV56" s="512">
        <f>'részletező tábla módosíto ei '!AS56</f>
        <v>0</v>
      </c>
      <c r="BW56" s="512">
        <f>'2a cofog szerinti teljesítés'!AS57</f>
        <v>0</v>
      </c>
      <c r="BX56" s="512">
        <f>'részletező tábla módosíto ei '!AE56</f>
        <v>0</v>
      </c>
      <c r="BY56" s="512">
        <f>'2a cofog szerinti teljesítés'!AE57</f>
        <v>0</v>
      </c>
      <c r="BZ56" s="512" t="e">
        <f>'részletező tábla módosíto ei '!#REF!</f>
        <v>#REF!</v>
      </c>
      <c r="CA56" s="512">
        <f>'2a cofog szerinti teljesítés'!AG57</f>
        <v>0</v>
      </c>
      <c r="CB56" s="512">
        <f>'részletező tábla módosíto ei '!AT56</f>
        <v>0</v>
      </c>
      <c r="CC56" s="512">
        <f>'2a cofog szerinti teljesítés'!AU57</f>
        <v>0</v>
      </c>
      <c r="CD56" s="512">
        <f>'részletező tábla módosíto ei '!AU56</f>
        <v>0</v>
      </c>
      <c r="CE56" s="512">
        <f>'2a cofog szerinti teljesítés'!AX57</f>
        <v>0</v>
      </c>
      <c r="CF56" s="512" t="e">
        <f>'részletező tábla módosíto ei '!#REF!</f>
        <v>#REF!</v>
      </c>
      <c r="CG56" s="512" t="e">
        <f>'2a cofog szerinti teljesítés'!#REF!</f>
        <v>#REF!</v>
      </c>
      <c r="CH56" s="512">
        <f>'részletező tábla módosíto ei '!AV56</f>
        <v>0</v>
      </c>
      <c r="CI56" s="512">
        <f>'2a cofog szerinti teljesítés'!AY57</f>
        <v>0</v>
      </c>
      <c r="CJ56" s="512">
        <f>'részletező tábla módosíto ei '!AW56</f>
        <v>0</v>
      </c>
      <c r="CK56" s="512">
        <f>'2a cofog szerinti teljesítés'!AZ57</f>
        <v>49260</v>
      </c>
      <c r="CL56" s="512" t="e">
        <f>'részletező tábla módosíto ei '!#REF!</f>
        <v>#REF!</v>
      </c>
      <c r="CM56" s="512"/>
      <c r="CN56" s="512" t="e">
        <f>'részletező tábla módosíto ei '!#REF!</f>
        <v>#REF!</v>
      </c>
      <c r="CO56" s="512">
        <f>'2a cofog szerinti teljesítés'!AQ57</f>
        <v>0</v>
      </c>
      <c r="CP56" s="512" t="e">
        <f>'részletező tábla módosíto ei '!#REF!</f>
        <v>#REF!</v>
      </c>
      <c r="CQ56" s="512"/>
      <c r="CR56" s="512">
        <f>'részletező tábla módosíto ei '!AX56</f>
        <v>0</v>
      </c>
      <c r="CS56" s="512"/>
      <c r="CT56" s="512" t="e">
        <f>'részletező tábla módosíto ei '!#REF!</f>
        <v>#REF!</v>
      </c>
      <c r="CU56" s="512" t="e">
        <f>'2a cofog szerinti teljesítés'!#REF!</f>
        <v>#REF!</v>
      </c>
      <c r="CV56" s="512">
        <f>'részletező tábla módosíto ei '!AY56</f>
        <v>0</v>
      </c>
      <c r="CW56" s="512">
        <f>'2a cofog szerinti teljesítés'!BB57</f>
        <v>0</v>
      </c>
      <c r="CX56" s="512">
        <f>'részletező tábla módosíto ei '!AZ56</f>
        <v>1350000</v>
      </c>
      <c r="CY56" s="512">
        <f>'2a cofog szerinti teljesítés'!BC57</f>
        <v>1439748</v>
      </c>
      <c r="CZ56" s="510">
        <f t="shared" si="0"/>
        <v>1350000</v>
      </c>
    </row>
    <row r="57" spans="1:104" ht="17.399999999999999" x14ac:dyDescent="0.3">
      <c r="A57" s="18" t="s">
        <v>137</v>
      </c>
      <c r="B57" s="201" t="s">
        <v>138</v>
      </c>
      <c r="C57" s="512">
        <f>'részletező tábla módosíto ei '!C57</f>
        <v>0</v>
      </c>
      <c r="D57" s="512">
        <f>'2a cofog szerinti teljesítés'!C58</f>
        <v>0</v>
      </c>
      <c r="E57" s="512">
        <f>'részletező tábla módosíto ei '!D57</f>
        <v>0</v>
      </c>
      <c r="F57" s="512">
        <f>'2a cofog szerinti teljesítés'!D58</f>
        <v>0</v>
      </c>
      <c r="G57" s="512">
        <f>'részletező tábla módosíto ei '!E57</f>
        <v>0</v>
      </c>
      <c r="H57" s="512">
        <f>'2a cofog szerinti teljesítés'!E58</f>
        <v>0</v>
      </c>
      <c r="I57" s="512">
        <f>'részletező tábla módosíto ei '!F57</f>
        <v>0</v>
      </c>
      <c r="J57" s="512">
        <f>'2a cofog szerinti teljesítés'!F58</f>
        <v>0</v>
      </c>
      <c r="K57" s="512">
        <f>'részletező tábla módosíto ei '!G57</f>
        <v>0</v>
      </c>
      <c r="L57" s="512">
        <f>'részletező tábla módosíto ei '!H57</f>
        <v>0</v>
      </c>
      <c r="M57" s="512">
        <f>'2a cofog szerinti teljesítés'!H58</f>
        <v>0</v>
      </c>
      <c r="N57" s="512">
        <f>'részletező tábla módosíto ei '!M57</f>
        <v>0</v>
      </c>
      <c r="O57" s="512">
        <f>'2a cofog szerinti teljesítés'!M58</f>
        <v>0</v>
      </c>
      <c r="P57" s="512">
        <f>'részletező tábla módosíto ei '!N57</f>
        <v>0</v>
      </c>
      <c r="Q57" s="512">
        <f>'2a cofog szerinti teljesítés'!N58</f>
        <v>0</v>
      </c>
      <c r="R57" s="512">
        <f>'részletező tábla módosíto ei '!O57</f>
        <v>0</v>
      </c>
      <c r="S57" s="512">
        <f>'2a cofog szerinti teljesítés'!O58</f>
        <v>0</v>
      </c>
      <c r="T57" s="512">
        <f>'részletező tábla módosíto ei '!P57</f>
        <v>0</v>
      </c>
      <c r="U57" s="512">
        <f>'2a cofog szerinti teljesítés'!P58</f>
        <v>0</v>
      </c>
      <c r="V57" s="512">
        <f>'részletező tábla módosíto ei '!Q57</f>
        <v>0</v>
      </c>
      <c r="W57" s="512">
        <f>'2a cofog szerinti teljesítés'!Q58</f>
        <v>0</v>
      </c>
      <c r="X57" s="512">
        <f>'részletező tábla módosíto ei '!R57</f>
        <v>0</v>
      </c>
      <c r="Y57" s="512">
        <f>'2a cofog szerinti teljesítés'!R58</f>
        <v>0</v>
      </c>
      <c r="Z57" s="512">
        <f>'részletező tábla módosíto ei '!S57</f>
        <v>0</v>
      </c>
      <c r="AA57" s="512">
        <f>'2a cofog szerinti teljesítés'!S58</f>
        <v>0</v>
      </c>
      <c r="AB57" s="512">
        <f>'részletező tábla módosíto ei '!T57</f>
        <v>0</v>
      </c>
      <c r="AC57" s="512">
        <f>'2a cofog szerinti teljesítés'!T58</f>
        <v>0</v>
      </c>
      <c r="AD57" s="512">
        <f>'részletező tábla módosíto ei '!U57</f>
        <v>0</v>
      </c>
      <c r="AE57" s="512">
        <f>'2a cofog szerinti teljesítés'!U58</f>
        <v>0</v>
      </c>
      <c r="AF57" s="512">
        <f>'részletező tábla módosíto ei '!V57</f>
        <v>0</v>
      </c>
      <c r="AG57" s="512">
        <f>'2a cofog szerinti teljesítés'!V58</f>
        <v>0</v>
      </c>
      <c r="AH57" s="512">
        <f>'részletező tábla módosíto ei '!W57</f>
        <v>0</v>
      </c>
      <c r="AI57" s="512">
        <f>'2a cofog szerinti teljesítés'!W58</f>
        <v>0</v>
      </c>
      <c r="AJ57" s="512">
        <f>'részletező tábla módosíto ei '!X57</f>
        <v>0</v>
      </c>
      <c r="AK57" s="512">
        <f>'2a cofog szerinti teljesítés'!X58</f>
        <v>0</v>
      </c>
      <c r="AL57" s="512">
        <f>'részletező tábla módosíto ei '!Y57</f>
        <v>0</v>
      </c>
      <c r="AM57" s="512">
        <f>'2a cofog szerinti teljesítés'!Y58</f>
        <v>0</v>
      </c>
      <c r="AN57" s="512">
        <f>'részletező tábla módosíto ei '!Z57</f>
        <v>0</v>
      </c>
      <c r="AO57" s="512">
        <f>'2a cofog szerinti teljesítés'!Z58</f>
        <v>0</v>
      </c>
      <c r="AP57" s="512">
        <f>'részletező tábla módosíto ei '!AA57</f>
        <v>0</v>
      </c>
      <c r="AQ57" s="512">
        <f>'2a cofog szerinti teljesítés'!AA58</f>
        <v>0</v>
      </c>
      <c r="AR57" s="512">
        <f>'részletező tábla módosíto ei '!AB57</f>
        <v>0</v>
      </c>
      <c r="AS57" s="512">
        <f>'2a cofog szerinti teljesítés'!AB58</f>
        <v>0</v>
      </c>
      <c r="AT57" s="512">
        <f>'részletező tábla módosíto ei '!AC57</f>
        <v>0</v>
      </c>
      <c r="AU57" s="512">
        <f>'2a cofog szerinti teljesítés'!AC58</f>
        <v>0</v>
      </c>
      <c r="AV57" s="512">
        <f>'részletező tábla módosíto ei '!AD57</f>
        <v>0</v>
      </c>
      <c r="AW57" s="512">
        <f>'2a cofog szerinti teljesítés'!AD58</f>
        <v>0</v>
      </c>
      <c r="AX57" s="512">
        <f>'részletező tábla módosíto ei '!AF57</f>
        <v>0</v>
      </c>
      <c r="AY57" s="512">
        <f>'2a cofog szerinti teljesítés'!AF58</f>
        <v>0</v>
      </c>
      <c r="AZ57" s="512">
        <f>'részletező tábla módosíto ei '!AG57</f>
        <v>0</v>
      </c>
      <c r="BA57" s="512">
        <f>'2a cofog szerinti teljesítés'!AG58</f>
        <v>0</v>
      </c>
      <c r="BB57" s="512">
        <f>'részletező tábla módosíto ei '!AH57</f>
        <v>0</v>
      </c>
      <c r="BC57" s="512">
        <f>'2a cofog szerinti teljesítés'!AH58</f>
        <v>0</v>
      </c>
      <c r="BD57" s="512">
        <f>'részletező tábla módosíto ei '!AI57</f>
        <v>0</v>
      </c>
      <c r="BE57" s="512">
        <f>'2a cofog szerinti teljesítés'!AI58</f>
        <v>0</v>
      </c>
      <c r="BF57" s="512">
        <f>'részletező tábla módosíto ei '!AJ57</f>
        <v>0</v>
      </c>
      <c r="BG57" s="512">
        <f>'2a cofog szerinti teljesítés'!AJ58</f>
        <v>0</v>
      </c>
      <c r="BH57" s="512">
        <f>'részletező tábla módosíto ei '!AK57</f>
        <v>0</v>
      </c>
      <c r="BI57" s="512">
        <f>'2a cofog szerinti teljesítés'!AK58</f>
        <v>0</v>
      </c>
      <c r="BJ57" s="512">
        <f>'részletező tábla módosíto ei '!AL57</f>
        <v>4000000</v>
      </c>
      <c r="BK57" s="512">
        <f>'2a cofog szerinti teljesítés'!AL58</f>
        <v>929740</v>
      </c>
      <c r="BL57" s="512">
        <f>'részletező tábla módosíto ei '!AM57</f>
        <v>0</v>
      </c>
      <c r="BM57" s="512">
        <f>'2a cofog szerinti teljesítés'!AM58</f>
        <v>0</v>
      </c>
      <c r="BN57" s="512">
        <f>'részletező tábla módosíto ei '!AN57</f>
        <v>0</v>
      </c>
      <c r="BO57" s="512">
        <f>'2a cofog szerinti teljesítés'!AN58</f>
        <v>0</v>
      </c>
      <c r="BP57" s="512">
        <f>'részletező tábla módosíto ei '!AO57</f>
        <v>0</v>
      </c>
      <c r="BQ57" s="512">
        <f>'2a cofog szerinti teljesítés'!AO58</f>
        <v>0</v>
      </c>
      <c r="BR57" s="512">
        <f>'részletező tábla módosíto ei '!AP57</f>
        <v>0</v>
      </c>
      <c r="BS57" s="512">
        <f>'2a cofog szerinti teljesítés'!AP58</f>
        <v>0</v>
      </c>
      <c r="BT57" s="512">
        <f>'részletező tábla módosíto ei '!AR57</f>
        <v>0</v>
      </c>
      <c r="BU57" s="512">
        <f>'2a cofog szerinti teljesítés'!AR58</f>
        <v>0</v>
      </c>
      <c r="BV57" s="512">
        <f>'részletező tábla módosíto ei '!AS57</f>
        <v>0</v>
      </c>
      <c r="BW57" s="512">
        <f>'2a cofog szerinti teljesítés'!AS58</f>
        <v>0</v>
      </c>
      <c r="BX57" s="512">
        <f>'részletező tábla módosíto ei '!AE57</f>
        <v>0</v>
      </c>
      <c r="BY57" s="512">
        <f>'2a cofog szerinti teljesítés'!AE58</f>
        <v>0</v>
      </c>
      <c r="BZ57" s="512" t="e">
        <f>'részletező tábla módosíto ei '!#REF!</f>
        <v>#REF!</v>
      </c>
      <c r="CA57" s="512">
        <f>'2a cofog szerinti teljesítés'!AG58</f>
        <v>0</v>
      </c>
      <c r="CB57" s="512">
        <f>'részletező tábla módosíto ei '!AT57</f>
        <v>0</v>
      </c>
      <c r="CC57" s="512">
        <f>'2a cofog szerinti teljesítés'!AU58</f>
        <v>0</v>
      </c>
      <c r="CD57" s="512">
        <f>'részletező tábla módosíto ei '!AU57</f>
        <v>0</v>
      </c>
      <c r="CE57" s="512">
        <f>'2a cofog szerinti teljesítés'!AX58</f>
        <v>0</v>
      </c>
      <c r="CF57" s="512" t="e">
        <f>'részletező tábla módosíto ei '!#REF!</f>
        <v>#REF!</v>
      </c>
      <c r="CG57" s="512" t="e">
        <f>'2a cofog szerinti teljesítés'!#REF!</f>
        <v>#REF!</v>
      </c>
      <c r="CH57" s="512">
        <f>'részletező tábla módosíto ei '!AV57</f>
        <v>0</v>
      </c>
      <c r="CI57" s="512">
        <f>'2a cofog szerinti teljesítés'!AY58</f>
        <v>0</v>
      </c>
      <c r="CJ57" s="512">
        <f>'részletező tábla módosíto ei '!AW57</f>
        <v>0</v>
      </c>
      <c r="CK57" s="512">
        <f>'2a cofog szerinti teljesítés'!AZ58</f>
        <v>0</v>
      </c>
      <c r="CL57" s="512" t="e">
        <f>'részletező tábla módosíto ei '!#REF!</f>
        <v>#REF!</v>
      </c>
      <c r="CM57" s="512"/>
      <c r="CN57" s="512" t="e">
        <f>'részletező tábla módosíto ei '!#REF!</f>
        <v>#REF!</v>
      </c>
      <c r="CO57" s="512">
        <f>'2a cofog szerinti teljesítés'!AQ58</f>
        <v>0</v>
      </c>
      <c r="CP57" s="512" t="e">
        <f>'részletező tábla módosíto ei '!#REF!</f>
        <v>#REF!</v>
      </c>
      <c r="CQ57" s="512"/>
      <c r="CR57" s="512">
        <f>'részletező tábla módosíto ei '!AX57</f>
        <v>0</v>
      </c>
      <c r="CS57" s="512"/>
      <c r="CT57" s="512" t="e">
        <f>'részletező tábla módosíto ei '!#REF!</f>
        <v>#REF!</v>
      </c>
      <c r="CU57" s="512" t="e">
        <f>'2a cofog szerinti teljesítés'!#REF!</f>
        <v>#REF!</v>
      </c>
      <c r="CV57" s="512">
        <f>'részletező tábla módosíto ei '!AY57</f>
        <v>0</v>
      </c>
      <c r="CW57" s="512">
        <f>'2a cofog szerinti teljesítés'!BB58</f>
        <v>0</v>
      </c>
      <c r="CX57" s="512">
        <f>'részletező tábla módosíto ei '!AZ57</f>
        <v>4000000</v>
      </c>
      <c r="CY57" s="512">
        <f>'2a cofog szerinti teljesítés'!BC58</f>
        <v>929740</v>
      </c>
      <c r="CZ57" s="510">
        <f t="shared" si="0"/>
        <v>4000000</v>
      </c>
    </row>
    <row r="58" spans="1:104" ht="17.399999999999999" x14ac:dyDescent="0.3">
      <c r="A58" s="18" t="s">
        <v>139</v>
      </c>
      <c r="B58" s="201" t="s">
        <v>140</v>
      </c>
      <c r="C58" s="512">
        <f>'részletező tábla módosíto ei '!C58</f>
        <v>0</v>
      </c>
      <c r="D58" s="512">
        <f>'2a cofog szerinti teljesítés'!C59</f>
        <v>0</v>
      </c>
      <c r="E58" s="512">
        <f>'részletező tábla módosíto ei '!D58</f>
        <v>0</v>
      </c>
      <c r="F58" s="512">
        <f>'2a cofog szerinti teljesítés'!D59</f>
        <v>0</v>
      </c>
      <c r="G58" s="512">
        <f>'részletező tábla módosíto ei '!E58</f>
        <v>0</v>
      </c>
      <c r="H58" s="512">
        <f>'2a cofog szerinti teljesítés'!E59</f>
        <v>0</v>
      </c>
      <c r="I58" s="512">
        <f>'részletező tábla módosíto ei '!F58</f>
        <v>0</v>
      </c>
      <c r="J58" s="512">
        <f>'2a cofog szerinti teljesítés'!F59</f>
        <v>0</v>
      </c>
      <c r="K58" s="512">
        <f>'részletező tábla módosíto ei '!G58</f>
        <v>0</v>
      </c>
      <c r="L58" s="512">
        <f>'részletező tábla módosíto ei '!H58</f>
        <v>0</v>
      </c>
      <c r="M58" s="512">
        <f>'2a cofog szerinti teljesítés'!H59</f>
        <v>0</v>
      </c>
      <c r="N58" s="512">
        <f>'részletező tábla módosíto ei '!M58</f>
        <v>0</v>
      </c>
      <c r="O58" s="512">
        <f>'2a cofog szerinti teljesítés'!M59</f>
        <v>0</v>
      </c>
      <c r="P58" s="512">
        <f>'részletező tábla módosíto ei '!N58</f>
        <v>0</v>
      </c>
      <c r="Q58" s="512">
        <f>'2a cofog szerinti teljesítés'!N59</f>
        <v>0</v>
      </c>
      <c r="R58" s="512">
        <f>'részletező tábla módosíto ei '!O58</f>
        <v>0</v>
      </c>
      <c r="S58" s="512">
        <f>'2a cofog szerinti teljesítés'!O59</f>
        <v>0</v>
      </c>
      <c r="T58" s="512">
        <f>'részletező tábla módosíto ei '!P58</f>
        <v>0</v>
      </c>
      <c r="U58" s="512">
        <f>'2a cofog szerinti teljesítés'!P59</f>
        <v>0</v>
      </c>
      <c r="V58" s="512">
        <f>'részletező tábla módosíto ei '!Q58</f>
        <v>0</v>
      </c>
      <c r="W58" s="512">
        <f>'2a cofog szerinti teljesítés'!Q59</f>
        <v>0</v>
      </c>
      <c r="X58" s="512">
        <f>'részletező tábla módosíto ei '!R58</f>
        <v>0</v>
      </c>
      <c r="Y58" s="512">
        <f>'2a cofog szerinti teljesítés'!R59</f>
        <v>0</v>
      </c>
      <c r="Z58" s="512">
        <f>'részletező tábla módosíto ei '!S58</f>
        <v>0</v>
      </c>
      <c r="AA58" s="512">
        <f>'2a cofog szerinti teljesítés'!S59</f>
        <v>0</v>
      </c>
      <c r="AB58" s="512">
        <f>'részletező tábla módosíto ei '!T58</f>
        <v>0</v>
      </c>
      <c r="AC58" s="512">
        <f>'2a cofog szerinti teljesítés'!T59</f>
        <v>0</v>
      </c>
      <c r="AD58" s="512">
        <f>'részletező tábla módosíto ei '!U58</f>
        <v>0</v>
      </c>
      <c r="AE58" s="512">
        <f>'2a cofog szerinti teljesítés'!U59</f>
        <v>0</v>
      </c>
      <c r="AF58" s="512">
        <f>'részletező tábla módosíto ei '!V58</f>
        <v>0</v>
      </c>
      <c r="AG58" s="512">
        <f>'2a cofog szerinti teljesítés'!V59</f>
        <v>0</v>
      </c>
      <c r="AH58" s="512">
        <f>'részletező tábla módosíto ei '!W58</f>
        <v>0</v>
      </c>
      <c r="AI58" s="512">
        <f>'2a cofog szerinti teljesítés'!W59</f>
        <v>0</v>
      </c>
      <c r="AJ58" s="512">
        <f>'részletező tábla módosíto ei '!X58</f>
        <v>0</v>
      </c>
      <c r="AK58" s="512">
        <f>'2a cofog szerinti teljesítés'!X59</f>
        <v>0</v>
      </c>
      <c r="AL58" s="512">
        <f>'részletező tábla módosíto ei '!Y58</f>
        <v>0</v>
      </c>
      <c r="AM58" s="512">
        <f>'2a cofog szerinti teljesítés'!Y59</f>
        <v>0</v>
      </c>
      <c r="AN58" s="512">
        <f>'részletező tábla módosíto ei '!Z58</f>
        <v>0</v>
      </c>
      <c r="AO58" s="512">
        <f>'2a cofog szerinti teljesítés'!Z59</f>
        <v>0</v>
      </c>
      <c r="AP58" s="512">
        <f>'részletező tábla módosíto ei '!AA58</f>
        <v>0</v>
      </c>
      <c r="AQ58" s="512">
        <f>'2a cofog szerinti teljesítés'!AA59</f>
        <v>3134626</v>
      </c>
      <c r="AR58" s="512">
        <f>'részletező tábla módosíto ei '!AB58</f>
        <v>0</v>
      </c>
      <c r="AS58" s="512">
        <f>'2a cofog szerinti teljesítés'!AB59</f>
        <v>0</v>
      </c>
      <c r="AT58" s="512">
        <f>'részletező tábla módosíto ei '!AC58</f>
        <v>0</v>
      </c>
      <c r="AU58" s="512">
        <f>'2a cofog szerinti teljesítés'!AC59</f>
        <v>0</v>
      </c>
      <c r="AV58" s="512">
        <f>'részletező tábla módosíto ei '!AD58</f>
        <v>0</v>
      </c>
      <c r="AW58" s="512">
        <f>'2a cofog szerinti teljesítés'!AD59</f>
        <v>0</v>
      </c>
      <c r="AX58" s="512">
        <f>'részletező tábla módosíto ei '!AF58</f>
        <v>0</v>
      </c>
      <c r="AY58" s="512">
        <f>'2a cofog szerinti teljesítés'!AF59</f>
        <v>0</v>
      </c>
      <c r="AZ58" s="512">
        <f>'részletező tábla módosíto ei '!AG58</f>
        <v>0</v>
      </c>
      <c r="BA58" s="512">
        <f>'2a cofog szerinti teljesítés'!AG59</f>
        <v>0</v>
      </c>
      <c r="BB58" s="512">
        <f>'részletező tábla módosíto ei '!AH58</f>
        <v>0</v>
      </c>
      <c r="BC58" s="512">
        <f>'2a cofog szerinti teljesítés'!AH59</f>
        <v>0</v>
      </c>
      <c r="BD58" s="512">
        <f>'részletező tábla módosíto ei '!AI58</f>
        <v>0</v>
      </c>
      <c r="BE58" s="512">
        <f>'2a cofog szerinti teljesítés'!AI59</f>
        <v>0</v>
      </c>
      <c r="BF58" s="512">
        <f>'részletező tábla módosíto ei '!AJ58</f>
        <v>0</v>
      </c>
      <c r="BG58" s="512">
        <f>'2a cofog szerinti teljesítés'!AJ59</f>
        <v>0</v>
      </c>
      <c r="BH58" s="512">
        <f>'részletező tábla módosíto ei '!AK58</f>
        <v>0</v>
      </c>
      <c r="BI58" s="512">
        <f>'2a cofog szerinti teljesítés'!AK59</f>
        <v>0</v>
      </c>
      <c r="BJ58" s="512">
        <f>'részletező tábla módosíto ei '!AL58</f>
        <v>7300000</v>
      </c>
      <c r="BK58" s="512">
        <f>'2a cofog szerinti teljesítés'!AL59</f>
        <v>0</v>
      </c>
      <c r="BL58" s="512">
        <f>'részletező tábla módosíto ei '!AM58</f>
        <v>0</v>
      </c>
      <c r="BM58" s="512">
        <f>'2a cofog szerinti teljesítés'!AM59</f>
        <v>0</v>
      </c>
      <c r="BN58" s="512">
        <f>'részletező tábla módosíto ei '!AN58</f>
        <v>0</v>
      </c>
      <c r="BO58" s="512">
        <f>'2a cofog szerinti teljesítés'!AN59</f>
        <v>0</v>
      </c>
      <c r="BP58" s="512">
        <f>'részletező tábla módosíto ei '!AO58</f>
        <v>0</v>
      </c>
      <c r="BQ58" s="512">
        <f>'2a cofog szerinti teljesítés'!AO59</f>
        <v>0</v>
      </c>
      <c r="BR58" s="512">
        <f>'részletező tábla módosíto ei '!AP58</f>
        <v>0</v>
      </c>
      <c r="BS58" s="512">
        <f>'2a cofog szerinti teljesítés'!AP59</f>
        <v>0</v>
      </c>
      <c r="BT58" s="512">
        <f>'részletező tábla módosíto ei '!AR58</f>
        <v>0</v>
      </c>
      <c r="BU58" s="512">
        <f>'2a cofog szerinti teljesítés'!AR59</f>
        <v>0</v>
      </c>
      <c r="BV58" s="512">
        <f>'részletező tábla módosíto ei '!AS58</f>
        <v>0</v>
      </c>
      <c r="BW58" s="512">
        <f>'2a cofog szerinti teljesítés'!AS59</f>
        <v>0</v>
      </c>
      <c r="BX58" s="512">
        <f>'részletező tábla módosíto ei '!AE58</f>
        <v>0</v>
      </c>
      <c r="BY58" s="512">
        <f>'2a cofog szerinti teljesítés'!AE59</f>
        <v>0</v>
      </c>
      <c r="BZ58" s="512" t="e">
        <f>'részletező tábla módosíto ei '!#REF!</f>
        <v>#REF!</v>
      </c>
      <c r="CA58" s="512">
        <f>'2a cofog szerinti teljesítés'!AG59</f>
        <v>0</v>
      </c>
      <c r="CB58" s="512">
        <f>'részletező tábla módosíto ei '!AT58</f>
        <v>0</v>
      </c>
      <c r="CC58" s="512">
        <f>'2a cofog szerinti teljesítés'!AU59</f>
        <v>7171478</v>
      </c>
      <c r="CD58" s="512">
        <f>'részletező tábla módosíto ei '!AU58</f>
        <v>0</v>
      </c>
      <c r="CE58" s="512">
        <f>'2a cofog szerinti teljesítés'!AX59</f>
        <v>0</v>
      </c>
      <c r="CF58" s="512" t="e">
        <f>'részletező tábla módosíto ei '!#REF!</f>
        <v>#REF!</v>
      </c>
      <c r="CG58" s="512" t="e">
        <f>'2a cofog szerinti teljesítés'!#REF!</f>
        <v>#REF!</v>
      </c>
      <c r="CH58" s="512">
        <f>'részletező tábla módosíto ei '!AV58</f>
        <v>0</v>
      </c>
      <c r="CI58" s="512">
        <f>'2a cofog szerinti teljesítés'!AY59</f>
        <v>0</v>
      </c>
      <c r="CJ58" s="512">
        <f>'részletező tábla módosíto ei '!AW58</f>
        <v>0</v>
      </c>
      <c r="CK58" s="512">
        <f>'2a cofog szerinti teljesítés'!AZ59</f>
        <v>0</v>
      </c>
      <c r="CL58" s="512" t="e">
        <f>'részletező tábla módosíto ei '!#REF!</f>
        <v>#REF!</v>
      </c>
      <c r="CM58" s="512"/>
      <c r="CN58" s="512" t="e">
        <f>'részletező tábla módosíto ei '!#REF!</f>
        <v>#REF!</v>
      </c>
      <c r="CO58" s="512">
        <f>'2a cofog szerinti teljesítés'!AQ59</f>
        <v>0</v>
      </c>
      <c r="CP58" s="512" t="e">
        <f>'részletező tábla módosíto ei '!#REF!</f>
        <v>#REF!</v>
      </c>
      <c r="CQ58" s="512"/>
      <c r="CR58" s="512">
        <f>'részletező tábla módosíto ei '!AX58</f>
        <v>0</v>
      </c>
      <c r="CS58" s="512"/>
      <c r="CT58" s="512" t="e">
        <f>'részletező tábla módosíto ei '!#REF!</f>
        <v>#REF!</v>
      </c>
      <c r="CU58" s="512" t="e">
        <f>'2a cofog szerinti teljesítés'!#REF!</f>
        <v>#REF!</v>
      </c>
      <c r="CV58" s="512">
        <f>'részletező tábla módosíto ei '!AY58</f>
        <v>0</v>
      </c>
      <c r="CW58" s="512">
        <f>'2a cofog szerinti teljesítés'!BB59</f>
        <v>0</v>
      </c>
      <c r="CX58" s="512">
        <f>'részletező tábla módosíto ei '!AZ58</f>
        <v>7300000</v>
      </c>
      <c r="CY58" s="512">
        <f>'2a cofog szerinti teljesítés'!BC59</f>
        <v>11866515</v>
      </c>
      <c r="CZ58" s="510">
        <f t="shared" si="0"/>
        <v>7300000</v>
      </c>
    </row>
    <row r="59" spans="1:104" ht="17.399999999999999" x14ac:dyDescent="0.3">
      <c r="A59" s="18" t="s">
        <v>141</v>
      </c>
      <c r="B59" s="201" t="s">
        <v>142</v>
      </c>
      <c r="C59" s="512">
        <f>'részletező tábla módosíto ei '!C59</f>
        <v>0</v>
      </c>
      <c r="D59" s="512">
        <f>'2a cofog szerinti teljesítés'!C60</f>
        <v>4678</v>
      </c>
      <c r="E59" s="512">
        <f>'részletező tábla módosíto ei '!D59</f>
        <v>0</v>
      </c>
      <c r="F59" s="512">
        <f>'2a cofog szerinti teljesítés'!D60</f>
        <v>0</v>
      </c>
      <c r="G59" s="512">
        <f>'részletező tábla módosíto ei '!E59</f>
        <v>232000</v>
      </c>
      <c r="H59" s="512">
        <f>'2a cofog szerinti teljesítés'!E60</f>
        <v>293290</v>
      </c>
      <c r="I59" s="512">
        <f>'részletező tábla módosíto ei '!F59</f>
        <v>0</v>
      </c>
      <c r="J59" s="512">
        <f>'2a cofog szerinti teljesítés'!F60</f>
        <v>0</v>
      </c>
      <c r="K59" s="512">
        <f>'részletező tábla módosíto ei '!G59</f>
        <v>0</v>
      </c>
      <c r="L59" s="512">
        <f>'részletező tábla módosíto ei '!H59</f>
        <v>232000</v>
      </c>
      <c r="M59" s="512">
        <f>'2a cofog szerinti teljesítés'!H60</f>
        <v>297968</v>
      </c>
      <c r="N59" s="512">
        <f>'részletező tábla módosíto ei '!M59</f>
        <v>0</v>
      </c>
      <c r="O59" s="512">
        <f>'2a cofog szerinti teljesítés'!M60</f>
        <v>0</v>
      </c>
      <c r="P59" s="512">
        <f>'részletező tábla módosíto ei '!N59</f>
        <v>0</v>
      </c>
      <c r="Q59" s="512">
        <f>'2a cofog szerinti teljesítés'!N60</f>
        <v>0</v>
      </c>
      <c r="R59" s="512">
        <f>'részletező tábla módosíto ei '!O59</f>
        <v>0</v>
      </c>
      <c r="S59" s="512">
        <f>'2a cofog szerinti teljesítés'!O60</f>
        <v>0</v>
      </c>
      <c r="T59" s="512">
        <f>'részletező tábla módosíto ei '!P59</f>
        <v>0</v>
      </c>
      <c r="U59" s="512">
        <f>'2a cofog szerinti teljesítés'!P60</f>
        <v>0</v>
      </c>
      <c r="V59" s="512">
        <f>'részletező tábla módosíto ei '!Q59</f>
        <v>0</v>
      </c>
      <c r="W59" s="512">
        <f>'2a cofog szerinti teljesítés'!Q60</f>
        <v>0</v>
      </c>
      <c r="X59" s="512">
        <f>'részletező tábla módosíto ei '!R59</f>
        <v>54000</v>
      </c>
      <c r="Y59" s="512">
        <f>'2a cofog szerinti teljesítés'!R60</f>
        <v>25512</v>
      </c>
      <c r="Z59" s="512">
        <f>'részletező tábla módosíto ei '!S59</f>
        <v>0</v>
      </c>
      <c r="AA59" s="512">
        <f>'2a cofog szerinti teljesítés'!S60</f>
        <v>0</v>
      </c>
      <c r="AB59" s="512">
        <f>'részletező tábla módosíto ei '!T59</f>
        <v>0</v>
      </c>
      <c r="AC59" s="512">
        <f>'2a cofog szerinti teljesítés'!T60</f>
        <v>0</v>
      </c>
      <c r="AD59" s="512">
        <f>'részletező tábla módosíto ei '!U59</f>
        <v>54000</v>
      </c>
      <c r="AE59" s="512">
        <f>'2a cofog szerinti teljesítés'!U60</f>
        <v>25512</v>
      </c>
      <c r="AF59" s="512">
        <f>'részletező tábla módosíto ei '!V59</f>
        <v>0</v>
      </c>
      <c r="AG59" s="512">
        <f>'2a cofog szerinti teljesítés'!V60</f>
        <v>0</v>
      </c>
      <c r="AH59" s="512">
        <f>'részletező tábla módosíto ei '!W59</f>
        <v>0</v>
      </c>
      <c r="AI59" s="512">
        <f>'2a cofog szerinti teljesítés'!W60</f>
        <v>0</v>
      </c>
      <c r="AJ59" s="512">
        <f>'részletező tábla módosíto ei '!X59</f>
        <v>0</v>
      </c>
      <c r="AK59" s="512">
        <f>'2a cofog szerinti teljesítés'!X60</f>
        <v>0</v>
      </c>
      <c r="AL59" s="512">
        <f>'részletező tábla módosíto ei '!Y59</f>
        <v>0</v>
      </c>
      <c r="AM59" s="512">
        <f>'2a cofog szerinti teljesítés'!Y60</f>
        <v>0</v>
      </c>
      <c r="AN59" s="512">
        <f>'részletező tábla módosíto ei '!Z59</f>
        <v>0</v>
      </c>
      <c r="AO59" s="512">
        <f>'2a cofog szerinti teljesítés'!Z60</f>
        <v>348716</v>
      </c>
      <c r="AP59" s="512">
        <f>'részletező tábla módosíto ei '!AA59</f>
        <v>0</v>
      </c>
      <c r="AQ59" s="512">
        <f>'2a cofog szerinti teljesítés'!AA60</f>
        <v>411896</v>
      </c>
      <c r="AR59" s="512">
        <f>'részletező tábla módosíto ei '!AB59</f>
        <v>0</v>
      </c>
      <c r="AS59" s="512">
        <f>'2a cofog szerinti teljesítés'!AB60</f>
        <v>0</v>
      </c>
      <c r="AT59" s="512">
        <f>'részletező tábla módosíto ei '!AC59</f>
        <v>0</v>
      </c>
      <c r="AU59" s="512">
        <f>'2a cofog szerinti teljesítés'!AC60</f>
        <v>0</v>
      </c>
      <c r="AV59" s="512">
        <f>'részletező tábla módosíto ei '!AD59</f>
        <v>0</v>
      </c>
      <c r="AW59" s="512">
        <f>'2a cofog szerinti teljesítés'!AD60</f>
        <v>0</v>
      </c>
      <c r="AX59" s="512">
        <f>'részletező tábla módosíto ei '!AF59</f>
        <v>0</v>
      </c>
      <c r="AY59" s="512">
        <f>'2a cofog szerinti teljesítés'!AF60</f>
        <v>0</v>
      </c>
      <c r="AZ59" s="512">
        <f>'részletező tábla módosíto ei '!AG59</f>
        <v>0</v>
      </c>
      <c r="BA59" s="512">
        <f>'2a cofog szerinti teljesítés'!AG60</f>
        <v>0</v>
      </c>
      <c r="BB59" s="512">
        <f>'részletező tábla módosíto ei '!AH59</f>
        <v>0</v>
      </c>
      <c r="BC59" s="512">
        <f>'2a cofog szerinti teljesítés'!AH60</f>
        <v>0</v>
      </c>
      <c r="BD59" s="512">
        <f>'részletező tábla módosíto ei '!AI59</f>
        <v>0</v>
      </c>
      <c r="BE59" s="512">
        <f>'2a cofog szerinti teljesítés'!AI60</f>
        <v>0</v>
      </c>
      <c r="BF59" s="512">
        <f>'részletező tábla módosíto ei '!AJ59</f>
        <v>0</v>
      </c>
      <c r="BG59" s="512">
        <f>'2a cofog szerinti teljesítés'!AJ60</f>
        <v>0</v>
      </c>
      <c r="BH59" s="512">
        <f>'részletező tábla módosíto ei '!AK59</f>
        <v>0</v>
      </c>
      <c r="BI59" s="512">
        <f>'2a cofog szerinti teljesítés'!AK60</f>
        <v>0</v>
      </c>
      <c r="BJ59" s="512">
        <f>'részletező tábla módosíto ei '!AL59</f>
        <v>3267500</v>
      </c>
      <c r="BK59" s="512">
        <f>'2a cofog szerinti teljesítés'!AL60</f>
        <v>4320</v>
      </c>
      <c r="BL59" s="512">
        <f>'részletező tábla módosíto ei '!AM59</f>
        <v>0</v>
      </c>
      <c r="BM59" s="512">
        <f>'2a cofog szerinti teljesítés'!AM60</f>
        <v>0</v>
      </c>
      <c r="BN59" s="512">
        <f>'részletező tábla módosíto ei '!AN59</f>
        <v>0</v>
      </c>
      <c r="BO59" s="512">
        <f>'2a cofog szerinti teljesítés'!AN60</f>
        <v>0</v>
      </c>
      <c r="BP59" s="512">
        <f>'részletező tábla módosíto ei '!AO59</f>
        <v>0</v>
      </c>
      <c r="BQ59" s="512">
        <f>'2a cofog szerinti teljesítés'!AO60</f>
        <v>0</v>
      </c>
      <c r="BR59" s="512">
        <f>'részletező tábla módosíto ei '!AP59</f>
        <v>0</v>
      </c>
      <c r="BS59" s="512">
        <f>'2a cofog szerinti teljesítés'!AP60</f>
        <v>0</v>
      </c>
      <c r="BT59" s="512">
        <f>'részletező tábla módosíto ei '!AR59</f>
        <v>0</v>
      </c>
      <c r="BU59" s="512">
        <f>'2a cofog szerinti teljesítés'!AR60</f>
        <v>0</v>
      </c>
      <c r="BV59" s="512">
        <f>'részletező tábla módosíto ei '!AS59</f>
        <v>0</v>
      </c>
      <c r="BW59" s="512">
        <f>'2a cofog szerinti teljesítés'!AS60</f>
        <v>0</v>
      </c>
      <c r="BX59" s="512">
        <f>'részletező tábla módosíto ei '!AE59</f>
        <v>0</v>
      </c>
      <c r="BY59" s="512">
        <f>'2a cofog szerinti teljesítés'!AE60</f>
        <v>0</v>
      </c>
      <c r="BZ59" s="512" t="e">
        <f>'részletező tábla módosíto ei '!#REF!</f>
        <v>#REF!</v>
      </c>
      <c r="CA59" s="512">
        <f>'2a cofog szerinti teljesítés'!AG60</f>
        <v>0</v>
      </c>
      <c r="CB59" s="512">
        <f>'részletező tábla módosíto ei '!AT59</f>
        <v>0</v>
      </c>
      <c r="CC59" s="512">
        <f>'2a cofog szerinti teljesítés'!AU60</f>
        <v>1936299</v>
      </c>
      <c r="CD59" s="512">
        <f>'részletező tábla módosíto ei '!AU59</f>
        <v>0</v>
      </c>
      <c r="CE59" s="512">
        <f>'2a cofog szerinti teljesítés'!AX60</f>
        <v>0</v>
      </c>
      <c r="CF59" s="512" t="e">
        <f>'részletező tábla módosíto ei '!#REF!</f>
        <v>#REF!</v>
      </c>
      <c r="CG59" s="512" t="e">
        <f>'2a cofog szerinti teljesítés'!#REF!</f>
        <v>#REF!</v>
      </c>
      <c r="CH59" s="512">
        <f>'részletező tábla módosíto ei '!AV59</f>
        <v>0</v>
      </c>
      <c r="CI59" s="512">
        <f>'2a cofog szerinti teljesítés'!AY60</f>
        <v>0</v>
      </c>
      <c r="CJ59" s="512">
        <f>'részletező tábla módosíto ei '!AW59</f>
        <v>0</v>
      </c>
      <c r="CK59" s="512">
        <f>'2a cofog szerinti teljesítés'!AZ60</f>
        <v>0</v>
      </c>
      <c r="CL59" s="512" t="e">
        <f>'részletező tábla módosíto ei '!#REF!</f>
        <v>#REF!</v>
      </c>
      <c r="CM59" s="512"/>
      <c r="CN59" s="512" t="e">
        <f>'részletező tábla módosíto ei '!#REF!</f>
        <v>#REF!</v>
      </c>
      <c r="CO59" s="512">
        <f>'2a cofog szerinti teljesítés'!AQ60</f>
        <v>0</v>
      </c>
      <c r="CP59" s="512" t="e">
        <f>'részletező tábla módosíto ei '!#REF!</f>
        <v>#REF!</v>
      </c>
      <c r="CQ59" s="512"/>
      <c r="CR59" s="512">
        <f>'részletező tábla módosíto ei '!AX59</f>
        <v>0</v>
      </c>
      <c r="CS59" s="512"/>
      <c r="CT59" s="512" t="e">
        <f>'részletező tábla módosíto ei '!#REF!</f>
        <v>#REF!</v>
      </c>
      <c r="CU59" s="512" t="e">
        <f>'2a cofog szerinti teljesítés'!#REF!</f>
        <v>#REF!</v>
      </c>
      <c r="CV59" s="512">
        <f>'részletező tábla módosíto ei '!AY59</f>
        <v>0</v>
      </c>
      <c r="CW59" s="512">
        <f>'2a cofog szerinti teljesítés'!BB60</f>
        <v>0</v>
      </c>
      <c r="CX59" s="512">
        <f>'részletező tábla módosíto ei '!AZ59</f>
        <v>3267500</v>
      </c>
      <c r="CY59" s="512">
        <f>'2a cofog szerinti teljesítés'!BC60</f>
        <v>3122540</v>
      </c>
      <c r="CZ59" s="510">
        <f t="shared" si="0"/>
        <v>3553500</v>
      </c>
    </row>
    <row r="60" spans="1:104" ht="17.399999999999999" x14ac:dyDescent="0.3">
      <c r="A60" s="18" t="s">
        <v>143</v>
      </c>
      <c r="B60" s="201" t="s">
        <v>144</v>
      </c>
      <c r="C60" s="512">
        <f>'részletező tábla módosíto ei '!C60</f>
        <v>0</v>
      </c>
      <c r="D60" s="512">
        <f>'2a cofog szerinti teljesítés'!C61</f>
        <v>0</v>
      </c>
      <c r="E60" s="512">
        <f>'részletező tábla módosíto ei '!D60</f>
        <v>0</v>
      </c>
      <c r="F60" s="512">
        <f>'2a cofog szerinti teljesítés'!D61</f>
        <v>0</v>
      </c>
      <c r="G60" s="512">
        <f>'részletező tábla módosíto ei '!E60</f>
        <v>0</v>
      </c>
      <c r="H60" s="512">
        <f>'2a cofog szerinti teljesítés'!E61</f>
        <v>0</v>
      </c>
      <c r="I60" s="512">
        <f>'részletező tábla módosíto ei '!F60</f>
        <v>0</v>
      </c>
      <c r="J60" s="512">
        <f>'2a cofog szerinti teljesítés'!F61</f>
        <v>0</v>
      </c>
      <c r="K60" s="512">
        <f>'részletező tábla módosíto ei '!G60</f>
        <v>0</v>
      </c>
      <c r="L60" s="512">
        <f>'részletező tábla módosíto ei '!H60</f>
        <v>0</v>
      </c>
      <c r="M60" s="512">
        <f>'2a cofog szerinti teljesítés'!H61</f>
        <v>0</v>
      </c>
      <c r="N60" s="512">
        <f>'részletező tábla módosíto ei '!M60</f>
        <v>0</v>
      </c>
      <c r="O60" s="512">
        <f>'2a cofog szerinti teljesítés'!M61</f>
        <v>0</v>
      </c>
      <c r="P60" s="512">
        <f>'részletező tábla módosíto ei '!N60</f>
        <v>0</v>
      </c>
      <c r="Q60" s="512">
        <f>'2a cofog szerinti teljesítés'!N61</f>
        <v>0</v>
      </c>
      <c r="R60" s="512">
        <f>'részletező tábla módosíto ei '!O60</f>
        <v>0</v>
      </c>
      <c r="S60" s="512">
        <f>'2a cofog szerinti teljesítés'!O61</f>
        <v>0</v>
      </c>
      <c r="T60" s="512">
        <f>'részletező tábla módosíto ei '!P60</f>
        <v>0</v>
      </c>
      <c r="U60" s="512">
        <f>'2a cofog szerinti teljesítés'!P61</f>
        <v>0</v>
      </c>
      <c r="V60" s="512">
        <f>'részletező tábla módosíto ei '!Q60</f>
        <v>0</v>
      </c>
      <c r="W60" s="512">
        <f>'2a cofog szerinti teljesítés'!Q61</f>
        <v>0</v>
      </c>
      <c r="X60" s="512">
        <f>'részletező tábla módosíto ei '!R60</f>
        <v>0</v>
      </c>
      <c r="Y60" s="512">
        <f>'2a cofog szerinti teljesítés'!R61</f>
        <v>0</v>
      </c>
      <c r="Z60" s="512">
        <f>'részletező tábla módosíto ei '!S60</f>
        <v>0</v>
      </c>
      <c r="AA60" s="512">
        <f>'2a cofog szerinti teljesítés'!S61</f>
        <v>0</v>
      </c>
      <c r="AB60" s="512">
        <f>'részletező tábla módosíto ei '!T60</f>
        <v>0</v>
      </c>
      <c r="AC60" s="512">
        <f>'2a cofog szerinti teljesítés'!T61</f>
        <v>0</v>
      </c>
      <c r="AD60" s="512">
        <f>'részletező tábla módosíto ei '!U60</f>
        <v>0</v>
      </c>
      <c r="AE60" s="512">
        <f>'2a cofog szerinti teljesítés'!U61</f>
        <v>0</v>
      </c>
      <c r="AF60" s="512">
        <f>'részletező tábla módosíto ei '!V60</f>
        <v>0</v>
      </c>
      <c r="AG60" s="512">
        <f>'2a cofog szerinti teljesítés'!V61</f>
        <v>0</v>
      </c>
      <c r="AH60" s="512">
        <f>'részletező tábla módosíto ei '!W60</f>
        <v>0</v>
      </c>
      <c r="AI60" s="512">
        <f>'2a cofog szerinti teljesítés'!W61</f>
        <v>0</v>
      </c>
      <c r="AJ60" s="512">
        <f>'részletező tábla módosíto ei '!X60</f>
        <v>0</v>
      </c>
      <c r="AK60" s="512">
        <f>'2a cofog szerinti teljesítés'!X61</f>
        <v>0</v>
      </c>
      <c r="AL60" s="512">
        <f>'részletező tábla módosíto ei '!Y60</f>
        <v>0</v>
      </c>
      <c r="AM60" s="512">
        <f>'2a cofog szerinti teljesítés'!Y61</f>
        <v>0</v>
      </c>
      <c r="AN60" s="512">
        <f>'részletező tábla módosíto ei '!Z60</f>
        <v>0</v>
      </c>
      <c r="AO60" s="512">
        <f>'2a cofog szerinti teljesítés'!Z61</f>
        <v>0</v>
      </c>
      <c r="AP60" s="512">
        <f>'részletező tábla módosíto ei '!AA60</f>
        <v>0</v>
      </c>
      <c r="AQ60" s="512">
        <f>'2a cofog szerinti teljesítés'!AA61</f>
        <v>0</v>
      </c>
      <c r="AR60" s="512">
        <f>'részletező tábla módosíto ei '!AB60</f>
        <v>0</v>
      </c>
      <c r="AS60" s="512">
        <f>'2a cofog szerinti teljesítés'!AB61</f>
        <v>0</v>
      </c>
      <c r="AT60" s="512">
        <f>'részletező tábla módosíto ei '!AC60</f>
        <v>0</v>
      </c>
      <c r="AU60" s="512">
        <f>'2a cofog szerinti teljesítés'!AC61</f>
        <v>0</v>
      </c>
      <c r="AV60" s="512">
        <f>'részletező tábla módosíto ei '!AD60</f>
        <v>0</v>
      </c>
      <c r="AW60" s="512">
        <f>'2a cofog szerinti teljesítés'!AD61</f>
        <v>0</v>
      </c>
      <c r="AX60" s="512">
        <f>'részletező tábla módosíto ei '!AF60</f>
        <v>0</v>
      </c>
      <c r="AY60" s="512">
        <f>'2a cofog szerinti teljesítés'!AF61</f>
        <v>0</v>
      </c>
      <c r="AZ60" s="512">
        <f>'részletező tábla módosíto ei '!AG60</f>
        <v>0</v>
      </c>
      <c r="BA60" s="512">
        <f>'2a cofog szerinti teljesítés'!AG61</f>
        <v>0</v>
      </c>
      <c r="BB60" s="512">
        <f>'részletező tábla módosíto ei '!AH60</f>
        <v>0</v>
      </c>
      <c r="BC60" s="512">
        <f>'2a cofog szerinti teljesítés'!AH61</f>
        <v>0</v>
      </c>
      <c r="BD60" s="512">
        <f>'részletező tábla módosíto ei '!AI60</f>
        <v>0</v>
      </c>
      <c r="BE60" s="512">
        <f>'2a cofog szerinti teljesítés'!AI61</f>
        <v>0</v>
      </c>
      <c r="BF60" s="512">
        <f>'részletező tábla módosíto ei '!AJ60</f>
        <v>0</v>
      </c>
      <c r="BG60" s="512">
        <f>'2a cofog szerinti teljesítés'!AJ61</f>
        <v>0</v>
      </c>
      <c r="BH60" s="512">
        <f>'részletező tábla módosíto ei '!AK60</f>
        <v>0</v>
      </c>
      <c r="BI60" s="512">
        <f>'2a cofog szerinti teljesítés'!AK61</f>
        <v>0</v>
      </c>
      <c r="BJ60" s="512">
        <f>'részletező tábla módosíto ei '!AL60</f>
        <v>0</v>
      </c>
      <c r="BK60" s="512">
        <f>'2a cofog szerinti teljesítés'!AL61</f>
        <v>0</v>
      </c>
      <c r="BL60" s="512">
        <f>'részletező tábla módosíto ei '!AM60</f>
        <v>0</v>
      </c>
      <c r="BM60" s="512">
        <f>'2a cofog szerinti teljesítés'!AM61</f>
        <v>0</v>
      </c>
      <c r="BN60" s="512">
        <f>'részletező tábla módosíto ei '!AN60</f>
        <v>0</v>
      </c>
      <c r="BO60" s="512">
        <f>'2a cofog szerinti teljesítés'!AN61</f>
        <v>0</v>
      </c>
      <c r="BP60" s="512">
        <f>'részletező tábla módosíto ei '!AO60</f>
        <v>0</v>
      </c>
      <c r="BQ60" s="512">
        <f>'2a cofog szerinti teljesítés'!AO61</f>
        <v>0</v>
      </c>
      <c r="BR60" s="512">
        <f>'részletező tábla módosíto ei '!AP60</f>
        <v>0</v>
      </c>
      <c r="BS60" s="512">
        <f>'2a cofog szerinti teljesítés'!AP61</f>
        <v>0</v>
      </c>
      <c r="BT60" s="512">
        <f>'részletező tábla módosíto ei '!AR60</f>
        <v>0</v>
      </c>
      <c r="BU60" s="512">
        <f>'2a cofog szerinti teljesítés'!AR61</f>
        <v>0</v>
      </c>
      <c r="BV60" s="512">
        <f>'részletező tábla módosíto ei '!AS60</f>
        <v>0</v>
      </c>
      <c r="BW60" s="512">
        <f>'2a cofog szerinti teljesítés'!AS61</f>
        <v>0</v>
      </c>
      <c r="BX60" s="512">
        <f>'részletező tábla módosíto ei '!AE60</f>
        <v>0</v>
      </c>
      <c r="BY60" s="512">
        <f>'2a cofog szerinti teljesítés'!AE61</f>
        <v>0</v>
      </c>
      <c r="BZ60" s="512" t="e">
        <f>'részletező tábla módosíto ei '!#REF!</f>
        <v>#REF!</v>
      </c>
      <c r="CA60" s="512">
        <f>'2a cofog szerinti teljesítés'!AG61</f>
        <v>0</v>
      </c>
      <c r="CB60" s="512">
        <f>'részletező tábla módosíto ei '!AT60</f>
        <v>0</v>
      </c>
      <c r="CC60" s="512">
        <f>'2a cofog szerinti teljesítés'!AU61</f>
        <v>0</v>
      </c>
      <c r="CD60" s="512">
        <f>'részletező tábla módosíto ei '!AU60</f>
        <v>0</v>
      </c>
      <c r="CE60" s="512">
        <f>'2a cofog szerinti teljesítés'!AX61</f>
        <v>0</v>
      </c>
      <c r="CF60" s="512" t="e">
        <f>'részletező tábla módosíto ei '!#REF!</f>
        <v>#REF!</v>
      </c>
      <c r="CG60" s="512" t="e">
        <f>'2a cofog szerinti teljesítés'!#REF!</f>
        <v>#REF!</v>
      </c>
      <c r="CH60" s="512">
        <f>'részletező tábla módosíto ei '!AV60</f>
        <v>0</v>
      </c>
      <c r="CI60" s="512">
        <f>'2a cofog szerinti teljesítés'!AY61</f>
        <v>0</v>
      </c>
      <c r="CJ60" s="512">
        <f>'részletező tábla módosíto ei '!AW60</f>
        <v>0</v>
      </c>
      <c r="CK60" s="512">
        <f>'2a cofog szerinti teljesítés'!AZ61</f>
        <v>0</v>
      </c>
      <c r="CL60" s="512" t="e">
        <f>'részletező tábla módosíto ei '!#REF!</f>
        <v>#REF!</v>
      </c>
      <c r="CM60" s="512"/>
      <c r="CN60" s="512" t="e">
        <f>'részletező tábla módosíto ei '!#REF!</f>
        <v>#REF!</v>
      </c>
      <c r="CO60" s="512">
        <f>'2a cofog szerinti teljesítés'!AQ61</f>
        <v>0</v>
      </c>
      <c r="CP60" s="512" t="e">
        <f>'részletező tábla módosíto ei '!#REF!</f>
        <v>#REF!</v>
      </c>
      <c r="CQ60" s="512"/>
      <c r="CR60" s="512">
        <f>'részletező tábla módosíto ei '!AX60</f>
        <v>0</v>
      </c>
      <c r="CS60" s="512"/>
      <c r="CT60" s="512" t="e">
        <f>'részletező tábla módosíto ei '!#REF!</f>
        <v>#REF!</v>
      </c>
      <c r="CU60" s="512" t="e">
        <f>'2a cofog szerinti teljesítés'!#REF!</f>
        <v>#REF!</v>
      </c>
      <c r="CV60" s="512">
        <f>'részletező tábla módosíto ei '!AY60</f>
        <v>0</v>
      </c>
      <c r="CW60" s="512">
        <f>'2a cofog szerinti teljesítés'!BB61</f>
        <v>0</v>
      </c>
      <c r="CX60" s="512">
        <f>'részletező tábla módosíto ei '!AZ60</f>
        <v>0</v>
      </c>
      <c r="CY60" s="512">
        <f>'2a cofog szerinti teljesítés'!BC61</f>
        <v>0</v>
      </c>
      <c r="CZ60" s="510">
        <f t="shared" si="0"/>
        <v>0</v>
      </c>
    </row>
    <row r="61" spans="1:104" ht="17.399999999999999" x14ac:dyDescent="0.3">
      <c r="A61" s="18" t="s">
        <v>145</v>
      </c>
      <c r="B61" s="201" t="s">
        <v>146</v>
      </c>
      <c r="C61" s="512">
        <f>'részletező tábla módosíto ei '!C61</f>
        <v>0</v>
      </c>
      <c r="D61" s="512">
        <f>'2a cofog szerinti teljesítés'!C62</f>
        <v>0</v>
      </c>
      <c r="E61" s="512">
        <f>'részletező tábla módosíto ei '!D61</f>
        <v>0</v>
      </c>
      <c r="F61" s="512">
        <f>'2a cofog szerinti teljesítés'!D62</f>
        <v>0</v>
      </c>
      <c r="G61" s="512">
        <f>'részletező tábla módosíto ei '!E61</f>
        <v>0</v>
      </c>
      <c r="H61" s="512">
        <f>'2a cofog szerinti teljesítés'!E62</f>
        <v>133</v>
      </c>
      <c r="I61" s="512">
        <f>'részletező tábla módosíto ei '!F61</f>
        <v>0</v>
      </c>
      <c r="J61" s="512">
        <f>'2a cofog szerinti teljesítés'!F62</f>
        <v>0</v>
      </c>
      <c r="K61" s="512">
        <f>'részletező tábla módosíto ei '!G61</f>
        <v>0</v>
      </c>
      <c r="L61" s="512">
        <f>'részletező tábla módosíto ei '!H61</f>
        <v>0</v>
      </c>
      <c r="M61" s="512">
        <f>'2a cofog szerinti teljesítés'!H62</f>
        <v>133</v>
      </c>
      <c r="N61" s="512">
        <f>'részletező tábla módosíto ei '!M61</f>
        <v>0</v>
      </c>
      <c r="O61" s="512">
        <f>'2a cofog szerinti teljesítés'!M62</f>
        <v>83</v>
      </c>
      <c r="P61" s="512">
        <f>'részletező tábla módosíto ei '!N61</f>
        <v>0</v>
      </c>
      <c r="Q61" s="512">
        <f>'2a cofog szerinti teljesítés'!N62</f>
        <v>0</v>
      </c>
      <c r="R61" s="512">
        <f>'részletező tábla módosíto ei '!O61</f>
        <v>0</v>
      </c>
      <c r="S61" s="512">
        <f>'2a cofog szerinti teljesítés'!O62</f>
        <v>0</v>
      </c>
      <c r="T61" s="512">
        <f>'részletező tábla módosíto ei '!P61</f>
        <v>0</v>
      </c>
      <c r="U61" s="512">
        <f>'2a cofog szerinti teljesítés'!P62</f>
        <v>0</v>
      </c>
      <c r="V61" s="512">
        <f>'részletező tábla módosíto ei '!Q61</f>
        <v>0</v>
      </c>
      <c r="W61" s="512">
        <f>'2a cofog szerinti teljesítés'!Q62</f>
        <v>83</v>
      </c>
      <c r="X61" s="512">
        <f>'részletező tábla módosíto ei '!R61</f>
        <v>0</v>
      </c>
      <c r="Y61" s="512">
        <f>'2a cofog szerinti teljesítés'!R62</f>
        <v>75</v>
      </c>
      <c r="Z61" s="512">
        <f>'részletező tábla módosíto ei '!S61</f>
        <v>0</v>
      </c>
      <c r="AA61" s="512">
        <f>'2a cofog szerinti teljesítés'!S62</f>
        <v>0</v>
      </c>
      <c r="AB61" s="512">
        <f>'részletező tábla módosíto ei '!T61</f>
        <v>0</v>
      </c>
      <c r="AC61" s="512">
        <f>'2a cofog szerinti teljesítés'!T62</f>
        <v>0</v>
      </c>
      <c r="AD61" s="512">
        <f>'részletező tábla módosíto ei '!U61</f>
        <v>0</v>
      </c>
      <c r="AE61" s="512">
        <f>'2a cofog szerinti teljesítés'!U62</f>
        <v>75</v>
      </c>
      <c r="AF61" s="512">
        <f>'részletező tábla módosíto ei '!V61</f>
        <v>0</v>
      </c>
      <c r="AG61" s="512">
        <f>'2a cofog szerinti teljesítés'!V62</f>
        <v>0</v>
      </c>
      <c r="AH61" s="512">
        <f>'részletező tábla módosíto ei '!W61</f>
        <v>0</v>
      </c>
      <c r="AI61" s="512">
        <f>'2a cofog szerinti teljesítés'!W62</f>
        <v>0</v>
      </c>
      <c r="AJ61" s="512">
        <f>'részletező tábla módosíto ei '!X61</f>
        <v>0</v>
      </c>
      <c r="AK61" s="512">
        <f>'2a cofog szerinti teljesítés'!X62</f>
        <v>0</v>
      </c>
      <c r="AL61" s="512">
        <f>'részletező tábla módosíto ei '!Y61</f>
        <v>0</v>
      </c>
      <c r="AM61" s="512">
        <f>'2a cofog szerinti teljesítés'!Y62</f>
        <v>0</v>
      </c>
      <c r="AN61" s="512">
        <f>'részletező tábla módosíto ei '!Z61</f>
        <v>0</v>
      </c>
      <c r="AO61" s="512">
        <f>'2a cofog szerinti teljesítés'!Z62</f>
        <v>0</v>
      </c>
      <c r="AP61" s="512">
        <f>'részletező tábla módosíto ei '!AA61</f>
        <v>0</v>
      </c>
      <c r="AQ61" s="512">
        <f>'2a cofog szerinti teljesítés'!AA62</f>
        <v>0</v>
      </c>
      <c r="AR61" s="512">
        <f>'részletező tábla módosíto ei '!AB61</f>
        <v>0</v>
      </c>
      <c r="AS61" s="512">
        <f>'2a cofog szerinti teljesítés'!AB62</f>
        <v>0</v>
      </c>
      <c r="AT61" s="512">
        <f>'részletező tábla módosíto ei '!AC61</f>
        <v>0</v>
      </c>
      <c r="AU61" s="512">
        <f>'2a cofog szerinti teljesítés'!AC62</f>
        <v>0</v>
      </c>
      <c r="AV61" s="512">
        <f>'részletező tábla módosíto ei '!AD61</f>
        <v>0</v>
      </c>
      <c r="AW61" s="512">
        <f>'2a cofog szerinti teljesítés'!AD62</f>
        <v>0</v>
      </c>
      <c r="AX61" s="512">
        <f>'részletező tábla módosíto ei '!AF61</f>
        <v>0</v>
      </c>
      <c r="AY61" s="512">
        <f>'2a cofog szerinti teljesítés'!AF62</f>
        <v>0</v>
      </c>
      <c r="AZ61" s="512">
        <f>'részletező tábla módosíto ei '!AG61</f>
        <v>0</v>
      </c>
      <c r="BA61" s="512">
        <f>'2a cofog szerinti teljesítés'!AG62</f>
        <v>0</v>
      </c>
      <c r="BB61" s="512">
        <f>'részletező tábla módosíto ei '!AH61</f>
        <v>0</v>
      </c>
      <c r="BC61" s="512">
        <f>'2a cofog szerinti teljesítés'!AH62</f>
        <v>0</v>
      </c>
      <c r="BD61" s="512">
        <f>'részletező tábla módosíto ei '!AI61</f>
        <v>0</v>
      </c>
      <c r="BE61" s="512">
        <f>'2a cofog szerinti teljesítés'!AI62</f>
        <v>0</v>
      </c>
      <c r="BF61" s="512">
        <f>'részletező tábla módosíto ei '!AJ61</f>
        <v>0</v>
      </c>
      <c r="BG61" s="512">
        <f>'2a cofog szerinti teljesítés'!AJ62</f>
        <v>0</v>
      </c>
      <c r="BH61" s="512">
        <f>'részletező tábla módosíto ei '!AK61</f>
        <v>0</v>
      </c>
      <c r="BI61" s="512">
        <f>'2a cofog szerinti teljesítés'!AK62</f>
        <v>0</v>
      </c>
      <c r="BJ61" s="512">
        <f>'részletező tábla módosíto ei '!AL61</f>
        <v>11000</v>
      </c>
      <c r="BK61" s="512">
        <f>'2a cofog szerinti teljesítés'!AL62</f>
        <v>40530</v>
      </c>
      <c r="BL61" s="512">
        <f>'részletező tábla módosíto ei '!AM61</f>
        <v>0</v>
      </c>
      <c r="BM61" s="512">
        <f>'2a cofog szerinti teljesítés'!AM62</f>
        <v>0</v>
      </c>
      <c r="BN61" s="512">
        <f>'részletező tábla módosíto ei '!AN61</f>
        <v>0</v>
      </c>
      <c r="BO61" s="512">
        <f>'2a cofog szerinti teljesítés'!AN62</f>
        <v>0</v>
      </c>
      <c r="BP61" s="512">
        <f>'részletező tábla módosíto ei '!AO61</f>
        <v>0</v>
      </c>
      <c r="BQ61" s="512">
        <f>'2a cofog szerinti teljesítés'!AO62</f>
        <v>0</v>
      </c>
      <c r="BR61" s="512">
        <f>'részletező tábla módosíto ei '!AP61</f>
        <v>0</v>
      </c>
      <c r="BS61" s="512">
        <f>'2a cofog szerinti teljesítés'!AP62</f>
        <v>0</v>
      </c>
      <c r="BT61" s="512">
        <f>'részletező tábla módosíto ei '!AR61</f>
        <v>0</v>
      </c>
      <c r="BU61" s="512">
        <f>'2a cofog szerinti teljesítés'!AR62</f>
        <v>0</v>
      </c>
      <c r="BV61" s="512">
        <f>'részletező tábla módosíto ei '!AS61</f>
        <v>0</v>
      </c>
      <c r="BW61" s="512">
        <f>'2a cofog szerinti teljesítés'!AS62</f>
        <v>0</v>
      </c>
      <c r="BX61" s="512">
        <f>'részletező tábla módosíto ei '!AE61</f>
        <v>0</v>
      </c>
      <c r="BY61" s="512">
        <f>'2a cofog szerinti teljesítés'!AE62</f>
        <v>0</v>
      </c>
      <c r="BZ61" s="512" t="e">
        <f>'részletező tábla módosíto ei '!#REF!</f>
        <v>#REF!</v>
      </c>
      <c r="CA61" s="512">
        <f>'2a cofog szerinti teljesítés'!AG62</f>
        <v>0</v>
      </c>
      <c r="CB61" s="512">
        <f>'részletező tábla módosíto ei '!AT61</f>
        <v>0</v>
      </c>
      <c r="CC61" s="512">
        <f>'2a cofog szerinti teljesítés'!AU62</f>
        <v>0</v>
      </c>
      <c r="CD61" s="512">
        <f>'részletező tábla módosíto ei '!AU61</f>
        <v>0</v>
      </c>
      <c r="CE61" s="512">
        <f>'2a cofog szerinti teljesítés'!AX62</f>
        <v>0</v>
      </c>
      <c r="CF61" s="512" t="e">
        <f>'részletező tábla módosíto ei '!#REF!</f>
        <v>#REF!</v>
      </c>
      <c r="CG61" s="512" t="e">
        <f>'2a cofog szerinti teljesítés'!#REF!</f>
        <v>#REF!</v>
      </c>
      <c r="CH61" s="512">
        <f>'részletező tábla módosíto ei '!AV61</f>
        <v>0</v>
      </c>
      <c r="CI61" s="512">
        <f>'2a cofog szerinti teljesítés'!AY62</f>
        <v>0</v>
      </c>
      <c r="CJ61" s="512">
        <f>'részletező tábla módosíto ei '!AW61</f>
        <v>0</v>
      </c>
      <c r="CK61" s="512">
        <f>'2a cofog szerinti teljesítés'!AZ62</f>
        <v>0</v>
      </c>
      <c r="CL61" s="512" t="e">
        <f>'részletező tábla módosíto ei '!#REF!</f>
        <v>#REF!</v>
      </c>
      <c r="CM61" s="512"/>
      <c r="CN61" s="512" t="e">
        <f>'részletező tábla módosíto ei '!#REF!</f>
        <v>#REF!</v>
      </c>
      <c r="CO61" s="512">
        <f>'2a cofog szerinti teljesítés'!AQ62</f>
        <v>0</v>
      </c>
      <c r="CP61" s="512" t="e">
        <f>'részletező tábla módosíto ei '!#REF!</f>
        <v>#REF!</v>
      </c>
      <c r="CQ61" s="512"/>
      <c r="CR61" s="512">
        <f>'részletező tábla módosíto ei '!AX61</f>
        <v>0</v>
      </c>
      <c r="CS61" s="512"/>
      <c r="CT61" s="512" t="e">
        <f>'részletező tábla módosíto ei '!#REF!</f>
        <v>#REF!</v>
      </c>
      <c r="CU61" s="512" t="e">
        <f>'2a cofog szerinti teljesítés'!#REF!</f>
        <v>#REF!</v>
      </c>
      <c r="CV61" s="512">
        <f>'részletező tábla módosíto ei '!AY61</f>
        <v>0</v>
      </c>
      <c r="CW61" s="512">
        <f>'2a cofog szerinti teljesítés'!BB62</f>
        <v>0</v>
      </c>
      <c r="CX61" s="512">
        <f>'részletező tábla módosíto ei '!AZ61</f>
        <v>11000</v>
      </c>
      <c r="CY61" s="512">
        <f>'2a cofog szerinti teljesítés'!BC62</f>
        <v>40530</v>
      </c>
      <c r="CZ61" s="510">
        <f t="shared" si="0"/>
        <v>11000</v>
      </c>
    </row>
    <row r="62" spans="1:104" ht="17.399999999999999" x14ac:dyDescent="0.3">
      <c r="A62" s="18" t="s">
        <v>147</v>
      </c>
      <c r="B62" s="201" t="s">
        <v>148</v>
      </c>
      <c r="C62" s="512">
        <f>'részletező tábla módosíto ei '!C62</f>
        <v>0</v>
      </c>
      <c r="D62" s="512">
        <f>'2a cofog szerinti teljesítés'!C63</f>
        <v>0</v>
      </c>
      <c r="E62" s="512">
        <f>'részletező tábla módosíto ei '!D62</f>
        <v>0</v>
      </c>
      <c r="F62" s="512">
        <f>'2a cofog szerinti teljesítés'!D63</f>
        <v>0</v>
      </c>
      <c r="G62" s="512">
        <f>'részletező tábla módosíto ei '!E62</f>
        <v>0</v>
      </c>
      <c r="H62" s="512">
        <f>'2a cofog szerinti teljesítés'!E63</f>
        <v>0</v>
      </c>
      <c r="I62" s="512">
        <f>'részletező tábla módosíto ei '!F62</f>
        <v>0</v>
      </c>
      <c r="J62" s="512">
        <f>'2a cofog szerinti teljesítés'!F63</f>
        <v>0</v>
      </c>
      <c r="K62" s="512">
        <f>'részletező tábla módosíto ei '!G62</f>
        <v>0</v>
      </c>
      <c r="L62" s="512">
        <f>'részletező tábla módosíto ei '!H62</f>
        <v>0</v>
      </c>
      <c r="M62" s="512">
        <f>'2a cofog szerinti teljesítés'!H63</f>
        <v>0</v>
      </c>
      <c r="N62" s="512">
        <f>'részletező tábla módosíto ei '!M62</f>
        <v>0</v>
      </c>
      <c r="O62" s="512">
        <f>'2a cofog szerinti teljesítés'!M63</f>
        <v>0</v>
      </c>
      <c r="P62" s="512">
        <f>'részletező tábla módosíto ei '!N62</f>
        <v>0</v>
      </c>
      <c r="Q62" s="512">
        <f>'2a cofog szerinti teljesítés'!N63</f>
        <v>0</v>
      </c>
      <c r="R62" s="512">
        <f>'részletező tábla módosíto ei '!O62</f>
        <v>0</v>
      </c>
      <c r="S62" s="512">
        <f>'2a cofog szerinti teljesítés'!O63</f>
        <v>0</v>
      </c>
      <c r="T62" s="512">
        <f>'részletező tábla módosíto ei '!P62</f>
        <v>0</v>
      </c>
      <c r="U62" s="512">
        <f>'2a cofog szerinti teljesítés'!P63</f>
        <v>0</v>
      </c>
      <c r="V62" s="512">
        <f>'részletező tábla módosíto ei '!Q62</f>
        <v>0</v>
      </c>
      <c r="W62" s="512">
        <f>'2a cofog szerinti teljesítés'!Q63</f>
        <v>0</v>
      </c>
      <c r="X62" s="512">
        <f>'részletező tábla módosíto ei '!R62</f>
        <v>0</v>
      </c>
      <c r="Y62" s="512">
        <f>'2a cofog szerinti teljesítés'!R63</f>
        <v>0</v>
      </c>
      <c r="Z62" s="512">
        <f>'részletező tábla módosíto ei '!S62</f>
        <v>0</v>
      </c>
      <c r="AA62" s="512">
        <f>'2a cofog szerinti teljesítés'!S63</f>
        <v>0</v>
      </c>
      <c r="AB62" s="512">
        <f>'részletező tábla módosíto ei '!T62</f>
        <v>0</v>
      </c>
      <c r="AC62" s="512">
        <f>'2a cofog szerinti teljesítés'!T63</f>
        <v>0</v>
      </c>
      <c r="AD62" s="512">
        <f>'részletező tábla módosíto ei '!U62</f>
        <v>0</v>
      </c>
      <c r="AE62" s="512">
        <f>'2a cofog szerinti teljesítés'!U63</f>
        <v>0</v>
      </c>
      <c r="AF62" s="512">
        <f>'részletező tábla módosíto ei '!V62</f>
        <v>0</v>
      </c>
      <c r="AG62" s="512">
        <f>'2a cofog szerinti teljesítés'!V63</f>
        <v>0</v>
      </c>
      <c r="AH62" s="512">
        <f>'részletező tábla módosíto ei '!W62</f>
        <v>0</v>
      </c>
      <c r="AI62" s="512">
        <f>'2a cofog szerinti teljesítés'!W63</f>
        <v>0</v>
      </c>
      <c r="AJ62" s="512">
        <f>'részletező tábla módosíto ei '!X62</f>
        <v>0</v>
      </c>
      <c r="AK62" s="512">
        <f>'2a cofog szerinti teljesítés'!X63</f>
        <v>0</v>
      </c>
      <c r="AL62" s="512">
        <f>'részletező tábla módosíto ei '!Y62</f>
        <v>0</v>
      </c>
      <c r="AM62" s="512">
        <f>'2a cofog szerinti teljesítés'!Y63</f>
        <v>0</v>
      </c>
      <c r="AN62" s="512">
        <f>'részletező tábla módosíto ei '!Z62</f>
        <v>0</v>
      </c>
      <c r="AO62" s="512">
        <f>'2a cofog szerinti teljesítés'!Z63</f>
        <v>0</v>
      </c>
      <c r="AP62" s="512">
        <f>'részletező tábla módosíto ei '!AA62</f>
        <v>0</v>
      </c>
      <c r="AQ62" s="512">
        <f>'2a cofog szerinti teljesítés'!AA63</f>
        <v>0</v>
      </c>
      <c r="AR62" s="512">
        <f>'részletező tábla módosíto ei '!AB62</f>
        <v>0</v>
      </c>
      <c r="AS62" s="512">
        <f>'2a cofog szerinti teljesítés'!AB63</f>
        <v>0</v>
      </c>
      <c r="AT62" s="512">
        <f>'részletező tábla módosíto ei '!AC62</f>
        <v>0</v>
      </c>
      <c r="AU62" s="512">
        <f>'2a cofog szerinti teljesítés'!AC63</f>
        <v>0</v>
      </c>
      <c r="AV62" s="512">
        <f>'részletező tábla módosíto ei '!AD62</f>
        <v>0</v>
      </c>
      <c r="AW62" s="512">
        <f>'2a cofog szerinti teljesítés'!AD63</f>
        <v>0</v>
      </c>
      <c r="AX62" s="512">
        <f>'részletező tábla módosíto ei '!AF62</f>
        <v>0</v>
      </c>
      <c r="AY62" s="512">
        <f>'2a cofog szerinti teljesítés'!AF63</f>
        <v>0</v>
      </c>
      <c r="AZ62" s="512">
        <f>'részletező tábla módosíto ei '!AG62</f>
        <v>0</v>
      </c>
      <c r="BA62" s="512">
        <f>'2a cofog szerinti teljesítés'!AG63</f>
        <v>0</v>
      </c>
      <c r="BB62" s="512">
        <f>'részletező tábla módosíto ei '!AH62</f>
        <v>0</v>
      </c>
      <c r="BC62" s="512">
        <f>'2a cofog szerinti teljesítés'!AH63</f>
        <v>0</v>
      </c>
      <c r="BD62" s="512">
        <f>'részletező tábla módosíto ei '!AI62</f>
        <v>0</v>
      </c>
      <c r="BE62" s="512">
        <f>'2a cofog szerinti teljesítés'!AI63</f>
        <v>0</v>
      </c>
      <c r="BF62" s="512">
        <f>'részletező tábla módosíto ei '!AJ62</f>
        <v>0</v>
      </c>
      <c r="BG62" s="512">
        <f>'2a cofog szerinti teljesítés'!AJ63</f>
        <v>0</v>
      </c>
      <c r="BH62" s="512">
        <f>'részletező tábla módosíto ei '!AK62</f>
        <v>0</v>
      </c>
      <c r="BI62" s="512">
        <f>'2a cofog szerinti teljesítés'!AK63</f>
        <v>0</v>
      </c>
      <c r="BJ62" s="512">
        <f>'részletező tábla módosíto ei '!AL62</f>
        <v>0</v>
      </c>
      <c r="BK62" s="512">
        <f>'2a cofog szerinti teljesítés'!AL63</f>
        <v>640220</v>
      </c>
      <c r="BL62" s="512">
        <f>'részletező tábla módosíto ei '!AM62</f>
        <v>0</v>
      </c>
      <c r="BM62" s="512">
        <f>'2a cofog szerinti teljesítés'!AM63</f>
        <v>0</v>
      </c>
      <c r="BN62" s="512">
        <f>'részletező tábla módosíto ei '!AN62</f>
        <v>0</v>
      </c>
      <c r="BO62" s="512">
        <f>'2a cofog szerinti teljesítés'!AN63</f>
        <v>0</v>
      </c>
      <c r="BP62" s="512">
        <f>'részletező tábla módosíto ei '!AO62</f>
        <v>0</v>
      </c>
      <c r="BQ62" s="512">
        <f>'2a cofog szerinti teljesítés'!AO63</f>
        <v>0</v>
      </c>
      <c r="BR62" s="512">
        <f>'részletező tábla módosíto ei '!AP62</f>
        <v>0</v>
      </c>
      <c r="BS62" s="512">
        <f>'2a cofog szerinti teljesítés'!AP63</f>
        <v>0</v>
      </c>
      <c r="BT62" s="512">
        <f>'részletező tábla módosíto ei '!AR62</f>
        <v>0</v>
      </c>
      <c r="BU62" s="512">
        <f>'2a cofog szerinti teljesítés'!AR63</f>
        <v>0</v>
      </c>
      <c r="BV62" s="512">
        <f>'részletező tábla módosíto ei '!AS62</f>
        <v>0</v>
      </c>
      <c r="BW62" s="512">
        <f>'2a cofog szerinti teljesítés'!AS63</f>
        <v>0</v>
      </c>
      <c r="BX62" s="512">
        <f>'részletező tábla módosíto ei '!AE62</f>
        <v>0</v>
      </c>
      <c r="BY62" s="512">
        <f>'2a cofog szerinti teljesítés'!AE63</f>
        <v>0</v>
      </c>
      <c r="BZ62" s="512" t="e">
        <f>'részletező tábla módosíto ei '!#REF!</f>
        <v>#REF!</v>
      </c>
      <c r="CA62" s="512">
        <f>'2a cofog szerinti teljesítés'!AG63</f>
        <v>0</v>
      </c>
      <c r="CB62" s="512">
        <f>'részletező tábla módosíto ei '!AT62</f>
        <v>0</v>
      </c>
      <c r="CC62" s="512">
        <f>'2a cofog szerinti teljesítés'!AU63</f>
        <v>0</v>
      </c>
      <c r="CD62" s="512">
        <f>'részletező tábla módosíto ei '!AU62</f>
        <v>0</v>
      </c>
      <c r="CE62" s="512">
        <f>'2a cofog szerinti teljesítés'!AX63</f>
        <v>0</v>
      </c>
      <c r="CF62" s="512" t="e">
        <f>'részletező tábla módosíto ei '!#REF!</f>
        <v>#REF!</v>
      </c>
      <c r="CG62" s="512" t="e">
        <f>'2a cofog szerinti teljesítés'!#REF!</f>
        <v>#REF!</v>
      </c>
      <c r="CH62" s="512">
        <f>'részletező tábla módosíto ei '!AV62</f>
        <v>0</v>
      </c>
      <c r="CI62" s="512">
        <f>'2a cofog szerinti teljesítés'!AY63</f>
        <v>0</v>
      </c>
      <c r="CJ62" s="512">
        <f>'részletező tábla módosíto ei '!AW62</f>
        <v>0</v>
      </c>
      <c r="CK62" s="512">
        <f>'2a cofog szerinti teljesítés'!AZ63</f>
        <v>0</v>
      </c>
      <c r="CL62" s="512" t="e">
        <f>'részletező tábla módosíto ei '!#REF!</f>
        <v>#REF!</v>
      </c>
      <c r="CM62" s="512"/>
      <c r="CN62" s="512" t="e">
        <f>'részletező tábla módosíto ei '!#REF!</f>
        <v>#REF!</v>
      </c>
      <c r="CO62" s="512">
        <f>'2a cofog szerinti teljesítés'!AQ63</f>
        <v>0</v>
      </c>
      <c r="CP62" s="512" t="e">
        <f>'részletező tábla módosíto ei '!#REF!</f>
        <v>#REF!</v>
      </c>
      <c r="CQ62" s="512"/>
      <c r="CR62" s="512">
        <f>'részletező tábla módosíto ei '!AX62</f>
        <v>0</v>
      </c>
      <c r="CS62" s="512"/>
      <c r="CT62" s="512" t="e">
        <f>'részletező tábla módosíto ei '!#REF!</f>
        <v>#REF!</v>
      </c>
      <c r="CU62" s="512" t="e">
        <f>'2a cofog szerinti teljesítés'!#REF!</f>
        <v>#REF!</v>
      </c>
      <c r="CV62" s="512">
        <f>'részletező tábla módosíto ei '!AY62</f>
        <v>0</v>
      </c>
      <c r="CW62" s="512">
        <f>'2a cofog szerinti teljesítés'!BB63</f>
        <v>0</v>
      </c>
      <c r="CX62" s="512">
        <f>'részletező tábla módosíto ei '!AZ62</f>
        <v>0</v>
      </c>
      <c r="CY62" s="512">
        <f>'2a cofog szerinti teljesítés'!BC63</f>
        <v>640220</v>
      </c>
      <c r="CZ62" s="510">
        <f t="shared" si="0"/>
        <v>0</v>
      </c>
    </row>
    <row r="63" spans="1:104" ht="17.399999999999999" x14ac:dyDescent="0.3">
      <c r="A63" s="18" t="s">
        <v>149</v>
      </c>
      <c r="B63" s="201" t="s">
        <v>1319</v>
      </c>
      <c r="C63" s="512">
        <f>'részletező tábla módosíto ei '!C63</f>
        <v>0</v>
      </c>
      <c r="D63" s="512">
        <f>'2a cofog szerinti teljesítés'!C64</f>
        <v>0</v>
      </c>
      <c r="E63" s="512">
        <f>'részletező tábla módosíto ei '!D63</f>
        <v>0</v>
      </c>
      <c r="F63" s="512">
        <f>'2a cofog szerinti teljesítés'!D64</f>
        <v>0</v>
      </c>
      <c r="G63" s="512">
        <f>'részletező tábla módosíto ei '!E63</f>
        <v>0</v>
      </c>
      <c r="H63" s="512">
        <f>'2a cofog szerinti teljesítés'!E64</f>
        <v>0</v>
      </c>
      <c r="I63" s="512">
        <f>'részletező tábla módosíto ei '!F63</f>
        <v>0</v>
      </c>
      <c r="J63" s="512">
        <f>'2a cofog szerinti teljesítés'!F64</f>
        <v>0</v>
      </c>
      <c r="K63" s="512">
        <f>'részletező tábla módosíto ei '!G63</f>
        <v>0</v>
      </c>
      <c r="L63" s="512">
        <f>'részletező tábla módosíto ei '!H63</f>
        <v>0</v>
      </c>
      <c r="M63" s="512">
        <f>'2a cofog szerinti teljesítés'!H64</f>
        <v>0</v>
      </c>
      <c r="N63" s="512">
        <f>'részletező tábla módosíto ei '!M63</f>
        <v>0</v>
      </c>
      <c r="O63" s="512">
        <f>'2a cofog szerinti teljesítés'!M64</f>
        <v>0</v>
      </c>
      <c r="P63" s="512">
        <f>'részletező tábla módosíto ei '!N63</f>
        <v>0</v>
      </c>
      <c r="Q63" s="512">
        <f>'2a cofog szerinti teljesítés'!N64</f>
        <v>0</v>
      </c>
      <c r="R63" s="512">
        <f>'részletező tábla módosíto ei '!O63</f>
        <v>0</v>
      </c>
      <c r="S63" s="512">
        <f>'2a cofog szerinti teljesítés'!O64</f>
        <v>0</v>
      </c>
      <c r="T63" s="512">
        <f>'részletező tábla módosíto ei '!P63</f>
        <v>0</v>
      </c>
      <c r="U63" s="512">
        <f>'2a cofog szerinti teljesítés'!P64</f>
        <v>0</v>
      </c>
      <c r="V63" s="512">
        <f>'részletező tábla módosíto ei '!Q63</f>
        <v>0</v>
      </c>
      <c r="W63" s="512">
        <f>'2a cofog szerinti teljesítés'!Q64</f>
        <v>0</v>
      </c>
      <c r="X63" s="512">
        <f>'részletező tábla módosíto ei '!R63</f>
        <v>0</v>
      </c>
      <c r="Y63" s="512">
        <f>'2a cofog szerinti teljesítés'!R64</f>
        <v>0</v>
      </c>
      <c r="Z63" s="512">
        <f>'részletező tábla módosíto ei '!S63</f>
        <v>0</v>
      </c>
      <c r="AA63" s="512">
        <f>'2a cofog szerinti teljesítés'!S64</f>
        <v>0</v>
      </c>
      <c r="AB63" s="512">
        <f>'részletező tábla módosíto ei '!T63</f>
        <v>0</v>
      </c>
      <c r="AC63" s="512">
        <f>'2a cofog szerinti teljesítés'!T64</f>
        <v>0</v>
      </c>
      <c r="AD63" s="512">
        <f>'részletező tábla módosíto ei '!U63</f>
        <v>0</v>
      </c>
      <c r="AE63" s="512">
        <f>'2a cofog szerinti teljesítés'!U64</f>
        <v>0</v>
      </c>
      <c r="AF63" s="512">
        <f>'részletező tábla módosíto ei '!V63</f>
        <v>0</v>
      </c>
      <c r="AG63" s="512">
        <f>'2a cofog szerinti teljesítés'!V64</f>
        <v>0</v>
      </c>
      <c r="AH63" s="512">
        <f>'részletező tábla módosíto ei '!W63</f>
        <v>0</v>
      </c>
      <c r="AI63" s="512">
        <f>'2a cofog szerinti teljesítés'!W64</f>
        <v>0</v>
      </c>
      <c r="AJ63" s="512">
        <f>'részletező tábla módosíto ei '!X63</f>
        <v>0</v>
      </c>
      <c r="AK63" s="512">
        <f>'2a cofog szerinti teljesítés'!X64</f>
        <v>0</v>
      </c>
      <c r="AL63" s="512">
        <f>'részletező tábla módosíto ei '!Y63</f>
        <v>0</v>
      </c>
      <c r="AM63" s="512">
        <f>'2a cofog szerinti teljesítés'!Y64</f>
        <v>0</v>
      </c>
      <c r="AN63" s="512">
        <f>'részletező tábla módosíto ei '!Z63</f>
        <v>0</v>
      </c>
      <c r="AO63" s="512">
        <f>'2a cofog szerinti teljesítés'!Z64</f>
        <v>0</v>
      </c>
      <c r="AP63" s="512">
        <f>'részletező tábla módosíto ei '!AA63</f>
        <v>0</v>
      </c>
      <c r="AQ63" s="512">
        <f>'2a cofog szerinti teljesítés'!AA64</f>
        <v>0</v>
      </c>
      <c r="AR63" s="512">
        <f>'részletező tábla módosíto ei '!AB63</f>
        <v>0</v>
      </c>
      <c r="AS63" s="512">
        <f>'2a cofog szerinti teljesítés'!AB64</f>
        <v>0</v>
      </c>
      <c r="AT63" s="512">
        <f>'részletező tábla módosíto ei '!AC63</f>
        <v>0</v>
      </c>
      <c r="AU63" s="512">
        <f>'2a cofog szerinti teljesítés'!AC64</f>
        <v>0</v>
      </c>
      <c r="AV63" s="512">
        <f>'részletező tábla módosíto ei '!AD63</f>
        <v>0</v>
      </c>
      <c r="AW63" s="512">
        <f>'2a cofog szerinti teljesítés'!AD64</f>
        <v>0</v>
      </c>
      <c r="AX63" s="512">
        <f>'részletező tábla módosíto ei '!AF63</f>
        <v>0</v>
      </c>
      <c r="AY63" s="512">
        <f>'2a cofog szerinti teljesítés'!AF64</f>
        <v>0</v>
      </c>
      <c r="AZ63" s="512">
        <f>'részletező tábla módosíto ei '!AG63</f>
        <v>0</v>
      </c>
      <c r="BA63" s="512">
        <f>'2a cofog szerinti teljesítés'!AG64</f>
        <v>0</v>
      </c>
      <c r="BB63" s="512">
        <f>'részletező tábla módosíto ei '!AH63</f>
        <v>0</v>
      </c>
      <c r="BC63" s="512">
        <f>'2a cofog szerinti teljesítés'!AH64</f>
        <v>0</v>
      </c>
      <c r="BD63" s="512">
        <f>'részletező tábla módosíto ei '!AI63</f>
        <v>0</v>
      </c>
      <c r="BE63" s="512">
        <f>'2a cofog szerinti teljesítés'!AI64</f>
        <v>0</v>
      </c>
      <c r="BF63" s="512">
        <f>'részletező tábla módosíto ei '!AJ63</f>
        <v>0</v>
      </c>
      <c r="BG63" s="512">
        <f>'2a cofog szerinti teljesítés'!AJ64</f>
        <v>0</v>
      </c>
      <c r="BH63" s="512">
        <f>'részletező tábla módosíto ei '!AK63</f>
        <v>0</v>
      </c>
      <c r="BI63" s="512">
        <f>'2a cofog szerinti teljesítés'!AK64</f>
        <v>0</v>
      </c>
      <c r="BJ63" s="512">
        <f>'részletező tábla módosíto ei '!AL63</f>
        <v>0</v>
      </c>
      <c r="BK63" s="512">
        <f>'2a cofog szerinti teljesítés'!AL64</f>
        <v>0</v>
      </c>
      <c r="BL63" s="512">
        <f>'részletező tábla módosíto ei '!AM63</f>
        <v>0</v>
      </c>
      <c r="BM63" s="512">
        <f>'2a cofog szerinti teljesítés'!AM64</f>
        <v>0</v>
      </c>
      <c r="BN63" s="512">
        <f>'részletező tábla módosíto ei '!AN63</f>
        <v>0</v>
      </c>
      <c r="BO63" s="512">
        <f>'2a cofog szerinti teljesítés'!AN64</f>
        <v>0</v>
      </c>
      <c r="BP63" s="512">
        <f>'részletező tábla módosíto ei '!AO63</f>
        <v>0</v>
      </c>
      <c r="BQ63" s="512">
        <f>'2a cofog szerinti teljesítés'!AO64</f>
        <v>0</v>
      </c>
      <c r="BR63" s="512">
        <f>'részletező tábla módosíto ei '!AP63</f>
        <v>0</v>
      </c>
      <c r="BS63" s="512">
        <f>'2a cofog szerinti teljesítés'!AP64</f>
        <v>0</v>
      </c>
      <c r="BT63" s="512">
        <f>'részletező tábla módosíto ei '!AR63</f>
        <v>0</v>
      </c>
      <c r="BU63" s="512">
        <f>'2a cofog szerinti teljesítés'!AR64</f>
        <v>0</v>
      </c>
      <c r="BV63" s="512">
        <f>'részletező tábla módosíto ei '!AS63</f>
        <v>0</v>
      </c>
      <c r="BW63" s="512">
        <f>'2a cofog szerinti teljesítés'!AS64</f>
        <v>0</v>
      </c>
      <c r="BX63" s="512">
        <f>'részletező tábla módosíto ei '!AE63</f>
        <v>0</v>
      </c>
      <c r="BY63" s="512">
        <f>'2a cofog szerinti teljesítés'!AE64</f>
        <v>0</v>
      </c>
      <c r="BZ63" s="512" t="e">
        <f>'részletező tábla módosíto ei '!#REF!</f>
        <v>#REF!</v>
      </c>
      <c r="CA63" s="512">
        <f>'2a cofog szerinti teljesítés'!AG64</f>
        <v>0</v>
      </c>
      <c r="CB63" s="512">
        <f>'részletező tábla módosíto ei '!AT63</f>
        <v>0</v>
      </c>
      <c r="CC63" s="512">
        <f>'2a cofog szerinti teljesítés'!AU64</f>
        <v>0</v>
      </c>
      <c r="CD63" s="512">
        <f>'részletező tábla módosíto ei '!AU63</f>
        <v>0</v>
      </c>
      <c r="CE63" s="512">
        <f>'2a cofog szerinti teljesítés'!AX64</f>
        <v>0</v>
      </c>
      <c r="CF63" s="512" t="e">
        <f>'részletező tábla módosíto ei '!#REF!</f>
        <v>#REF!</v>
      </c>
      <c r="CG63" s="512" t="e">
        <f>'2a cofog szerinti teljesítés'!#REF!</f>
        <v>#REF!</v>
      </c>
      <c r="CH63" s="512">
        <f>'részletező tábla módosíto ei '!AV63</f>
        <v>0</v>
      </c>
      <c r="CI63" s="512">
        <f>'2a cofog szerinti teljesítés'!AY64</f>
        <v>0</v>
      </c>
      <c r="CJ63" s="512">
        <f>'részletező tábla módosíto ei '!AW63</f>
        <v>0</v>
      </c>
      <c r="CK63" s="512">
        <f>'2a cofog szerinti teljesítés'!AZ64</f>
        <v>0</v>
      </c>
      <c r="CL63" s="512" t="e">
        <f>'részletező tábla módosíto ei '!#REF!</f>
        <v>#REF!</v>
      </c>
      <c r="CM63" s="512"/>
      <c r="CN63" s="512" t="e">
        <f>'részletező tábla módosíto ei '!#REF!</f>
        <v>#REF!</v>
      </c>
      <c r="CO63" s="512">
        <f>'2a cofog szerinti teljesítés'!AQ64</f>
        <v>0</v>
      </c>
      <c r="CP63" s="512" t="e">
        <f>'részletező tábla módosíto ei '!#REF!</f>
        <v>#REF!</v>
      </c>
      <c r="CQ63" s="512"/>
      <c r="CR63" s="512">
        <f>'részletező tábla módosíto ei '!AX63</f>
        <v>0</v>
      </c>
      <c r="CS63" s="512"/>
      <c r="CT63" s="512" t="e">
        <f>'részletező tábla módosíto ei '!#REF!</f>
        <v>#REF!</v>
      </c>
      <c r="CU63" s="512" t="e">
        <f>'2a cofog szerinti teljesítés'!#REF!</f>
        <v>#REF!</v>
      </c>
      <c r="CV63" s="512">
        <f>'részletező tábla módosíto ei '!AY63</f>
        <v>0</v>
      </c>
      <c r="CW63" s="512">
        <f>'2a cofog szerinti teljesítés'!BB64</f>
        <v>0</v>
      </c>
      <c r="CX63" s="512">
        <f>'részletező tábla módosíto ei '!AZ63</f>
        <v>0</v>
      </c>
      <c r="CY63" s="512">
        <f>'2a cofog szerinti teljesítés'!BC64</f>
        <v>0</v>
      </c>
      <c r="CZ63" s="510"/>
    </row>
    <row r="64" spans="1:104" ht="17.399999999999999" x14ac:dyDescent="0.3">
      <c r="A64" s="18" t="s">
        <v>1318</v>
      </c>
      <c r="B64" s="201" t="s">
        <v>150</v>
      </c>
      <c r="C64" s="512">
        <f>'részletező tábla módosíto ei '!C64</f>
        <v>0</v>
      </c>
      <c r="D64" s="512">
        <f>'2a cofog szerinti teljesítés'!C65</f>
        <v>0</v>
      </c>
      <c r="E64" s="512">
        <f>'részletező tábla módosíto ei '!D64</f>
        <v>0</v>
      </c>
      <c r="F64" s="512">
        <f>'2a cofog szerinti teljesítés'!D65</f>
        <v>0</v>
      </c>
      <c r="G64" s="512">
        <f>'részletező tábla módosíto ei '!E64</f>
        <v>0</v>
      </c>
      <c r="H64" s="512">
        <f>'2a cofog szerinti teljesítés'!E65</f>
        <v>294997</v>
      </c>
      <c r="I64" s="512">
        <f>'részletező tábla módosíto ei '!F64</f>
        <v>0</v>
      </c>
      <c r="J64" s="512">
        <f>'2a cofog szerinti teljesítés'!F65</f>
        <v>0</v>
      </c>
      <c r="K64" s="512">
        <f>'részletező tábla módosíto ei '!G64</f>
        <v>0</v>
      </c>
      <c r="L64" s="512">
        <f>'részletező tábla módosíto ei '!H64</f>
        <v>0</v>
      </c>
      <c r="M64" s="512">
        <f>'2a cofog szerinti teljesítés'!H65</f>
        <v>294997</v>
      </c>
      <c r="N64" s="512">
        <f>'részletező tábla módosíto ei '!M64</f>
        <v>1608717</v>
      </c>
      <c r="O64" s="512">
        <f>'2a cofog szerinti teljesítés'!M65</f>
        <v>1168636</v>
      </c>
      <c r="P64" s="512">
        <f>'részletező tábla módosíto ei '!N64</f>
        <v>0</v>
      </c>
      <c r="Q64" s="512">
        <f>'2a cofog szerinti teljesítés'!N65</f>
        <v>0</v>
      </c>
      <c r="R64" s="512">
        <f>'részletező tábla módosíto ei '!O64</f>
        <v>0</v>
      </c>
      <c r="S64" s="512">
        <f>'2a cofog szerinti teljesítés'!O65</f>
        <v>0</v>
      </c>
      <c r="T64" s="512">
        <f>'részletező tábla módosíto ei '!P64</f>
        <v>0</v>
      </c>
      <c r="U64" s="512">
        <f>'2a cofog szerinti teljesítés'!P65</f>
        <v>3</v>
      </c>
      <c r="V64" s="512">
        <f>'részletező tábla módosíto ei '!Q64</f>
        <v>1608717</v>
      </c>
      <c r="W64" s="512">
        <f>'2a cofog szerinti teljesítés'!Q65</f>
        <v>1168639</v>
      </c>
      <c r="X64" s="512">
        <f>'részletező tábla módosíto ei '!R64</f>
        <v>0</v>
      </c>
      <c r="Y64" s="512">
        <f>'2a cofog szerinti teljesítés'!R65</f>
        <v>224239</v>
      </c>
      <c r="Z64" s="512">
        <f>'részletező tábla módosíto ei '!S64</f>
        <v>0</v>
      </c>
      <c r="AA64" s="512">
        <f>'2a cofog szerinti teljesítés'!S65</f>
        <v>0</v>
      </c>
      <c r="AB64" s="512">
        <f>'részletező tábla módosíto ei '!T64</f>
        <v>0</v>
      </c>
      <c r="AC64" s="512">
        <f>'2a cofog szerinti teljesítés'!T65</f>
        <v>0</v>
      </c>
      <c r="AD64" s="512">
        <f>'részletező tábla módosíto ei '!U64</f>
        <v>0</v>
      </c>
      <c r="AE64" s="512">
        <f>'2a cofog szerinti teljesítés'!U65</f>
        <v>224239</v>
      </c>
      <c r="AF64" s="512">
        <f>'részletező tábla módosíto ei '!V64</f>
        <v>0</v>
      </c>
      <c r="AG64" s="512">
        <f>'2a cofog szerinti teljesítés'!V65</f>
        <v>0</v>
      </c>
      <c r="AH64" s="512">
        <f>'részletező tábla módosíto ei '!W64</f>
        <v>0</v>
      </c>
      <c r="AI64" s="512">
        <f>'2a cofog szerinti teljesítés'!W65</f>
        <v>0</v>
      </c>
      <c r="AJ64" s="512">
        <f>'részletező tábla módosíto ei '!X64</f>
        <v>0</v>
      </c>
      <c r="AK64" s="512">
        <f>'2a cofog szerinti teljesítés'!X65</f>
        <v>0</v>
      </c>
      <c r="AL64" s="512">
        <f>'részletező tábla módosíto ei '!Y64</f>
        <v>0</v>
      </c>
      <c r="AM64" s="512">
        <f>'2a cofog szerinti teljesítés'!Y65</f>
        <v>0</v>
      </c>
      <c r="AN64" s="512">
        <f>'részletező tábla módosíto ei '!Z64</f>
        <v>0</v>
      </c>
      <c r="AO64" s="512">
        <f>'2a cofog szerinti teljesítés'!Z65</f>
        <v>12</v>
      </c>
      <c r="AP64" s="512">
        <f>'részletező tábla módosíto ei '!AA64</f>
        <v>0</v>
      </c>
      <c r="AQ64" s="512">
        <f>'2a cofog szerinti teljesítés'!AA65</f>
        <v>0</v>
      </c>
      <c r="AR64" s="512">
        <f>'részletező tábla módosíto ei '!AB64</f>
        <v>0</v>
      </c>
      <c r="AS64" s="512">
        <f>'2a cofog szerinti teljesítés'!AB65</f>
        <v>0</v>
      </c>
      <c r="AT64" s="512">
        <f>'részletező tábla módosíto ei '!AC64</f>
        <v>0</v>
      </c>
      <c r="AU64" s="512">
        <f>'2a cofog szerinti teljesítés'!AC65</f>
        <v>0</v>
      </c>
      <c r="AV64" s="512">
        <f>'részletező tábla módosíto ei '!AD64</f>
        <v>0</v>
      </c>
      <c r="AW64" s="512">
        <f>'2a cofog szerinti teljesítés'!AD65</f>
        <v>0</v>
      </c>
      <c r="AX64" s="512">
        <f>'részletező tábla módosíto ei '!AF64</f>
        <v>0</v>
      </c>
      <c r="AY64" s="512">
        <f>'2a cofog szerinti teljesítés'!AF65</f>
        <v>0</v>
      </c>
      <c r="AZ64" s="512">
        <f>'részletező tábla módosíto ei '!AG64</f>
        <v>0</v>
      </c>
      <c r="BA64" s="512">
        <f>'2a cofog szerinti teljesítés'!AG65</f>
        <v>0</v>
      </c>
      <c r="BB64" s="512">
        <f>'részletező tábla módosíto ei '!AH64</f>
        <v>0</v>
      </c>
      <c r="BC64" s="512">
        <f>'2a cofog szerinti teljesítés'!AH65</f>
        <v>0</v>
      </c>
      <c r="BD64" s="512">
        <f>'részletező tábla módosíto ei '!AI64</f>
        <v>0</v>
      </c>
      <c r="BE64" s="512">
        <f>'2a cofog szerinti teljesítés'!AI65</f>
        <v>0</v>
      </c>
      <c r="BF64" s="512">
        <f>'részletező tábla módosíto ei '!AJ64</f>
        <v>0</v>
      </c>
      <c r="BG64" s="512">
        <f>'2a cofog szerinti teljesítés'!AJ65</f>
        <v>0</v>
      </c>
      <c r="BH64" s="512">
        <f>'részletező tábla módosíto ei '!AK64</f>
        <v>0</v>
      </c>
      <c r="BI64" s="512">
        <f>'2a cofog szerinti teljesítés'!AK65</f>
        <v>0</v>
      </c>
      <c r="BJ64" s="512">
        <f>'részletező tábla módosíto ei '!AL64</f>
        <v>397599</v>
      </c>
      <c r="BK64" s="512">
        <f>'2a cofog szerinti teljesítés'!AL65</f>
        <v>0</v>
      </c>
      <c r="BL64" s="512">
        <f>'részletező tábla módosíto ei '!AM64</f>
        <v>0</v>
      </c>
      <c r="BM64" s="512">
        <f>'2a cofog szerinti teljesítés'!AM65</f>
        <v>44</v>
      </c>
      <c r="BN64" s="512">
        <f>'részletező tábla módosíto ei '!AN64</f>
        <v>0</v>
      </c>
      <c r="BO64" s="512">
        <f>'2a cofog szerinti teljesítés'!AN65</f>
        <v>4</v>
      </c>
      <c r="BP64" s="512">
        <f>'részletező tábla módosíto ei '!AO64</f>
        <v>0</v>
      </c>
      <c r="BQ64" s="512">
        <f>'2a cofog szerinti teljesítés'!AO65</f>
        <v>0</v>
      </c>
      <c r="BR64" s="512">
        <f>'részletező tábla módosíto ei '!AP64</f>
        <v>0</v>
      </c>
      <c r="BS64" s="512">
        <f>'2a cofog szerinti teljesítés'!AP65</f>
        <v>240000</v>
      </c>
      <c r="BT64" s="512">
        <f>'részletező tábla módosíto ei '!AR64</f>
        <v>0</v>
      </c>
      <c r="BU64" s="512">
        <f>'2a cofog szerinti teljesítés'!AR65</f>
        <v>318678</v>
      </c>
      <c r="BV64" s="512">
        <f>'részletező tábla módosíto ei '!AS64</f>
        <v>0</v>
      </c>
      <c r="BW64" s="512">
        <f>'2a cofog szerinti teljesítés'!AS65</f>
        <v>0</v>
      </c>
      <c r="BX64" s="512">
        <f>'részletező tábla módosíto ei '!AE64</f>
        <v>0</v>
      </c>
      <c r="BY64" s="512">
        <f>'2a cofog szerinti teljesítés'!AE65</f>
        <v>0</v>
      </c>
      <c r="BZ64" s="512" t="e">
        <f>'részletező tábla módosíto ei '!#REF!</f>
        <v>#REF!</v>
      </c>
      <c r="CA64" s="512">
        <f>'2a cofog szerinti teljesítés'!AG65</f>
        <v>0</v>
      </c>
      <c r="CB64" s="512">
        <f>'részletező tábla módosíto ei '!AT64</f>
        <v>0</v>
      </c>
      <c r="CC64" s="512">
        <f>'2a cofog szerinti teljesítés'!AU65</f>
        <v>0</v>
      </c>
      <c r="CD64" s="512">
        <f>'részletező tábla módosíto ei '!AU64</f>
        <v>0</v>
      </c>
      <c r="CE64" s="512">
        <f>'2a cofog szerinti teljesítés'!AX65</f>
        <v>0</v>
      </c>
      <c r="CF64" s="512" t="e">
        <f>'részletező tábla módosíto ei '!#REF!</f>
        <v>#REF!</v>
      </c>
      <c r="CG64" s="512" t="e">
        <f>'2a cofog szerinti teljesítés'!#REF!</f>
        <v>#REF!</v>
      </c>
      <c r="CH64" s="512">
        <f>'részletező tábla módosíto ei '!AV64</f>
        <v>0</v>
      </c>
      <c r="CI64" s="512">
        <f>'2a cofog szerinti teljesítés'!AY65</f>
        <v>0</v>
      </c>
      <c r="CJ64" s="512">
        <f>'részletező tábla módosíto ei '!AW64</f>
        <v>0</v>
      </c>
      <c r="CK64" s="512">
        <f>'2a cofog szerinti teljesítés'!AZ65</f>
        <v>0</v>
      </c>
      <c r="CL64" s="512" t="e">
        <f>'részletező tábla módosíto ei '!#REF!</f>
        <v>#REF!</v>
      </c>
      <c r="CM64" s="512"/>
      <c r="CN64" s="512" t="e">
        <f>'részletező tábla módosíto ei '!#REF!</f>
        <v>#REF!</v>
      </c>
      <c r="CO64" s="512">
        <f>'2a cofog szerinti teljesítés'!AQ65</f>
        <v>0</v>
      </c>
      <c r="CP64" s="512" t="e">
        <f>'részletező tábla módosíto ei '!#REF!</f>
        <v>#REF!</v>
      </c>
      <c r="CQ64" s="512"/>
      <c r="CR64" s="512">
        <f>'részletező tábla módosíto ei '!AX64</f>
        <v>0</v>
      </c>
      <c r="CS64" s="512"/>
      <c r="CT64" s="512" t="e">
        <f>'részletező tábla módosíto ei '!#REF!</f>
        <v>#REF!</v>
      </c>
      <c r="CU64" s="512" t="e">
        <f>'2a cofog szerinti teljesítés'!#REF!</f>
        <v>#REF!</v>
      </c>
      <c r="CV64" s="512">
        <f>'részletező tábla módosíto ei '!AY64</f>
        <v>0</v>
      </c>
      <c r="CW64" s="512">
        <f>'2a cofog szerinti teljesítés'!BB65</f>
        <v>0</v>
      </c>
      <c r="CX64" s="512">
        <f>'részletező tábla módosíto ei '!AZ64</f>
        <v>397599</v>
      </c>
      <c r="CY64" s="512">
        <f>'2a cofog szerinti teljesítés'!BC65</f>
        <v>558738</v>
      </c>
      <c r="CZ64" s="510">
        <f t="shared" si="0"/>
        <v>2006316</v>
      </c>
    </row>
    <row r="65" spans="1:104" ht="17.399999999999999" x14ac:dyDescent="0.3">
      <c r="A65" s="14" t="s">
        <v>151</v>
      </c>
      <c r="B65" s="199" t="s">
        <v>152</v>
      </c>
      <c r="C65" s="145">
        <f>'részletező tábla módosíto ei '!C65</f>
        <v>0</v>
      </c>
      <c r="D65" s="145">
        <f>'2a cofog szerinti teljesítés'!C66</f>
        <v>0</v>
      </c>
      <c r="E65" s="145">
        <f>'részletező tábla módosíto ei '!D65</f>
        <v>0</v>
      </c>
      <c r="F65" s="145">
        <f>'2a cofog szerinti teljesítés'!D66</f>
        <v>0</v>
      </c>
      <c r="G65" s="145">
        <f>'részletező tábla módosíto ei '!E65</f>
        <v>0</v>
      </c>
      <c r="H65" s="145">
        <f>'2a cofog szerinti teljesítés'!E66</f>
        <v>0</v>
      </c>
      <c r="I65" s="145">
        <f>'részletező tábla módosíto ei '!F65</f>
        <v>0</v>
      </c>
      <c r="J65" s="145">
        <f>'2a cofog szerinti teljesítés'!F66</f>
        <v>0</v>
      </c>
      <c r="K65" s="145">
        <f>'részletező tábla módosíto ei '!G65</f>
        <v>0</v>
      </c>
      <c r="L65" s="145">
        <f>'részletező tábla módosíto ei '!H65</f>
        <v>0</v>
      </c>
      <c r="M65" s="145">
        <f>'2a cofog szerinti teljesítés'!H66</f>
        <v>0</v>
      </c>
      <c r="N65" s="145">
        <f>'részletező tábla módosíto ei '!M65</f>
        <v>0</v>
      </c>
      <c r="O65" s="145">
        <f>'2a cofog szerinti teljesítés'!M66</f>
        <v>0</v>
      </c>
      <c r="P65" s="145">
        <f>'részletező tábla módosíto ei '!N65</f>
        <v>0</v>
      </c>
      <c r="Q65" s="145">
        <f>'2a cofog szerinti teljesítés'!N66</f>
        <v>0</v>
      </c>
      <c r="R65" s="145">
        <f>'részletező tábla módosíto ei '!O65</f>
        <v>0</v>
      </c>
      <c r="S65" s="145">
        <f>'2a cofog szerinti teljesítés'!O66</f>
        <v>0</v>
      </c>
      <c r="T65" s="145">
        <f>'részletező tábla módosíto ei '!P65</f>
        <v>0</v>
      </c>
      <c r="U65" s="145">
        <f>'2a cofog szerinti teljesítés'!P66</f>
        <v>0</v>
      </c>
      <c r="V65" s="145">
        <f>'részletező tábla módosíto ei '!Q65</f>
        <v>0</v>
      </c>
      <c r="W65" s="145">
        <f>'2a cofog szerinti teljesítés'!Q66</f>
        <v>0</v>
      </c>
      <c r="X65" s="145">
        <f>'részletező tábla módosíto ei '!R65</f>
        <v>0</v>
      </c>
      <c r="Y65" s="145">
        <f>'2a cofog szerinti teljesítés'!R66</f>
        <v>0</v>
      </c>
      <c r="Z65" s="145">
        <f>'részletező tábla módosíto ei '!S65</f>
        <v>0</v>
      </c>
      <c r="AA65" s="145">
        <f>'2a cofog szerinti teljesítés'!S66</f>
        <v>0</v>
      </c>
      <c r="AB65" s="145">
        <f>'részletező tábla módosíto ei '!T65</f>
        <v>0</v>
      </c>
      <c r="AC65" s="145">
        <f>'2a cofog szerinti teljesítés'!T66</f>
        <v>0</v>
      </c>
      <c r="AD65" s="145">
        <f>'részletező tábla módosíto ei '!U65</f>
        <v>0</v>
      </c>
      <c r="AE65" s="145">
        <f>'2a cofog szerinti teljesítés'!U66</f>
        <v>0</v>
      </c>
      <c r="AF65" s="145">
        <f>'részletező tábla módosíto ei '!V65</f>
        <v>0</v>
      </c>
      <c r="AG65" s="145">
        <f>'2a cofog szerinti teljesítés'!V66</f>
        <v>0</v>
      </c>
      <c r="AH65" s="145">
        <f>'részletező tábla módosíto ei '!W65</f>
        <v>0</v>
      </c>
      <c r="AI65" s="145">
        <f>'2a cofog szerinti teljesítés'!W66</f>
        <v>0</v>
      </c>
      <c r="AJ65" s="145">
        <f>'részletező tábla módosíto ei '!X65</f>
        <v>0</v>
      </c>
      <c r="AK65" s="145">
        <f>'2a cofog szerinti teljesítés'!X66</f>
        <v>0</v>
      </c>
      <c r="AL65" s="145">
        <f>'részletező tábla módosíto ei '!Y65</f>
        <v>0</v>
      </c>
      <c r="AM65" s="145">
        <f>'2a cofog szerinti teljesítés'!Y66</f>
        <v>0</v>
      </c>
      <c r="AN65" s="145">
        <f>'részletező tábla módosíto ei '!Z65</f>
        <v>0</v>
      </c>
      <c r="AO65" s="145">
        <f>'2a cofog szerinti teljesítés'!Z66</f>
        <v>0</v>
      </c>
      <c r="AP65" s="145">
        <f>'részletező tábla módosíto ei '!AA65</f>
        <v>0</v>
      </c>
      <c r="AQ65" s="145">
        <f>'2a cofog szerinti teljesítés'!AA66</f>
        <v>0</v>
      </c>
      <c r="AR65" s="145">
        <f>'részletező tábla módosíto ei '!AB65</f>
        <v>0</v>
      </c>
      <c r="AS65" s="145">
        <f>'2a cofog szerinti teljesítés'!AB66</f>
        <v>0</v>
      </c>
      <c r="AT65" s="145">
        <f>'részletező tábla módosíto ei '!AC65</f>
        <v>0</v>
      </c>
      <c r="AU65" s="145">
        <f>'2a cofog szerinti teljesítés'!AC66</f>
        <v>0</v>
      </c>
      <c r="AV65" s="145">
        <f>'részletező tábla módosíto ei '!AD65</f>
        <v>0</v>
      </c>
      <c r="AW65" s="145">
        <f>'2a cofog szerinti teljesítés'!AD66</f>
        <v>0</v>
      </c>
      <c r="AX65" s="145">
        <f>'részletező tábla módosíto ei '!AF65</f>
        <v>0</v>
      </c>
      <c r="AY65" s="145">
        <f>'2a cofog szerinti teljesítés'!AF66</f>
        <v>0</v>
      </c>
      <c r="AZ65" s="145">
        <f>'részletező tábla módosíto ei '!AG65</f>
        <v>0</v>
      </c>
      <c r="BA65" s="145">
        <f>'2a cofog szerinti teljesítés'!AG66</f>
        <v>0</v>
      </c>
      <c r="BB65" s="145">
        <f>'részletező tábla módosíto ei '!AH65</f>
        <v>0</v>
      </c>
      <c r="BC65" s="145">
        <f>'2a cofog szerinti teljesítés'!AH66</f>
        <v>0</v>
      </c>
      <c r="BD65" s="145">
        <f>'részletező tábla módosíto ei '!AI65</f>
        <v>0</v>
      </c>
      <c r="BE65" s="145">
        <f>'2a cofog szerinti teljesítés'!AI66</f>
        <v>0</v>
      </c>
      <c r="BF65" s="145">
        <f>'részletező tábla módosíto ei '!AJ65</f>
        <v>0</v>
      </c>
      <c r="BG65" s="145">
        <f>'2a cofog szerinti teljesítés'!AJ66</f>
        <v>0</v>
      </c>
      <c r="BH65" s="145">
        <f>'részletező tábla módosíto ei '!AK65</f>
        <v>0</v>
      </c>
      <c r="BI65" s="145">
        <f>'2a cofog szerinti teljesítés'!AK66</f>
        <v>0</v>
      </c>
      <c r="BJ65" s="145">
        <f>'részletező tábla módosíto ei '!AL65</f>
        <v>1180000</v>
      </c>
      <c r="BK65" s="145">
        <f>'2a cofog szerinti teljesítés'!AL66</f>
        <v>1180000</v>
      </c>
      <c r="BL65" s="145">
        <f>'részletező tábla módosíto ei '!AM65</f>
        <v>0</v>
      </c>
      <c r="BM65" s="145">
        <f>'2a cofog szerinti teljesítés'!AM66</f>
        <v>0</v>
      </c>
      <c r="BN65" s="145">
        <f>'részletező tábla módosíto ei '!AN65</f>
        <v>0</v>
      </c>
      <c r="BO65" s="145">
        <f>'2a cofog szerinti teljesítés'!AN66</f>
        <v>0</v>
      </c>
      <c r="BP65" s="145">
        <f>'részletező tábla módosíto ei '!AO65</f>
        <v>0</v>
      </c>
      <c r="BQ65" s="145">
        <f>'2a cofog szerinti teljesítés'!AO66</f>
        <v>0</v>
      </c>
      <c r="BR65" s="145">
        <f>'részletező tábla módosíto ei '!AP65</f>
        <v>0</v>
      </c>
      <c r="BS65" s="145">
        <f>'2a cofog szerinti teljesítés'!AP66</f>
        <v>0</v>
      </c>
      <c r="BT65" s="145">
        <f>'részletező tábla módosíto ei '!AR65</f>
        <v>0</v>
      </c>
      <c r="BU65" s="145">
        <f>'2a cofog szerinti teljesítés'!AR66</f>
        <v>0</v>
      </c>
      <c r="BV65" s="145">
        <f>'részletező tábla módosíto ei '!AS65</f>
        <v>0</v>
      </c>
      <c r="BW65" s="145">
        <f>'2a cofog szerinti teljesítés'!AS66</f>
        <v>0</v>
      </c>
      <c r="BX65" s="145">
        <f>'részletező tábla módosíto ei '!AE65</f>
        <v>0</v>
      </c>
      <c r="BY65" s="145">
        <f>'2a cofog szerinti teljesítés'!AE66</f>
        <v>0</v>
      </c>
      <c r="BZ65" s="145" t="e">
        <f>'részletező tábla módosíto ei '!#REF!</f>
        <v>#REF!</v>
      </c>
      <c r="CA65" s="145">
        <f>'2a cofog szerinti teljesítés'!AG66</f>
        <v>0</v>
      </c>
      <c r="CB65" s="145">
        <f>'részletező tábla módosíto ei '!AT65</f>
        <v>0</v>
      </c>
      <c r="CC65" s="145">
        <f>'2a cofog szerinti teljesítés'!AU66</f>
        <v>0</v>
      </c>
      <c r="CD65" s="145">
        <f>'részletező tábla módosíto ei '!AU65</f>
        <v>0</v>
      </c>
      <c r="CE65" s="145">
        <f>'2a cofog szerinti teljesítés'!AX66</f>
        <v>0</v>
      </c>
      <c r="CF65" s="145" t="e">
        <f>'részletező tábla módosíto ei '!#REF!</f>
        <v>#REF!</v>
      </c>
      <c r="CG65" s="145" t="e">
        <f>'2a cofog szerinti teljesítés'!#REF!</f>
        <v>#REF!</v>
      </c>
      <c r="CH65" s="145">
        <f>'részletező tábla módosíto ei '!AV65</f>
        <v>0</v>
      </c>
      <c r="CI65" s="145">
        <f>'2a cofog szerinti teljesítés'!AY66</f>
        <v>0</v>
      </c>
      <c r="CJ65" s="145">
        <f>'részletező tábla módosíto ei '!AW65</f>
        <v>0</v>
      </c>
      <c r="CK65" s="145">
        <f>'2a cofog szerinti teljesítés'!AZ66</f>
        <v>0</v>
      </c>
      <c r="CL65" s="145" t="e">
        <f>'részletező tábla módosíto ei '!#REF!</f>
        <v>#REF!</v>
      </c>
      <c r="CM65" s="145"/>
      <c r="CN65" s="145" t="e">
        <f>'részletező tábla módosíto ei '!#REF!</f>
        <v>#REF!</v>
      </c>
      <c r="CO65" s="145">
        <f>'2a cofog szerinti teljesítés'!AQ66</f>
        <v>0</v>
      </c>
      <c r="CP65" s="145" t="e">
        <f>'részletező tábla módosíto ei '!#REF!</f>
        <v>#REF!</v>
      </c>
      <c r="CQ65" s="145"/>
      <c r="CR65" s="145">
        <f>'részletező tábla módosíto ei '!AX65</f>
        <v>0</v>
      </c>
      <c r="CS65" s="145"/>
      <c r="CT65" s="145" t="e">
        <f>'részletező tábla módosíto ei '!#REF!</f>
        <v>#REF!</v>
      </c>
      <c r="CU65" s="145" t="e">
        <f>'2a cofog szerinti teljesítés'!#REF!</f>
        <v>#REF!</v>
      </c>
      <c r="CV65" s="145">
        <f>'részletező tábla módosíto ei '!AY65</f>
        <v>0</v>
      </c>
      <c r="CW65" s="145">
        <f>'2a cofog szerinti teljesítés'!BB66</f>
        <v>0</v>
      </c>
      <c r="CX65" s="145">
        <f>'részletező tábla módosíto ei '!AZ65</f>
        <v>1180000</v>
      </c>
      <c r="CY65" s="145">
        <f>'2a cofog szerinti teljesítés'!BC66</f>
        <v>1180000</v>
      </c>
      <c r="CZ65" s="510">
        <f t="shared" si="0"/>
        <v>1180000</v>
      </c>
    </row>
    <row r="66" spans="1:104" ht="17.399999999999999" x14ac:dyDescent="0.3">
      <c r="A66" s="16" t="s">
        <v>153</v>
      </c>
      <c r="B66" s="200" t="s">
        <v>154</v>
      </c>
      <c r="C66" s="146">
        <f>'részletező tábla módosíto ei '!C66</f>
        <v>0</v>
      </c>
      <c r="D66" s="146">
        <f>'2a cofog szerinti teljesítés'!C67</f>
        <v>0</v>
      </c>
      <c r="E66" s="146">
        <f>'részletező tábla módosíto ei '!D66</f>
        <v>0</v>
      </c>
      <c r="F66" s="146">
        <f>'2a cofog szerinti teljesítés'!D67</f>
        <v>0</v>
      </c>
      <c r="G66" s="146">
        <f>'részletező tábla módosíto ei '!E66</f>
        <v>0</v>
      </c>
      <c r="H66" s="146">
        <f>'2a cofog szerinti teljesítés'!E67</f>
        <v>0</v>
      </c>
      <c r="I66" s="146">
        <f>'részletező tábla módosíto ei '!F66</f>
        <v>0</v>
      </c>
      <c r="J66" s="146">
        <f>'2a cofog szerinti teljesítés'!F67</f>
        <v>0</v>
      </c>
      <c r="K66" s="146">
        <f>'részletező tábla módosíto ei '!G66</f>
        <v>0</v>
      </c>
      <c r="L66" s="146">
        <f>'részletező tábla módosíto ei '!H66</f>
        <v>0</v>
      </c>
      <c r="M66" s="146">
        <f>'2a cofog szerinti teljesítés'!H67</f>
        <v>0</v>
      </c>
      <c r="N66" s="146">
        <f>'részletező tábla módosíto ei '!M66</f>
        <v>0</v>
      </c>
      <c r="O66" s="146">
        <f>'2a cofog szerinti teljesítés'!M67</f>
        <v>0</v>
      </c>
      <c r="P66" s="146">
        <f>'részletező tábla módosíto ei '!N66</f>
        <v>0</v>
      </c>
      <c r="Q66" s="146">
        <f>'2a cofog szerinti teljesítés'!N67</f>
        <v>0</v>
      </c>
      <c r="R66" s="146">
        <f>'részletező tábla módosíto ei '!O66</f>
        <v>0</v>
      </c>
      <c r="S66" s="146">
        <f>'2a cofog szerinti teljesítés'!O67</f>
        <v>0</v>
      </c>
      <c r="T66" s="146">
        <f>'részletező tábla módosíto ei '!P66</f>
        <v>0</v>
      </c>
      <c r="U66" s="146">
        <f>'2a cofog szerinti teljesítés'!P67</f>
        <v>0</v>
      </c>
      <c r="V66" s="146">
        <f>'részletező tábla módosíto ei '!Q66</f>
        <v>0</v>
      </c>
      <c r="W66" s="146">
        <f>'2a cofog szerinti teljesítés'!Q67</f>
        <v>0</v>
      </c>
      <c r="X66" s="146">
        <f>'részletező tábla módosíto ei '!R66</f>
        <v>0</v>
      </c>
      <c r="Y66" s="146">
        <f>'2a cofog szerinti teljesítés'!R67</f>
        <v>0</v>
      </c>
      <c r="Z66" s="146">
        <f>'részletező tábla módosíto ei '!S66</f>
        <v>0</v>
      </c>
      <c r="AA66" s="146">
        <f>'2a cofog szerinti teljesítés'!S67</f>
        <v>0</v>
      </c>
      <c r="AB66" s="146">
        <f>'részletező tábla módosíto ei '!T66</f>
        <v>0</v>
      </c>
      <c r="AC66" s="146">
        <f>'2a cofog szerinti teljesítés'!T67</f>
        <v>0</v>
      </c>
      <c r="AD66" s="146">
        <f>'részletező tábla módosíto ei '!U66</f>
        <v>0</v>
      </c>
      <c r="AE66" s="146">
        <f>'2a cofog szerinti teljesítés'!U67</f>
        <v>0</v>
      </c>
      <c r="AF66" s="146">
        <f>'részletező tábla módosíto ei '!V66</f>
        <v>0</v>
      </c>
      <c r="AG66" s="146">
        <f>'2a cofog szerinti teljesítés'!V67</f>
        <v>0</v>
      </c>
      <c r="AH66" s="146">
        <f>'részletező tábla módosíto ei '!W66</f>
        <v>0</v>
      </c>
      <c r="AI66" s="146">
        <f>'2a cofog szerinti teljesítés'!W67</f>
        <v>0</v>
      </c>
      <c r="AJ66" s="146">
        <f>'részletező tábla módosíto ei '!X66</f>
        <v>0</v>
      </c>
      <c r="AK66" s="146">
        <f>'2a cofog szerinti teljesítés'!X67</f>
        <v>0</v>
      </c>
      <c r="AL66" s="146">
        <f>'részletező tábla módosíto ei '!Y66</f>
        <v>0</v>
      </c>
      <c r="AM66" s="146">
        <f>'2a cofog szerinti teljesítés'!Y67</f>
        <v>0</v>
      </c>
      <c r="AN66" s="146">
        <f>'részletező tábla módosíto ei '!Z66</f>
        <v>0</v>
      </c>
      <c r="AO66" s="146">
        <f>'2a cofog szerinti teljesítés'!Z67</f>
        <v>0</v>
      </c>
      <c r="AP66" s="146">
        <f>'részletező tábla módosíto ei '!AA66</f>
        <v>0</v>
      </c>
      <c r="AQ66" s="146">
        <f>'2a cofog szerinti teljesítés'!AA67</f>
        <v>0</v>
      </c>
      <c r="AR66" s="146">
        <f>'részletező tábla módosíto ei '!AB66</f>
        <v>0</v>
      </c>
      <c r="AS66" s="146">
        <f>'2a cofog szerinti teljesítés'!AB67</f>
        <v>0</v>
      </c>
      <c r="AT66" s="146">
        <f>'részletező tábla módosíto ei '!AC66</f>
        <v>0</v>
      </c>
      <c r="AU66" s="146">
        <f>'2a cofog szerinti teljesítés'!AC67</f>
        <v>0</v>
      </c>
      <c r="AV66" s="146">
        <f>'részletező tábla módosíto ei '!AD66</f>
        <v>0</v>
      </c>
      <c r="AW66" s="146">
        <f>'2a cofog szerinti teljesítés'!AD67</f>
        <v>0</v>
      </c>
      <c r="AX66" s="146">
        <f>'részletező tábla módosíto ei '!AF66</f>
        <v>0</v>
      </c>
      <c r="AY66" s="146">
        <f>'2a cofog szerinti teljesítés'!AF67</f>
        <v>0</v>
      </c>
      <c r="AZ66" s="146">
        <f>'részletező tábla módosíto ei '!AG66</f>
        <v>0</v>
      </c>
      <c r="BA66" s="146">
        <f>'2a cofog szerinti teljesítés'!AG67</f>
        <v>0</v>
      </c>
      <c r="BB66" s="146">
        <f>'részletező tábla módosíto ei '!AH66</f>
        <v>0</v>
      </c>
      <c r="BC66" s="146">
        <f>'2a cofog szerinti teljesítés'!AH67</f>
        <v>0</v>
      </c>
      <c r="BD66" s="146">
        <f>'részletező tábla módosíto ei '!AI66</f>
        <v>0</v>
      </c>
      <c r="BE66" s="146">
        <f>'2a cofog szerinti teljesítés'!AI67</f>
        <v>0</v>
      </c>
      <c r="BF66" s="146">
        <f>'részletező tábla módosíto ei '!AJ66</f>
        <v>0</v>
      </c>
      <c r="BG66" s="146">
        <f>'2a cofog szerinti teljesítés'!AJ67</f>
        <v>0</v>
      </c>
      <c r="BH66" s="146">
        <f>'részletező tábla módosíto ei '!AK66</f>
        <v>0</v>
      </c>
      <c r="BI66" s="146">
        <f>'2a cofog szerinti teljesítés'!AK67</f>
        <v>0</v>
      </c>
      <c r="BJ66" s="146">
        <f>'részletező tábla módosíto ei '!AL66</f>
        <v>0</v>
      </c>
      <c r="BK66" s="146">
        <f>'2a cofog szerinti teljesítés'!AL67</f>
        <v>0</v>
      </c>
      <c r="BL66" s="146">
        <f>'részletező tábla módosíto ei '!AM66</f>
        <v>0</v>
      </c>
      <c r="BM66" s="146">
        <f>'2a cofog szerinti teljesítés'!AM67</f>
        <v>0</v>
      </c>
      <c r="BN66" s="146">
        <f>'részletező tábla módosíto ei '!AN66</f>
        <v>0</v>
      </c>
      <c r="BO66" s="146">
        <f>'2a cofog szerinti teljesítés'!AN67</f>
        <v>0</v>
      </c>
      <c r="BP66" s="146">
        <f>'részletező tábla módosíto ei '!AO66</f>
        <v>0</v>
      </c>
      <c r="BQ66" s="146">
        <f>'2a cofog szerinti teljesítés'!AO67</f>
        <v>0</v>
      </c>
      <c r="BR66" s="146">
        <f>'részletező tábla módosíto ei '!AP66</f>
        <v>0</v>
      </c>
      <c r="BS66" s="146">
        <f>'2a cofog szerinti teljesítés'!AP67</f>
        <v>0</v>
      </c>
      <c r="BT66" s="146">
        <f>'részletező tábla módosíto ei '!AR66</f>
        <v>0</v>
      </c>
      <c r="BU66" s="146">
        <f>'2a cofog szerinti teljesítés'!AR67</f>
        <v>0</v>
      </c>
      <c r="BV66" s="146">
        <f>'részletező tábla módosíto ei '!AS66</f>
        <v>0</v>
      </c>
      <c r="BW66" s="146">
        <f>'2a cofog szerinti teljesítés'!AS67</f>
        <v>0</v>
      </c>
      <c r="BX66" s="146">
        <f>'részletező tábla módosíto ei '!AE66</f>
        <v>0</v>
      </c>
      <c r="BY66" s="146">
        <f>'2a cofog szerinti teljesítés'!AE67</f>
        <v>0</v>
      </c>
      <c r="BZ66" s="146" t="e">
        <f>'részletező tábla módosíto ei '!#REF!</f>
        <v>#REF!</v>
      </c>
      <c r="CA66" s="146">
        <f>'2a cofog szerinti teljesítés'!AG67</f>
        <v>0</v>
      </c>
      <c r="CB66" s="146">
        <f>'részletező tábla módosíto ei '!AT66</f>
        <v>0</v>
      </c>
      <c r="CC66" s="146">
        <f>'2a cofog szerinti teljesítés'!AU67</f>
        <v>0</v>
      </c>
      <c r="CD66" s="146">
        <f>'részletező tábla módosíto ei '!AU66</f>
        <v>0</v>
      </c>
      <c r="CE66" s="146">
        <f>'2a cofog szerinti teljesítés'!AX67</f>
        <v>0</v>
      </c>
      <c r="CF66" s="146" t="e">
        <f>'részletező tábla módosíto ei '!#REF!</f>
        <v>#REF!</v>
      </c>
      <c r="CG66" s="146" t="e">
        <f>'2a cofog szerinti teljesítés'!#REF!</f>
        <v>#REF!</v>
      </c>
      <c r="CH66" s="146">
        <f>'részletező tábla módosíto ei '!AV66</f>
        <v>0</v>
      </c>
      <c r="CI66" s="146">
        <f>'2a cofog szerinti teljesítés'!AY67</f>
        <v>0</v>
      </c>
      <c r="CJ66" s="146">
        <f>'részletező tábla módosíto ei '!AW66</f>
        <v>0</v>
      </c>
      <c r="CK66" s="146">
        <f>'2a cofog szerinti teljesítés'!AZ67</f>
        <v>0</v>
      </c>
      <c r="CL66" s="146" t="e">
        <f>'részletező tábla módosíto ei '!#REF!</f>
        <v>#REF!</v>
      </c>
      <c r="CM66" s="146"/>
      <c r="CN66" s="146" t="e">
        <f>'részletező tábla módosíto ei '!#REF!</f>
        <v>#REF!</v>
      </c>
      <c r="CO66" s="146">
        <f>'2a cofog szerinti teljesítés'!AQ67</f>
        <v>0</v>
      </c>
      <c r="CP66" s="146" t="e">
        <f>'részletező tábla módosíto ei '!#REF!</f>
        <v>#REF!</v>
      </c>
      <c r="CQ66" s="146"/>
      <c r="CR66" s="146">
        <f>'részletező tábla módosíto ei '!AX66</f>
        <v>0</v>
      </c>
      <c r="CS66" s="146"/>
      <c r="CT66" s="146" t="e">
        <f>'részletező tábla módosíto ei '!#REF!</f>
        <v>#REF!</v>
      </c>
      <c r="CU66" s="146" t="e">
        <f>'2a cofog szerinti teljesítés'!#REF!</f>
        <v>#REF!</v>
      </c>
      <c r="CV66" s="146">
        <f>'részletező tábla módosíto ei '!AY66</f>
        <v>0</v>
      </c>
      <c r="CW66" s="146">
        <f>'2a cofog szerinti teljesítés'!BB67</f>
        <v>0</v>
      </c>
      <c r="CX66" s="146">
        <f>'részletező tábla módosíto ei '!AZ66</f>
        <v>0</v>
      </c>
      <c r="CY66" s="146">
        <f>'2a cofog szerinti teljesítés'!BC67</f>
        <v>0</v>
      </c>
      <c r="CZ66" s="510">
        <f t="shared" si="0"/>
        <v>0</v>
      </c>
    </row>
    <row r="67" spans="1:104" ht="17.399999999999999" x14ac:dyDescent="0.3">
      <c r="A67" s="16" t="s">
        <v>155</v>
      </c>
      <c r="B67" s="200" t="s">
        <v>156</v>
      </c>
      <c r="C67" s="146">
        <f>'részletező tábla módosíto ei '!C67</f>
        <v>0</v>
      </c>
      <c r="D67" s="146">
        <f>'2a cofog szerinti teljesítés'!C68</f>
        <v>0</v>
      </c>
      <c r="E67" s="146">
        <f>'részletező tábla módosíto ei '!D67</f>
        <v>0</v>
      </c>
      <c r="F67" s="146">
        <f>'2a cofog szerinti teljesítés'!D68</f>
        <v>0</v>
      </c>
      <c r="G67" s="146">
        <f>'részletező tábla módosíto ei '!E67</f>
        <v>0</v>
      </c>
      <c r="H67" s="146">
        <f>'2a cofog szerinti teljesítés'!E68</f>
        <v>0</v>
      </c>
      <c r="I67" s="146">
        <f>'részletező tábla módosíto ei '!F67</f>
        <v>0</v>
      </c>
      <c r="J67" s="146">
        <f>'2a cofog szerinti teljesítés'!F68</f>
        <v>0</v>
      </c>
      <c r="K67" s="146">
        <f>'részletező tábla módosíto ei '!G67</f>
        <v>0</v>
      </c>
      <c r="L67" s="146">
        <f>'részletező tábla módosíto ei '!H67</f>
        <v>0</v>
      </c>
      <c r="M67" s="146">
        <f>'2a cofog szerinti teljesítés'!H68</f>
        <v>0</v>
      </c>
      <c r="N67" s="146">
        <f>'részletező tábla módosíto ei '!M67</f>
        <v>0</v>
      </c>
      <c r="O67" s="146">
        <f>'2a cofog szerinti teljesítés'!M68</f>
        <v>0</v>
      </c>
      <c r="P67" s="146">
        <f>'részletező tábla módosíto ei '!N67</f>
        <v>0</v>
      </c>
      <c r="Q67" s="146">
        <f>'2a cofog szerinti teljesítés'!N68</f>
        <v>0</v>
      </c>
      <c r="R67" s="146">
        <f>'részletező tábla módosíto ei '!O67</f>
        <v>0</v>
      </c>
      <c r="S67" s="146">
        <f>'2a cofog szerinti teljesítés'!O68</f>
        <v>0</v>
      </c>
      <c r="T67" s="146">
        <f>'részletező tábla módosíto ei '!P67</f>
        <v>0</v>
      </c>
      <c r="U67" s="146">
        <f>'2a cofog szerinti teljesítés'!P68</f>
        <v>0</v>
      </c>
      <c r="V67" s="146">
        <f>'részletező tábla módosíto ei '!Q67</f>
        <v>0</v>
      </c>
      <c r="W67" s="146">
        <f>'2a cofog szerinti teljesítés'!Q68</f>
        <v>0</v>
      </c>
      <c r="X67" s="146">
        <f>'részletező tábla módosíto ei '!R67</f>
        <v>0</v>
      </c>
      <c r="Y67" s="146">
        <f>'2a cofog szerinti teljesítés'!R68</f>
        <v>0</v>
      </c>
      <c r="Z67" s="146">
        <f>'részletező tábla módosíto ei '!S67</f>
        <v>0</v>
      </c>
      <c r="AA67" s="146">
        <f>'2a cofog szerinti teljesítés'!S68</f>
        <v>0</v>
      </c>
      <c r="AB67" s="146">
        <f>'részletező tábla módosíto ei '!T67</f>
        <v>0</v>
      </c>
      <c r="AC67" s="146">
        <f>'2a cofog szerinti teljesítés'!T68</f>
        <v>0</v>
      </c>
      <c r="AD67" s="146">
        <f>'részletező tábla módosíto ei '!U67</f>
        <v>0</v>
      </c>
      <c r="AE67" s="146">
        <f>'2a cofog szerinti teljesítés'!U68</f>
        <v>0</v>
      </c>
      <c r="AF67" s="146">
        <f>'részletező tábla módosíto ei '!V67</f>
        <v>0</v>
      </c>
      <c r="AG67" s="146">
        <f>'2a cofog szerinti teljesítés'!V68</f>
        <v>0</v>
      </c>
      <c r="AH67" s="146">
        <f>'részletező tábla módosíto ei '!W67</f>
        <v>0</v>
      </c>
      <c r="AI67" s="146">
        <f>'2a cofog szerinti teljesítés'!W68</f>
        <v>0</v>
      </c>
      <c r="AJ67" s="146">
        <f>'részletező tábla módosíto ei '!X67</f>
        <v>0</v>
      </c>
      <c r="AK67" s="146">
        <f>'2a cofog szerinti teljesítés'!X68</f>
        <v>0</v>
      </c>
      <c r="AL67" s="146">
        <f>'részletező tábla módosíto ei '!Y67</f>
        <v>0</v>
      </c>
      <c r="AM67" s="146">
        <f>'2a cofog szerinti teljesítés'!Y68</f>
        <v>0</v>
      </c>
      <c r="AN67" s="146">
        <f>'részletező tábla módosíto ei '!Z67</f>
        <v>0</v>
      </c>
      <c r="AO67" s="146">
        <f>'2a cofog szerinti teljesítés'!Z68</f>
        <v>0</v>
      </c>
      <c r="AP67" s="146">
        <f>'részletező tábla módosíto ei '!AA67</f>
        <v>0</v>
      </c>
      <c r="AQ67" s="146">
        <f>'2a cofog szerinti teljesítés'!AA68</f>
        <v>0</v>
      </c>
      <c r="AR67" s="146">
        <f>'részletező tábla módosíto ei '!AB67</f>
        <v>0</v>
      </c>
      <c r="AS67" s="146">
        <f>'2a cofog szerinti teljesítés'!AB68</f>
        <v>0</v>
      </c>
      <c r="AT67" s="146">
        <f>'részletező tábla módosíto ei '!AC67</f>
        <v>0</v>
      </c>
      <c r="AU67" s="146">
        <f>'2a cofog szerinti teljesítés'!AC68</f>
        <v>0</v>
      </c>
      <c r="AV67" s="146">
        <f>'részletező tábla módosíto ei '!AD67</f>
        <v>0</v>
      </c>
      <c r="AW67" s="146">
        <f>'2a cofog szerinti teljesítés'!AD68</f>
        <v>0</v>
      </c>
      <c r="AX67" s="146">
        <f>'részletező tábla módosíto ei '!AF67</f>
        <v>0</v>
      </c>
      <c r="AY67" s="146">
        <f>'2a cofog szerinti teljesítés'!AF68</f>
        <v>0</v>
      </c>
      <c r="AZ67" s="146">
        <f>'részletező tábla módosíto ei '!AG67</f>
        <v>0</v>
      </c>
      <c r="BA67" s="146">
        <f>'2a cofog szerinti teljesítés'!AG68</f>
        <v>0</v>
      </c>
      <c r="BB67" s="146">
        <f>'részletező tábla módosíto ei '!AH67</f>
        <v>0</v>
      </c>
      <c r="BC67" s="146">
        <f>'2a cofog szerinti teljesítés'!AH68</f>
        <v>0</v>
      </c>
      <c r="BD67" s="146">
        <f>'részletező tábla módosíto ei '!AI67</f>
        <v>0</v>
      </c>
      <c r="BE67" s="146">
        <f>'2a cofog szerinti teljesítés'!AI68</f>
        <v>0</v>
      </c>
      <c r="BF67" s="146">
        <f>'részletező tábla módosíto ei '!AJ67</f>
        <v>0</v>
      </c>
      <c r="BG67" s="146">
        <f>'2a cofog szerinti teljesítés'!AJ68</f>
        <v>0</v>
      </c>
      <c r="BH67" s="146">
        <f>'részletező tábla módosíto ei '!AK67</f>
        <v>0</v>
      </c>
      <c r="BI67" s="146">
        <f>'2a cofog szerinti teljesítés'!AK68</f>
        <v>0</v>
      </c>
      <c r="BJ67" s="146">
        <f>'részletező tábla módosíto ei '!AL67</f>
        <v>0</v>
      </c>
      <c r="BK67" s="146">
        <f>'2a cofog szerinti teljesítés'!AL68</f>
        <v>0</v>
      </c>
      <c r="BL67" s="146">
        <f>'részletező tábla módosíto ei '!AM67</f>
        <v>0</v>
      </c>
      <c r="BM67" s="146">
        <f>'2a cofog szerinti teljesítés'!AM68</f>
        <v>0</v>
      </c>
      <c r="BN67" s="146">
        <f>'részletező tábla módosíto ei '!AN67</f>
        <v>0</v>
      </c>
      <c r="BO67" s="146">
        <f>'2a cofog szerinti teljesítés'!AN68</f>
        <v>0</v>
      </c>
      <c r="BP67" s="146">
        <f>'részletező tábla módosíto ei '!AO67</f>
        <v>0</v>
      </c>
      <c r="BQ67" s="146">
        <f>'2a cofog szerinti teljesítés'!AO68</f>
        <v>0</v>
      </c>
      <c r="BR67" s="146">
        <f>'részletező tábla módosíto ei '!AP67</f>
        <v>0</v>
      </c>
      <c r="BS67" s="146">
        <f>'2a cofog szerinti teljesítés'!AP68</f>
        <v>0</v>
      </c>
      <c r="BT67" s="146">
        <f>'részletező tábla módosíto ei '!AR67</f>
        <v>0</v>
      </c>
      <c r="BU67" s="146">
        <f>'2a cofog szerinti teljesítés'!AR68</f>
        <v>0</v>
      </c>
      <c r="BV67" s="146">
        <f>'részletező tábla módosíto ei '!AS67</f>
        <v>0</v>
      </c>
      <c r="BW67" s="146">
        <f>'2a cofog szerinti teljesítés'!AS68</f>
        <v>0</v>
      </c>
      <c r="BX67" s="146">
        <f>'részletező tábla módosíto ei '!AE67</f>
        <v>0</v>
      </c>
      <c r="BY67" s="146">
        <f>'2a cofog szerinti teljesítés'!AE68</f>
        <v>0</v>
      </c>
      <c r="BZ67" s="146" t="e">
        <f>'részletező tábla módosíto ei '!#REF!</f>
        <v>#REF!</v>
      </c>
      <c r="CA67" s="146">
        <f>'2a cofog szerinti teljesítés'!AG68</f>
        <v>0</v>
      </c>
      <c r="CB67" s="146">
        <f>'részletező tábla módosíto ei '!AT67</f>
        <v>0</v>
      </c>
      <c r="CC67" s="146">
        <f>'2a cofog szerinti teljesítés'!AU68</f>
        <v>0</v>
      </c>
      <c r="CD67" s="146">
        <f>'részletező tábla módosíto ei '!AU67</f>
        <v>0</v>
      </c>
      <c r="CE67" s="146">
        <f>'2a cofog szerinti teljesítés'!AX68</f>
        <v>0</v>
      </c>
      <c r="CF67" s="146" t="e">
        <f>'részletező tábla módosíto ei '!#REF!</f>
        <v>#REF!</v>
      </c>
      <c r="CG67" s="146" t="e">
        <f>'2a cofog szerinti teljesítés'!#REF!</f>
        <v>#REF!</v>
      </c>
      <c r="CH67" s="146">
        <f>'részletező tábla módosíto ei '!AV67</f>
        <v>0</v>
      </c>
      <c r="CI67" s="146">
        <f>'2a cofog szerinti teljesítés'!AY68</f>
        <v>0</v>
      </c>
      <c r="CJ67" s="146">
        <f>'részletező tábla módosíto ei '!AW67</f>
        <v>0</v>
      </c>
      <c r="CK67" s="146">
        <f>'2a cofog szerinti teljesítés'!AZ68</f>
        <v>0</v>
      </c>
      <c r="CL67" s="146" t="e">
        <f>'részletező tábla módosíto ei '!#REF!</f>
        <v>#REF!</v>
      </c>
      <c r="CM67" s="146"/>
      <c r="CN67" s="146" t="e">
        <f>'részletező tábla módosíto ei '!#REF!</f>
        <v>#REF!</v>
      </c>
      <c r="CO67" s="146">
        <f>'2a cofog szerinti teljesítés'!AQ68</f>
        <v>0</v>
      </c>
      <c r="CP67" s="146" t="e">
        <f>'részletező tábla módosíto ei '!#REF!</f>
        <v>#REF!</v>
      </c>
      <c r="CQ67" s="146"/>
      <c r="CR67" s="146">
        <f>'részletező tábla módosíto ei '!AX67</f>
        <v>0</v>
      </c>
      <c r="CS67" s="146"/>
      <c r="CT67" s="146" t="e">
        <f>'részletező tábla módosíto ei '!#REF!</f>
        <v>#REF!</v>
      </c>
      <c r="CU67" s="146" t="e">
        <f>'2a cofog szerinti teljesítés'!#REF!</f>
        <v>#REF!</v>
      </c>
      <c r="CV67" s="146">
        <f>'részletező tábla módosíto ei '!AY67</f>
        <v>0</v>
      </c>
      <c r="CW67" s="146">
        <f>'2a cofog szerinti teljesítés'!BB68</f>
        <v>0</v>
      </c>
      <c r="CX67" s="146">
        <f>'részletező tábla módosíto ei '!AZ67</f>
        <v>0</v>
      </c>
      <c r="CY67" s="146">
        <f>'2a cofog szerinti teljesítés'!BC68</f>
        <v>0</v>
      </c>
      <c r="CZ67" s="510">
        <f t="shared" si="0"/>
        <v>0</v>
      </c>
    </row>
    <row r="68" spans="1:104" ht="17.399999999999999" x14ac:dyDescent="0.3">
      <c r="A68" s="16" t="s">
        <v>157</v>
      </c>
      <c r="B68" s="200" t="s">
        <v>158</v>
      </c>
      <c r="C68" s="146">
        <f>'részletező tábla módosíto ei '!C68</f>
        <v>0</v>
      </c>
      <c r="D68" s="146">
        <f>'2a cofog szerinti teljesítés'!C69</f>
        <v>0</v>
      </c>
      <c r="E68" s="146">
        <f>'részletező tábla módosíto ei '!D68</f>
        <v>0</v>
      </c>
      <c r="F68" s="146">
        <f>'2a cofog szerinti teljesítés'!D69</f>
        <v>0</v>
      </c>
      <c r="G68" s="146">
        <f>'részletező tábla módosíto ei '!E68</f>
        <v>0</v>
      </c>
      <c r="H68" s="146">
        <f>'2a cofog szerinti teljesítés'!E69</f>
        <v>0</v>
      </c>
      <c r="I68" s="146">
        <f>'részletező tábla módosíto ei '!F68</f>
        <v>0</v>
      </c>
      <c r="J68" s="146">
        <f>'2a cofog szerinti teljesítés'!F69</f>
        <v>0</v>
      </c>
      <c r="K68" s="146">
        <f>'részletező tábla módosíto ei '!G68</f>
        <v>0</v>
      </c>
      <c r="L68" s="146">
        <f>'részletező tábla módosíto ei '!H68</f>
        <v>0</v>
      </c>
      <c r="M68" s="146">
        <f>'2a cofog szerinti teljesítés'!H69</f>
        <v>0</v>
      </c>
      <c r="N68" s="146">
        <f>'részletező tábla módosíto ei '!M68</f>
        <v>0</v>
      </c>
      <c r="O68" s="146">
        <f>'2a cofog szerinti teljesítés'!M69</f>
        <v>0</v>
      </c>
      <c r="P68" s="146">
        <f>'részletező tábla módosíto ei '!N68</f>
        <v>0</v>
      </c>
      <c r="Q68" s="146">
        <f>'2a cofog szerinti teljesítés'!N69</f>
        <v>0</v>
      </c>
      <c r="R68" s="146">
        <f>'részletező tábla módosíto ei '!O68</f>
        <v>0</v>
      </c>
      <c r="S68" s="146">
        <f>'2a cofog szerinti teljesítés'!O69</f>
        <v>0</v>
      </c>
      <c r="T68" s="146">
        <f>'részletező tábla módosíto ei '!P68</f>
        <v>0</v>
      </c>
      <c r="U68" s="146">
        <f>'2a cofog szerinti teljesítés'!P69</f>
        <v>0</v>
      </c>
      <c r="V68" s="146">
        <f>'részletező tábla módosíto ei '!Q68</f>
        <v>0</v>
      </c>
      <c r="W68" s="146">
        <f>'2a cofog szerinti teljesítés'!Q69</f>
        <v>0</v>
      </c>
      <c r="X68" s="146">
        <f>'részletező tábla módosíto ei '!R68</f>
        <v>0</v>
      </c>
      <c r="Y68" s="146">
        <f>'2a cofog szerinti teljesítés'!R69</f>
        <v>0</v>
      </c>
      <c r="Z68" s="146">
        <f>'részletező tábla módosíto ei '!S68</f>
        <v>0</v>
      </c>
      <c r="AA68" s="146">
        <f>'2a cofog szerinti teljesítés'!S69</f>
        <v>0</v>
      </c>
      <c r="AB68" s="146">
        <f>'részletező tábla módosíto ei '!T68</f>
        <v>0</v>
      </c>
      <c r="AC68" s="146">
        <f>'2a cofog szerinti teljesítés'!T69</f>
        <v>0</v>
      </c>
      <c r="AD68" s="146">
        <f>'részletező tábla módosíto ei '!U68</f>
        <v>0</v>
      </c>
      <c r="AE68" s="146">
        <f>'2a cofog szerinti teljesítés'!U69</f>
        <v>0</v>
      </c>
      <c r="AF68" s="146">
        <f>'részletező tábla módosíto ei '!V68</f>
        <v>0</v>
      </c>
      <c r="AG68" s="146">
        <f>'2a cofog szerinti teljesítés'!V69</f>
        <v>0</v>
      </c>
      <c r="AH68" s="146">
        <f>'részletező tábla módosíto ei '!W68</f>
        <v>0</v>
      </c>
      <c r="AI68" s="146">
        <f>'2a cofog szerinti teljesítés'!W69</f>
        <v>0</v>
      </c>
      <c r="AJ68" s="146">
        <f>'részletező tábla módosíto ei '!X68</f>
        <v>0</v>
      </c>
      <c r="AK68" s="146">
        <f>'2a cofog szerinti teljesítés'!X69</f>
        <v>0</v>
      </c>
      <c r="AL68" s="146">
        <f>'részletező tábla módosíto ei '!Y68</f>
        <v>0</v>
      </c>
      <c r="AM68" s="146">
        <f>'2a cofog szerinti teljesítés'!Y69</f>
        <v>0</v>
      </c>
      <c r="AN68" s="146">
        <f>'részletező tábla módosíto ei '!Z68</f>
        <v>0</v>
      </c>
      <c r="AO68" s="146">
        <f>'2a cofog szerinti teljesítés'!Z69</f>
        <v>0</v>
      </c>
      <c r="AP68" s="146">
        <f>'részletező tábla módosíto ei '!AA68</f>
        <v>0</v>
      </c>
      <c r="AQ68" s="146">
        <f>'2a cofog szerinti teljesítés'!AA69</f>
        <v>0</v>
      </c>
      <c r="AR68" s="146">
        <f>'részletező tábla módosíto ei '!AB68</f>
        <v>0</v>
      </c>
      <c r="AS68" s="146">
        <f>'2a cofog szerinti teljesítés'!AB69</f>
        <v>0</v>
      </c>
      <c r="AT68" s="146">
        <f>'részletező tábla módosíto ei '!AC68</f>
        <v>0</v>
      </c>
      <c r="AU68" s="146">
        <f>'2a cofog szerinti teljesítés'!AC69</f>
        <v>0</v>
      </c>
      <c r="AV68" s="146">
        <f>'részletező tábla módosíto ei '!AD68</f>
        <v>0</v>
      </c>
      <c r="AW68" s="146">
        <f>'2a cofog szerinti teljesítés'!AD69</f>
        <v>0</v>
      </c>
      <c r="AX68" s="146">
        <f>'részletező tábla módosíto ei '!AF68</f>
        <v>0</v>
      </c>
      <c r="AY68" s="146">
        <f>'2a cofog szerinti teljesítés'!AF69</f>
        <v>0</v>
      </c>
      <c r="AZ68" s="146">
        <f>'részletező tábla módosíto ei '!AG68</f>
        <v>0</v>
      </c>
      <c r="BA68" s="146">
        <f>'2a cofog szerinti teljesítés'!AG69</f>
        <v>0</v>
      </c>
      <c r="BB68" s="146">
        <f>'részletező tábla módosíto ei '!AH68</f>
        <v>0</v>
      </c>
      <c r="BC68" s="146">
        <f>'2a cofog szerinti teljesítés'!AH69</f>
        <v>0</v>
      </c>
      <c r="BD68" s="146">
        <f>'részletező tábla módosíto ei '!AI68</f>
        <v>0</v>
      </c>
      <c r="BE68" s="146">
        <f>'2a cofog szerinti teljesítés'!AI69</f>
        <v>0</v>
      </c>
      <c r="BF68" s="146">
        <f>'részletező tábla módosíto ei '!AJ68</f>
        <v>0</v>
      </c>
      <c r="BG68" s="146">
        <f>'2a cofog szerinti teljesítés'!AJ69</f>
        <v>0</v>
      </c>
      <c r="BH68" s="146">
        <f>'részletező tábla módosíto ei '!AK68</f>
        <v>0</v>
      </c>
      <c r="BI68" s="146">
        <f>'2a cofog szerinti teljesítés'!AK69</f>
        <v>0</v>
      </c>
      <c r="BJ68" s="146">
        <f>'részletező tábla módosíto ei '!AL68</f>
        <v>1180000</v>
      </c>
      <c r="BK68" s="146">
        <f>'2a cofog szerinti teljesítés'!AL69</f>
        <v>1180000</v>
      </c>
      <c r="BL68" s="146">
        <f>'részletező tábla módosíto ei '!AM68</f>
        <v>0</v>
      </c>
      <c r="BM68" s="146">
        <f>'2a cofog szerinti teljesítés'!AM69</f>
        <v>0</v>
      </c>
      <c r="BN68" s="146">
        <f>'részletező tábla módosíto ei '!AN68</f>
        <v>0</v>
      </c>
      <c r="BO68" s="146">
        <f>'2a cofog szerinti teljesítés'!AN69</f>
        <v>0</v>
      </c>
      <c r="BP68" s="146">
        <f>'részletező tábla módosíto ei '!AO68</f>
        <v>0</v>
      </c>
      <c r="BQ68" s="146">
        <f>'2a cofog szerinti teljesítés'!AO69</f>
        <v>0</v>
      </c>
      <c r="BR68" s="146">
        <f>'részletező tábla módosíto ei '!AP68</f>
        <v>0</v>
      </c>
      <c r="BS68" s="146">
        <f>'2a cofog szerinti teljesítés'!AP69</f>
        <v>0</v>
      </c>
      <c r="BT68" s="146">
        <f>'részletező tábla módosíto ei '!AR68</f>
        <v>0</v>
      </c>
      <c r="BU68" s="146">
        <f>'2a cofog szerinti teljesítés'!AR69</f>
        <v>0</v>
      </c>
      <c r="BV68" s="146">
        <f>'részletező tábla módosíto ei '!AS68</f>
        <v>0</v>
      </c>
      <c r="BW68" s="146">
        <f>'2a cofog szerinti teljesítés'!AS69</f>
        <v>0</v>
      </c>
      <c r="BX68" s="146">
        <f>'részletező tábla módosíto ei '!AE68</f>
        <v>0</v>
      </c>
      <c r="BY68" s="146">
        <f>'2a cofog szerinti teljesítés'!AE69</f>
        <v>0</v>
      </c>
      <c r="BZ68" s="146" t="e">
        <f>'részletező tábla módosíto ei '!#REF!</f>
        <v>#REF!</v>
      </c>
      <c r="CA68" s="146">
        <f>'2a cofog szerinti teljesítés'!AG69</f>
        <v>0</v>
      </c>
      <c r="CB68" s="146">
        <f>'részletező tábla módosíto ei '!AT68</f>
        <v>0</v>
      </c>
      <c r="CC68" s="146">
        <f>'2a cofog szerinti teljesítés'!AU69</f>
        <v>0</v>
      </c>
      <c r="CD68" s="146">
        <f>'részletező tábla módosíto ei '!AU68</f>
        <v>0</v>
      </c>
      <c r="CE68" s="146">
        <f>'2a cofog szerinti teljesítés'!AX69</f>
        <v>0</v>
      </c>
      <c r="CF68" s="146" t="e">
        <f>'részletező tábla módosíto ei '!#REF!</f>
        <v>#REF!</v>
      </c>
      <c r="CG68" s="146" t="e">
        <f>'2a cofog szerinti teljesítés'!#REF!</f>
        <v>#REF!</v>
      </c>
      <c r="CH68" s="146">
        <f>'részletező tábla módosíto ei '!AV68</f>
        <v>0</v>
      </c>
      <c r="CI68" s="146">
        <f>'2a cofog szerinti teljesítés'!AY69</f>
        <v>0</v>
      </c>
      <c r="CJ68" s="146">
        <f>'részletező tábla módosíto ei '!AW68</f>
        <v>0</v>
      </c>
      <c r="CK68" s="146">
        <f>'2a cofog szerinti teljesítés'!AZ69</f>
        <v>0</v>
      </c>
      <c r="CL68" s="146" t="e">
        <f>'részletező tábla módosíto ei '!#REF!</f>
        <v>#REF!</v>
      </c>
      <c r="CM68" s="146"/>
      <c r="CN68" s="146" t="e">
        <f>'részletező tábla módosíto ei '!#REF!</f>
        <v>#REF!</v>
      </c>
      <c r="CO68" s="146">
        <f>'2a cofog szerinti teljesítés'!AQ69</f>
        <v>0</v>
      </c>
      <c r="CP68" s="146" t="e">
        <f>'részletező tábla módosíto ei '!#REF!</f>
        <v>#REF!</v>
      </c>
      <c r="CQ68" s="146"/>
      <c r="CR68" s="146">
        <f>'részletező tábla módosíto ei '!AX68</f>
        <v>0</v>
      </c>
      <c r="CS68" s="146"/>
      <c r="CT68" s="146" t="e">
        <f>'részletező tábla módosíto ei '!#REF!</f>
        <v>#REF!</v>
      </c>
      <c r="CU68" s="146" t="e">
        <f>'2a cofog szerinti teljesítés'!#REF!</f>
        <v>#REF!</v>
      </c>
      <c r="CV68" s="146">
        <f>'részletező tábla módosíto ei '!AY68</f>
        <v>0</v>
      </c>
      <c r="CW68" s="146">
        <f>'2a cofog szerinti teljesítés'!BB69</f>
        <v>0</v>
      </c>
      <c r="CX68" s="146">
        <f>'részletező tábla módosíto ei '!AZ68</f>
        <v>1180000</v>
      </c>
      <c r="CY68" s="146">
        <f>'2a cofog szerinti teljesítés'!BC69</f>
        <v>1180000</v>
      </c>
      <c r="CZ68" s="510">
        <f t="shared" si="0"/>
        <v>1180000</v>
      </c>
    </row>
    <row r="69" spans="1:104" ht="17.399999999999999" x14ac:dyDescent="0.3">
      <c r="A69" s="16" t="s">
        <v>159</v>
      </c>
      <c r="B69" s="200" t="s">
        <v>160</v>
      </c>
      <c r="C69" s="146">
        <f>'részletező tábla módosíto ei '!C69</f>
        <v>0</v>
      </c>
      <c r="D69" s="146">
        <f>'2a cofog szerinti teljesítés'!C70</f>
        <v>0</v>
      </c>
      <c r="E69" s="146">
        <f>'részletező tábla módosíto ei '!D69</f>
        <v>0</v>
      </c>
      <c r="F69" s="146">
        <f>'2a cofog szerinti teljesítés'!D70</f>
        <v>0</v>
      </c>
      <c r="G69" s="146">
        <f>'részletező tábla módosíto ei '!E69</f>
        <v>0</v>
      </c>
      <c r="H69" s="146">
        <f>'2a cofog szerinti teljesítés'!E70</f>
        <v>0</v>
      </c>
      <c r="I69" s="146">
        <f>'részletező tábla módosíto ei '!F69</f>
        <v>0</v>
      </c>
      <c r="J69" s="146">
        <f>'2a cofog szerinti teljesítés'!F70</f>
        <v>0</v>
      </c>
      <c r="K69" s="146">
        <f>'részletező tábla módosíto ei '!G69</f>
        <v>0</v>
      </c>
      <c r="L69" s="146">
        <f>'részletező tábla módosíto ei '!H69</f>
        <v>0</v>
      </c>
      <c r="M69" s="146">
        <f>'2a cofog szerinti teljesítés'!H70</f>
        <v>0</v>
      </c>
      <c r="N69" s="146">
        <f>'részletező tábla módosíto ei '!M69</f>
        <v>0</v>
      </c>
      <c r="O69" s="146">
        <f>'2a cofog szerinti teljesítés'!M70</f>
        <v>0</v>
      </c>
      <c r="P69" s="146">
        <f>'részletező tábla módosíto ei '!N69</f>
        <v>0</v>
      </c>
      <c r="Q69" s="146">
        <f>'2a cofog szerinti teljesítés'!N70</f>
        <v>0</v>
      </c>
      <c r="R69" s="146">
        <f>'részletező tábla módosíto ei '!O69</f>
        <v>0</v>
      </c>
      <c r="S69" s="146">
        <f>'2a cofog szerinti teljesítés'!O70</f>
        <v>0</v>
      </c>
      <c r="T69" s="146">
        <f>'részletező tábla módosíto ei '!P69</f>
        <v>0</v>
      </c>
      <c r="U69" s="146">
        <f>'2a cofog szerinti teljesítés'!P70</f>
        <v>0</v>
      </c>
      <c r="V69" s="146">
        <f>'részletező tábla módosíto ei '!Q69</f>
        <v>0</v>
      </c>
      <c r="W69" s="146">
        <f>'2a cofog szerinti teljesítés'!Q70</f>
        <v>0</v>
      </c>
      <c r="X69" s="146">
        <f>'részletező tábla módosíto ei '!R69</f>
        <v>0</v>
      </c>
      <c r="Y69" s="146">
        <f>'2a cofog szerinti teljesítés'!R70</f>
        <v>0</v>
      </c>
      <c r="Z69" s="146">
        <f>'részletező tábla módosíto ei '!S69</f>
        <v>0</v>
      </c>
      <c r="AA69" s="146">
        <f>'2a cofog szerinti teljesítés'!S70</f>
        <v>0</v>
      </c>
      <c r="AB69" s="146">
        <f>'részletező tábla módosíto ei '!T69</f>
        <v>0</v>
      </c>
      <c r="AC69" s="146">
        <f>'2a cofog szerinti teljesítés'!T70</f>
        <v>0</v>
      </c>
      <c r="AD69" s="146">
        <f>'részletező tábla módosíto ei '!U69</f>
        <v>0</v>
      </c>
      <c r="AE69" s="146">
        <f>'2a cofog szerinti teljesítés'!U70</f>
        <v>0</v>
      </c>
      <c r="AF69" s="146">
        <f>'részletező tábla módosíto ei '!V69</f>
        <v>0</v>
      </c>
      <c r="AG69" s="146">
        <f>'2a cofog szerinti teljesítés'!V70</f>
        <v>0</v>
      </c>
      <c r="AH69" s="146">
        <f>'részletező tábla módosíto ei '!W69</f>
        <v>0</v>
      </c>
      <c r="AI69" s="146">
        <f>'2a cofog szerinti teljesítés'!W70</f>
        <v>0</v>
      </c>
      <c r="AJ69" s="146">
        <f>'részletező tábla módosíto ei '!X69</f>
        <v>0</v>
      </c>
      <c r="AK69" s="146">
        <f>'2a cofog szerinti teljesítés'!X70</f>
        <v>0</v>
      </c>
      <c r="AL69" s="146">
        <f>'részletező tábla módosíto ei '!Y69</f>
        <v>0</v>
      </c>
      <c r="AM69" s="146">
        <f>'2a cofog szerinti teljesítés'!Y70</f>
        <v>0</v>
      </c>
      <c r="AN69" s="146">
        <f>'részletező tábla módosíto ei '!Z69</f>
        <v>0</v>
      </c>
      <c r="AO69" s="146">
        <f>'2a cofog szerinti teljesítés'!Z70</f>
        <v>0</v>
      </c>
      <c r="AP69" s="146">
        <f>'részletező tábla módosíto ei '!AA69</f>
        <v>0</v>
      </c>
      <c r="AQ69" s="146">
        <f>'2a cofog szerinti teljesítés'!AA70</f>
        <v>0</v>
      </c>
      <c r="AR69" s="146">
        <f>'részletező tábla módosíto ei '!AB69</f>
        <v>0</v>
      </c>
      <c r="AS69" s="146">
        <f>'2a cofog szerinti teljesítés'!AB70</f>
        <v>0</v>
      </c>
      <c r="AT69" s="146">
        <f>'részletező tábla módosíto ei '!AC69</f>
        <v>0</v>
      </c>
      <c r="AU69" s="146">
        <f>'2a cofog szerinti teljesítés'!AC70</f>
        <v>0</v>
      </c>
      <c r="AV69" s="146">
        <f>'részletező tábla módosíto ei '!AD69</f>
        <v>0</v>
      </c>
      <c r="AW69" s="146">
        <f>'2a cofog szerinti teljesítés'!AD70</f>
        <v>0</v>
      </c>
      <c r="AX69" s="146">
        <f>'részletező tábla módosíto ei '!AF69</f>
        <v>0</v>
      </c>
      <c r="AY69" s="146">
        <f>'2a cofog szerinti teljesítés'!AF70</f>
        <v>0</v>
      </c>
      <c r="AZ69" s="146">
        <f>'részletező tábla módosíto ei '!AG69</f>
        <v>0</v>
      </c>
      <c r="BA69" s="146">
        <f>'2a cofog szerinti teljesítés'!AG70</f>
        <v>0</v>
      </c>
      <c r="BB69" s="146">
        <f>'részletező tábla módosíto ei '!AH69</f>
        <v>0</v>
      </c>
      <c r="BC69" s="146">
        <f>'2a cofog szerinti teljesítés'!AH70</f>
        <v>0</v>
      </c>
      <c r="BD69" s="146">
        <f>'részletező tábla módosíto ei '!AI69</f>
        <v>0</v>
      </c>
      <c r="BE69" s="146">
        <f>'2a cofog szerinti teljesítés'!AI70</f>
        <v>0</v>
      </c>
      <c r="BF69" s="146">
        <f>'részletező tábla módosíto ei '!AJ69</f>
        <v>0</v>
      </c>
      <c r="BG69" s="146">
        <f>'2a cofog szerinti teljesítés'!AJ70</f>
        <v>0</v>
      </c>
      <c r="BH69" s="146">
        <f>'részletező tábla módosíto ei '!AK69</f>
        <v>0</v>
      </c>
      <c r="BI69" s="146">
        <f>'2a cofog szerinti teljesítés'!AK70</f>
        <v>0</v>
      </c>
      <c r="BJ69" s="146">
        <f>'részletező tábla módosíto ei '!AL69</f>
        <v>0</v>
      </c>
      <c r="BK69" s="146">
        <f>'2a cofog szerinti teljesítés'!AL70</f>
        <v>0</v>
      </c>
      <c r="BL69" s="146">
        <f>'részletező tábla módosíto ei '!AM69</f>
        <v>0</v>
      </c>
      <c r="BM69" s="146">
        <f>'2a cofog szerinti teljesítés'!AM70</f>
        <v>0</v>
      </c>
      <c r="BN69" s="146">
        <f>'részletező tábla módosíto ei '!AN69</f>
        <v>0</v>
      </c>
      <c r="BO69" s="146">
        <f>'2a cofog szerinti teljesítés'!AN70</f>
        <v>0</v>
      </c>
      <c r="BP69" s="146">
        <f>'részletező tábla módosíto ei '!AO69</f>
        <v>0</v>
      </c>
      <c r="BQ69" s="146">
        <f>'2a cofog szerinti teljesítés'!AO70</f>
        <v>0</v>
      </c>
      <c r="BR69" s="146">
        <f>'részletező tábla módosíto ei '!AP69</f>
        <v>0</v>
      </c>
      <c r="BS69" s="146">
        <f>'2a cofog szerinti teljesítés'!AP70</f>
        <v>0</v>
      </c>
      <c r="BT69" s="146">
        <f>'részletező tábla módosíto ei '!AR69</f>
        <v>0</v>
      </c>
      <c r="BU69" s="146">
        <f>'2a cofog szerinti teljesítés'!AR70</f>
        <v>0</v>
      </c>
      <c r="BV69" s="146">
        <f>'részletező tábla módosíto ei '!AS69</f>
        <v>0</v>
      </c>
      <c r="BW69" s="146">
        <f>'2a cofog szerinti teljesítés'!AS70</f>
        <v>0</v>
      </c>
      <c r="BX69" s="146">
        <f>'részletező tábla módosíto ei '!AE69</f>
        <v>0</v>
      </c>
      <c r="BY69" s="146">
        <f>'2a cofog szerinti teljesítés'!AE70</f>
        <v>0</v>
      </c>
      <c r="BZ69" s="146" t="e">
        <f>'részletező tábla módosíto ei '!#REF!</f>
        <v>#REF!</v>
      </c>
      <c r="CA69" s="146">
        <f>'2a cofog szerinti teljesítés'!AG70</f>
        <v>0</v>
      </c>
      <c r="CB69" s="146">
        <f>'részletező tábla módosíto ei '!AT69</f>
        <v>0</v>
      </c>
      <c r="CC69" s="146">
        <f>'2a cofog szerinti teljesítés'!AU70</f>
        <v>0</v>
      </c>
      <c r="CD69" s="146">
        <f>'részletező tábla módosíto ei '!AU69</f>
        <v>0</v>
      </c>
      <c r="CE69" s="146">
        <f>'2a cofog szerinti teljesítés'!AX70</f>
        <v>0</v>
      </c>
      <c r="CF69" s="146" t="e">
        <f>'részletező tábla módosíto ei '!#REF!</f>
        <v>#REF!</v>
      </c>
      <c r="CG69" s="146" t="e">
        <f>'2a cofog szerinti teljesítés'!#REF!</f>
        <v>#REF!</v>
      </c>
      <c r="CH69" s="146">
        <f>'részletező tábla módosíto ei '!AV69</f>
        <v>0</v>
      </c>
      <c r="CI69" s="146">
        <f>'2a cofog szerinti teljesítés'!AY70</f>
        <v>0</v>
      </c>
      <c r="CJ69" s="146">
        <f>'részletező tábla módosíto ei '!AW69</f>
        <v>0</v>
      </c>
      <c r="CK69" s="146">
        <f>'2a cofog szerinti teljesítés'!AZ70</f>
        <v>0</v>
      </c>
      <c r="CL69" s="146" t="e">
        <f>'részletező tábla módosíto ei '!#REF!</f>
        <v>#REF!</v>
      </c>
      <c r="CM69" s="146"/>
      <c r="CN69" s="146" t="e">
        <f>'részletező tábla módosíto ei '!#REF!</f>
        <v>#REF!</v>
      </c>
      <c r="CO69" s="146">
        <f>'2a cofog szerinti teljesítés'!AQ70</f>
        <v>0</v>
      </c>
      <c r="CP69" s="146" t="e">
        <f>'részletező tábla módosíto ei '!#REF!</f>
        <v>#REF!</v>
      </c>
      <c r="CQ69" s="146"/>
      <c r="CR69" s="146">
        <f>'részletező tábla módosíto ei '!AX69</f>
        <v>0</v>
      </c>
      <c r="CS69" s="146"/>
      <c r="CT69" s="146" t="e">
        <f>'részletező tábla módosíto ei '!#REF!</f>
        <v>#REF!</v>
      </c>
      <c r="CU69" s="146" t="e">
        <f>'2a cofog szerinti teljesítés'!#REF!</f>
        <v>#REF!</v>
      </c>
      <c r="CV69" s="146">
        <f>'részletező tábla módosíto ei '!AY69</f>
        <v>0</v>
      </c>
      <c r="CW69" s="146">
        <f>'2a cofog szerinti teljesítés'!BB70</f>
        <v>0</v>
      </c>
      <c r="CX69" s="146">
        <f>'részletező tábla módosíto ei '!AZ69</f>
        <v>0</v>
      </c>
      <c r="CY69" s="146">
        <f>'2a cofog szerinti teljesítés'!BC70</f>
        <v>0</v>
      </c>
      <c r="CZ69" s="510">
        <f t="shared" si="0"/>
        <v>0</v>
      </c>
    </row>
    <row r="70" spans="1:104" ht="17.399999999999999" x14ac:dyDescent="0.3">
      <c r="A70" s="16" t="s">
        <v>161</v>
      </c>
      <c r="B70" s="200" t="s">
        <v>162</v>
      </c>
      <c r="C70" s="146">
        <f>'részletező tábla módosíto ei '!C70</f>
        <v>0</v>
      </c>
      <c r="D70" s="146">
        <f>'2a cofog szerinti teljesítés'!C71</f>
        <v>0</v>
      </c>
      <c r="E70" s="146">
        <f>'részletező tábla módosíto ei '!D70</f>
        <v>0</v>
      </c>
      <c r="F70" s="146">
        <f>'2a cofog szerinti teljesítés'!D71</f>
        <v>0</v>
      </c>
      <c r="G70" s="146">
        <f>'részletező tábla módosíto ei '!E70</f>
        <v>0</v>
      </c>
      <c r="H70" s="146">
        <f>'2a cofog szerinti teljesítés'!E71</f>
        <v>0</v>
      </c>
      <c r="I70" s="146">
        <f>'részletező tábla módosíto ei '!F70</f>
        <v>0</v>
      </c>
      <c r="J70" s="146">
        <f>'2a cofog szerinti teljesítés'!F71</f>
        <v>0</v>
      </c>
      <c r="K70" s="146">
        <f>'részletező tábla módosíto ei '!G70</f>
        <v>0</v>
      </c>
      <c r="L70" s="146">
        <f>'részletező tábla módosíto ei '!H70</f>
        <v>0</v>
      </c>
      <c r="M70" s="146">
        <f>'2a cofog szerinti teljesítés'!H71</f>
        <v>0</v>
      </c>
      <c r="N70" s="146">
        <f>'részletező tábla módosíto ei '!M70</f>
        <v>0</v>
      </c>
      <c r="O70" s="146">
        <f>'2a cofog szerinti teljesítés'!M71</f>
        <v>0</v>
      </c>
      <c r="P70" s="146">
        <f>'részletező tábla módosíto ei '!N70</f>
        <v>0</v>
      </c>
      <c r="Q70" s="146">
        <f>'2a cofog szerinti teljesítés'!N71</f>
        <v>0</v>
      </c>
      <c r="R70" s="146">
        <f>'részletező tábla módosíto ei '!O70</f>
        <v>0</v>
      </c>
      <c r="S70" s="146">
        <f>'2a cofog szerinti teljesítés'!O71</f>
        <v>0</v>
      </c>
      <c r="T70" s="146">
        <f>'részletező tábla módosíto ei '!P70</f>
        <v>0</v>
      </c>
      <c r="U70" s="146">
        <f>'2a cofog szerinti teljesítés'!P71</f>
        <v>0</v>
      </c>
      <c r="V70" s="146">
        <f>'részletező tábla módosíto ei '!Q70</f>
        <v>0</v>
      </c>
      <c r="W70" s="146">
        <f>'2a cofog szerinti teljesítés'!Q71</f>
        <v>0</v>
      </c>
      <c r="X70" s="146">
        <f>'részletező tábla módosíto ei '!R70</f>
        <v>0</v>
      </c>
      <c r="Y70" s="146">
        <f>'2a cofog szerinti teljesítés'!R71</f>
        <v>0</v>
      </c>
      <c r="Z70" s="146">
        <f>'részletező tábla módosíto ei '!S70</f>
        <v>0</v>
      </c>
      <c r="AA70" s="146">
        <f>'2a cofog szerinti teljesítés'!S71</f>
        <v>0</v>
      </c>
      <c r="AB70" s="146">
        <f>'részletező tábla módosíto ei '!T70</f>
        <v>0</v>
      </c>
      <c r="AC70" s="146">
        <f>'2a cofog szerinti teljesítés'!T71</f>
        <v>0</v>
      </c>
      <c r="AD70" s="146">
        <f>'részletező tábla módosíto ei '!U70</f>
        <v>0</v>
      </c>
      <c r="AE70" s="146">
        <f>'2a cofog szerinti teljesítés'!U71</f>
        <v>0</v>
      </c>
      <c r="AF70" s="146">
        <f>'részletező tábla módosíto ei '!V70</f>
        <v>0</v>
      </c>
      <c r="AG70" s="146">
        <f>'2a cofog szerinti teljesítés'!V71</f>
        <v>0</v>
      </c>
      <c r="AH70" s="146">
        <f>'részletező tábla módosíto ei '!W70</f>
        <v>0</v>
      </c>
      <c r="AI70" s="146">
        <f>'2a cofog szerinti teljesítés'!W71</f>
        <v>0</v>
      </c>
      <c r="AJ70" s="146">
        <f>'részletező tábla módosíto ei '!X70</f>
        <v>0</v>
      </c>
      <c r="AK70" s="146">
        <f>'2a cofog szerinti teljesítés'!X71</f>
        <v>0</v>
      </c>
      <c r="AL70" s="146">
        <f>'részletező tábla módosíto ei '!Y70</f>
        <v>0</v>
      </c>
      <c r="AM70" s="146">
        <f>'2a cofog szerinti teljesítés'!Y71</f>
        <v>0</v>
      </c>
      <c r="AN70" s="146">
        <f>'részletező tábla módosíto ei '!Z70</f>
        <v>0</v>
      </c>
      <c r="AO70" s="146">
        <f>'2a cofog szerinti teljesítés'!Z71</f>
        <v>0</v>
      </c>
      <c r="AP70" s="146">
        <f>'részletező tábla módosíto ei '!AA70</f>
        <v>0</v>
      </c>
      <c r="AQ70" s="146">
        <f>'2a cofog szerinti teljesítés'!AA71</f>
        <v>0</v>
      </c>
      <c r="AR70" s="146">
        <f>'részletező tábla módosíto ei '!AB70</f>
        <v>0</v>
      </c>
      <c r="AS70" s="146">
        <f>'2a cofog szerinti teljesítés'!AB71</f>
        <v>0</v>
      </c>
      <c r="AT70" s="146">
        <f>'részletező tábla módosíto ei '!AC70</f>
        <v>0</v>
      </c>
      <c r="AU70" s="146">
        <f>'2a cofog szerinti teljesítés'!AC71</f>
        <v>0</v>
      </c>
      <c r="AV70" s="146">
        <f>'részletező tábla módosíto ei '!AD70</f>
        <v>0</v>
      </c>
      <c r="AW70" s="146">
        <f>'2a cofog szerinti teljesítés'!AD71</f>
        <v>0</v>
      </c>
      <c r="AX70" s="146">
        <f>'részletező tábla módosíto ei '!AF70</f>
        <v>0</v>
      </c>
      <c r="AY70" s="146">
        <f>'2a cofog szerinti teljesítés'!AF71</f>
        <v>0</v>
      </c>
      <c r="AZ70" s="146">
        <f>'részletező tábla módosíto ei '!AG70</f>
        <v>0</v>
      </c>
      <c r="BA70" s="146">
        <f>'2a cofog szerinti teljesítés'!AG71</f>
        <v>0</v>
      </c>
      <c r="BB70" s="146">
        <f>'részletező tábla módosíto ei '!AH70</f>
        <v>0</v>
      </c>
      <c r="BC70" s="146">
        <f>'2a cofog szerinti teljesítés'!AH71</f>
        <v>0</v>
      </c>
      <c r="BD70" s="146">
        <f>'részletező tábla módosíto ei '!AI70</f>
        <v>0</v>
      </c>
      <c r="BE70" s="146">
        <f>'2a cofog szerinti teljesítés'!AI71</f>
        <v>0</v>
      </c>
      <c r="BF70" s="146">
        <f>'részletező tábla módosíto ei '!AJ70</f>
        <v>0</v>
      </c>
      <c r="BG70" s="146">
        <f>'2a cofog szerinti teljesítés'!AJ71</f>
        <v>0</v>
      </c>
      <c r="BH70" s="146">
        <f>'részletező tábla módosíto ei '!AK70</f>
        <v>0</v>
      </c>
      <c r="BI70" s="146">
        <f>'2a cofog szerinti teljesítés'!AK71</f>
        <v>0</v>
      </c>
      <c r="BJ70" s="146">
        <f>'részletező tábla módosíto ei '!AL70</f>
        <v>0</v>
      </c>
      <c r="BK70" s="146">
        <f>'2a cofog szerinti teljesítés'!AL71</f>
        <v>0</v>
      </c>
      <c r="BL70" s="146">
        <f>'részletező tábla módosíto ei '!AM70</f>
        <v>0</v>
      </c>
      <c r="BM70" s="146">
        <f>'2a cofog szerinti teljesítés'!AM71</f>
        <v>0</v>
      </c>
      <c r="BN70" s="146">
        <f>'részletező tábla módosíto ei '!AN70</f>
        <v>0</v>
      </c>
      <c r="BO70" s="146">
        <f>'2a cofog szerinti teljesítés'!AN71</f>
        <v>0</v>
      </c>
      <c r="BP70" s="146">
        <f>'részletező tábla módosíto ei '!AO70</f>
        <v>0</v>
      </c>
      <c r="BQ70" s="146">
        <f>'2a cofog szerinti teljesítés'!AO71</f>
        <v>0</v>
      </c>
      <c r="BR70" s="146">
        <f>'részletező tábla módosíto ei '!AP70</f>
        <v>0</v>
      </c>
      <c r="BS70" s="146">
        <f>'2a cofog szerinti teljesítés'!AP71</f>
        <v>0</v>
      </c>
      <c r="BT70" s="146">
        <f>'részletező tábla módosíto ei '!AR70</f>
        <v>0</v>
      </c>
      <c r="BU70" s="146">
        <f>'2a cofog szerinti teljesítés'!AR71</f>
        <v>0</v>
      </c>
      <c r="BV70" s="146">
        <f>'részletező tábla módosíto ei '!AS70</f>
        <v>0</v>
      </c>
      <c r="BW70" s="146">
        <f>'2a cofog szerinti teljesítés'!AS71</f>
        <v>0</v>
      </c>
      <c r="BX70" s="146">
        <f>'részletező tábla módosíto ei '!AE70</f>
        <v>0</v>
      </c>
      <c r="BY70" s="146">
        <f>'2a cofog szerinti teljesítés'!AE71</f>
        <v>0</v>
      </c>
      <c r="BZ70" s="146" t="e">
        <f>'részletező tábla módosíto ei '!#REF!</f>
        <v>#REF!</v>
      </c>
      <c r="CA70" s="146">
        <f>'2a cofog szerinti teljesítés'!AG71</f>
        <v>0</v>
      </c>
      <c r="CB70" s="146">
        <f>'részletező tábla módosíto ei '!AT70</f>
        <v>0</v>
      </c>
      <c r="CC70" s="146">
        <f>'2a cofog szerinti teljesítés'!AU71</f>
        <v>0</v>
      </c>
      <c r="CD70" s="146">
        <f>'részletező tábla módosíto ei '!AU70</f>
        <v>0</v>
      </c>
      <c r="CE70" s="146">
        <f>'2a cofog szerinti teljesítés'!AX71</f>
        <v>0</v>
      </c>
      <c r="CF70" s="146" t="e">
        <f>'részletező tábla módosíto ei '!#REF!</f>
        <v>#REF!</v>
      </c>
      <c r="CG70" s="146" t="e">
        <f>'2a cofog szerinti teljesítés'!#REF!</f>
        <v>#REF!</v>
      </c>
      <c r="CH70" s="146">
        <f>'részletező tábla módosíto ei '!AV70</f>
        <v>0</v>
      </c>
      <c r="CI70" s="146">
        <f>'2a cofog szerinti teljesítés'!AY71</f>
        <v>0</v>
      </c>
      <c r="CJ70" s="146">
        <f>'részletező tábla módosíto ei '!AW70</f>
        <v>0</v>
      </c>
      <c r="CK70" s="146">
        <f>'2a cofog szerinti teljesítés'!AZ71</f>
        <v>0</v>
      </c>
      <c r="CL70" s="146" t="e">
        <f>'részletező tábla módosíto ei '!#REF!</f>
        <v>#REF!</v>
      </c>
      <c r="CM70" s="146"/>
      <c r="CN70" s="146" t="e">
        <f>'részletező tábla módosíto ei '!#REF!</f>
        <v>#REF!</v>
      </c>
      <c r="CO70" s="146">
        <f>'2a cofog szerinti teljesítés'!AQ71</f>
        <v>0</v>
      </c>
      <c r="CP70" s="146" t="e">
        <f>'részletező tábla módosíto ei '!#REF!</f>
        <v>#REF!</v>
      </c>
      <c r="CQ70" s="146"/>
      <c r="CR70" s="146">
        <f>'részletező tábla módosíto ei '!AX70</f>
        <v>0</v>
      </c>
      <c r="CS70" s="146"/>
      <c r="CT70" s="146" t="e">
        <f>'részletező tábla módosíto ei '!#REF!</f>
        <v>#REF!</v>
      </c>
      <c r="CU70" s="146" t="e">
        <f>'2a cofog szerinti teljesítés'!#REF!</f>
        <v>#REF!</v>
      </c>
      <c r="CV70" s="146">
        <f>'részletező tábla módosíto ei '!AY70</f>
        <v>0</v>
      </c>
      <c r="CW70" s="146">
        <f>'2a cofog szerinti teljesítés'!BB71</f>
        <v>0</v>
      </c>
      <c r="CX70" s="146">
        <f>'részletező tábla módosíto ei '!AZ70</f>
        <v>0</v>
      </c>
      <c r="CY70" s="146">
        <f>'2a cofog szerinti teljesítés'!BC71</f>
        <v>0</v>
      </c>
      <c r="CZ70" s="510">
        <f t="shared" ref="CZ70:CZ107" si="2">CX70+AD70+V70+L70</f>
        <v>0</v>
      </c>
    </row>
    <row r="71" spans="1:104" ht="17.399999999999999" x14ac:dyDescent="0.3">
      <c r="A71" s="14" t="s">
        <v>163</v>
      </c>
      <c r="B71" s="199" t="s">
        <v>164</v>
      </c>
      <c r="C71" s="145">
        <f>'részletező tábla módosíto ei '!C71</f>
        <v>0</v>
      </c>
      <c r="D71" s="145">
        <f>'2a cofog szerinti teljesítés'!C72</f>
        <v>0</v>
      </c>
      <c r="E71" s="145">
        <f>'részletező tábla módosíto ei '!D71</f>
        <v>0</v>
      </c>
      <c r="F71" s="145">
        <f>'2a cofog szerinti teljesítés'!D72</f>
        <v>0</v>
      </c>
      <c r="G71" s="145">
        <f>'részletező tábla módosíto ei '!E71</f>
        <v>0</v>
      </c>
      <c r="H71" s="145">
        <f>'2a cofog szerinti teljesítés'!E72</f>
        <v>0</v>
      </c>
      <c r="I71" s="145">
        <f>'részletező tábla módosíto ei '!F71</f>
        <v>0</v>
      </c>
      <c r="J71" s="145">
        <f>'2a cofog szerinti teljesítés'!F72</f>
        <v>0</v>
      </c>
      <c r="K71" s="145">
        <f>'részletező tábla módosíto ei '!G71</f>
        <v>0</v>
      </c>
      <c r="L71" s="145">
        <f>'részletező tábla módosíto ei '!H71</f>
        <v>0</v>
      </c>
      <c r="M71" s="145">
        <f>'2a cofog szerinti teljesítés'!H72</f>
        <v>0</v>
      </c>
      <c r="N71" s="145">
        <f>'részletező tábla módosíto ei '!M71</f>
        <v>0</v>
      </c>
      <c r="O71" s="145">
        <f>'2a cofog szerinti teljesítés'!M72</f>
        <v>0</v>
      </c>
      <c r="P71" s="145">
        <f>'részletező tábla módosíto ei '!N71</f>
        <v>0</v>
      </c>
      <c r="Q71" s="145">
        <f>'2a cofog szerinti teljesítés'!N72</f>
        <v>0</v>
      </c>
      <c r="R71" s="145">
        <f>'részletező tábla módosíto ei '!O71</f>
        <v>0</v>
      </c>
      <c r="S71" s="145">
        <f>'2a cofog szerinti teljesítés'!O72</f>
        <v>0</v>
      </c>
      <c r="T71" s="145">
        <f>'részletező tábla módosíto ei '!P71</f>
        <v>0</v>
      </c>
      <c r="U71" s="145">
        <f>'2a cofog szerinti teljesítés'!P72</f>
        <v>0</v>
      </c>
      <c r="V71" s="145">
        <f>'részletező tábla módosíto ei '!Q71</f>
        <v>0</v>
      </c>
      <c r="W71" s="145">
        <f>'2a cofog szerinti teljesítés'!Q72</f>
        <v>0</v>
      </c>
      <c r="X71" s="145">
        <f>'részletező tábla módosíto ei '!R71</f>
        <v>0</v>
      </c>
      <c r="Y71" s="145">
        <f>'2a cofog szerinti teljesítés'!R72</f>
        <v>0</v>
      </c>
      <c r="Z71" s="145">
        <f>'részletező tábla módosíto ei '!S71</f>
        <v>0</v>
      </c>
      <c r="AA71" s="145">
        <f>'2a cofog szerinti teljesítés'!S72</f>
        <v>0</v>
      </c>
      <c r="AB71" s="145">
        <f>'részletező tábla módosíto ei '!T71</f>
        <v>0</v>
      </c>
      <c r="AC71" s="145">
        <f>'2a cofog szerinti teljesítés'!T72</f>
        <v>0</v>
      </c>
      <c r="AD71" s="145">
        <f>'részletező tábla módosíto ei '!U71</f>
        <v>0</v>
      </c>
      <c r="AE71" s="145">
        <f>'2a cofog szerinti teljesítés'!U72</f>
        <v>0</v>
      </c>
      <c r="AF71" s="145">
        <f>'részletező tábla módosíto ei '!V71</f>
        <v>0</v>
      </c>
      <c r="AG71" s="145">
        <f>'2a cofog szerinti teljesítés'!V72</f>
        <v>0</v>
      </c>
      <c r="AH71" s="145">
        <f>'részletező tábla módosíto ei '!W71</f>
        <v>0</v>
      </c>
      <c r="AI71" s="145">
        <f>'2a cofog szerinti teljesítés'!W72</f>
        <v>0</v>
      </c>
      <c r="AJ71" s="145">
        <f>'részletező tábla módosíto ei '!X71</f>
        <v>0</v>
      </c>
      <c r="AK71" s="145">
        <f>'2a cofog szerinti teljesítés'!X72</f>
        <v>0</v>
      </c>
      <c r="AL71" s="145">
        <f>'részletező tábla módosíto ei '!Y71</f>
        <v>0</v>
      </c>
      <c r="AM71" s="145">
        <f>'2a cofog szerinti teljesítés'!Y72</f>
        <v>0</v>
      </c>
      <c r="AN71" s="145">
        <f>'részletező tábla módosíto ei '!Z71</f>
        <v>0</v>
      </c>
      <c r="AO71" s="145">
        <f>'2a cofog szerinti teljesítés'!Z72</f>
        <v>0</v>
      </c>
      <c r="AP71" s="145">
        <f>'részletező tábla módosíto ei '!AA71</f>
        <v>0</v>
      </c>
      <c r="AQ71" s="145">
        <f>'2a cofog szerinti teljesítés'!AA72</f>
        <v>0</v>
      </c>
      <c r="AR71" s="145">
        <f>'részletező tábla módosíto ei '!AB71</f>
        <v>0</v>
      </c>
      <c r="AS71" s="145">
        <f>'2a cofog szerinti teljesítés'!AB72</f>
        <v>0</v>
      </c>
      <c r="AT71" s="145">
        <f>'részletező tábla módosíto ei '!AC71</f>
        <v>0</v>
      </c>
      <c r="AU71" s="145">
        <f>'2a cofog szerinti teljesítés'!AC72</f>
        <v>0</v>
      </c>
      <c r="AV71" s="145">
        <f>'részletező tábla módosíto ei '!AD71</f>
        <v>0</v>
      </c>
      <c r="AW71" s="145">
        <f>'2a cofog szerinti teljesítés'!AD72</f>
        <v>0</v>
      </c>
      <c r="AX71" s="145">
        <f>'részletező tábla módosíto ei '!AF71</f>
        <v>0</v>
      </c>
      <c r="AY71" s="145">
        <f>'2a cofog szerinti teljesítés'!AF72</f>
        <v>0</v>
      </c>
      <c r="AZ71" s="145">
        <f>'részletező tábla módosíto ei '!AG71</f>
        <v>0</v>
      </c>
      <c r="BA71" s="145">
        <f>'2a cofog szerinti teljesítés'!AG72</f>
        <v>0</v>
      </c>
      <c r="BB71" s="145">
        <f>'részletező tábla módosíto ei '!AH71</f>
        <v>0</v>
      </c>
      <c r="BC71" s="145">
        <f>'2a cofog szerinti teljesítés'!AH72</f>
        <v>0</v>
      </c>
      <c r="BD71" s="145">
        <f>'részletező tábla módosíto ei '!AI71</f>
        <v>0</v>
      </c>
      <c r="BE71" s="145">
        <f>'2a cofog szerinti teljesítés'!AI72</f>
        <v>0</v>
      </c>
      <c r="BF71" s="145">
        <f>'részletező tábla módosíto ei '!AJ71</f>
        <v>0</v>
      </c>
      <c r="BG71" s="145">
        <f>'2a cofog szerinti teljesítés'!AJ72</f>
        <v>0</v>
      </c>
      <c r="BH71" s="145">
        <f>'részletező tábla módosíto ei '!AK71</f>
        <v>0</v>
      </c>
      <c r="BI71" s="145">
        <f>'2a cofog szerinti teljesítés'!AK72</f>
        <v>0</v>
      </c>
      <c r="BJ71" s="145">
        <f>'részletező tábla módosíto ei '!AL71</f>
        <v>0</v>
      </c>
      <c r="BK71" s="145">
        <f>'2a cofog szerinti teljesítés'!AL72</f>
        <v>0</v>
      </c>
      <c r="BL71" s="145">
        <f>'részletező tábla módosíto ei '!AM71</f>
        <v>0</v>
      </c>
      <c r="BM71" s="145">
        <f>'2a cofog szerinti teljesítés'!AM72</f>
        <v>0</v>
      </c>
      <c r="BN71" s="145">
        <f>'részletező tábla módosíto ei '!AN71</f>
        <v>0</v>
      </c>
      <c r="BO71" s="145">
        <f>'2a cofog szerinti teljesítés'!AN72</f>
        <v>0</v>
      </c>
      <c r="BP71" s="145">
        <f>'részletező tábla módosíto ei '!AO71</f>
        <v>0</v>
      </c>
      <c r="BQ71" s="145">
        <f>'2a cofog szerinti teljesítés'!AO72</f>
        <v>0</v>
      </c>
      <c r="BR71" s="145">
        <f>'részletező tábla módosíto ei '!AP71</f>
        <v>0</v>
      </c>
      <c r="BS71" s="145">
        <f>'2a cofog szerinti teljesítés'!AP72</f>
        <v>0</v>
      </c>
      <c r="BT71" s="145">
        <f>'részletező tábla módosíto ei '!AR71</f>
        <v>0</v>
      </c>
      <c r="BU71" s="145">
        <f>'2a cofog szerinti teljesítés'!AR72</f>
        <v>0</v>
      </c>
      <c r="BV71" s="145">
        <f>'részletező tábla módosíto ei '!AS71</f>
        <v>0</v>
      </c>
      <c r="BW71" s="145">
        <f>'2a cofog szerinti teljesítés'!AS72</f>
        <v>0</v>
      </c>
      <c r="BX71" s="145">
        <f>'részletező tábla módosíto ei '!AE71</f>
        <v>0</v>
      </c>
      <c r="BY71" s="145">
        <f>'2a cofog szerinti teljesítés'!AE72</f>
        <v>0</v>
      </c>
      <c r="BZ71" s="145" t="e">
        <f>'részletező tábla módosíto ei '!#REF!</f>
        <v>#REF!</v>
      </c>
      <c r="CA71" s="145">
        <f>'2a cofog szerinti teljesítés'!AG72</f>
        <v>0</v>
      </c>
      <c r="CB71" s="145">
        <f>'részletező tábla módosíto ei '!AT71</f>
        <v>0</v>
      </c>
      <c r="CC71" s="145">
        <f>'2a cofog szerinti teljesítés'!AU72</f>
        <v>0</v>
      </c>
      <c r="CD71" s="145">
        <f>'részletező tábla módosíto ei '!AU71</f>
        <v>0</v>
      </c>
      <c r="CE71" s="145">
        <f>'2a cofog szerinti teljesítés'!AX72</f>
        <v>0</v>
      </c>
      <c r="CF71" s="145" t="e">
        <f>'részletező tábla módosíto ei '!#REF!</f>
        <v>#REF!</v>
      </c>
      <c r="CG71" s="145" t="e">
        <f>'2a cofog szerinti teljesítés'!#REF!</f>
        <v>#REF!</v>
      </c>
      <c r="CH71" s="145">
        <f>'részletező tábla módosíto ei '!AV71</f>
        <v>0</v>
      </c>
      <c r="CI71" s="145">
        <f>'2a cofog szerinti teljesítés'!AY72</f>
        <v>0</v>
      </c>
      <c r="CJ71" s="145">
        <f>'részletező tábla módosíto ei '!AW71</f>
        <v>0</v>
      </c>
      <c r="CK71" s="145">
        <f>'2a cofog szerinti teljesítés'!AZ72</f>
        <v>0</v>
      </c>
      <c r="CL71" s="145" t="e">
        <f>'részletező tábla módosíto ei '!#REF!</f>
        <v>#REF!</v>
      </c>
      <c r="CM71" s="145"/>
      <c r="CN71" s="145" t="e">
        <f>'részletező tábla módosíto ei '!#REF!</f>
        <v>#REF!</v>
      </c>
      <c r="CO71" s="145">
        <f>'2a cofog szerinti teljesítés'!AQ72</f>
        <v>0</v>
      </c>
      <c r="CP71" s="145" t="e">
        <f>'részletező tábla módosíto ei '!#REF!</f>
        <v>#REF!</v>
      </c>
      <c r="CQ71" s="145"/>
      <c r="CR71" s="145">
        <f>'részletező tábla módosíto ei '!AX71</f>
        <v>0</v>
      </c>
      <c r="CS71" s="145"/>
      <c r="CT71" s="145" t="e">
        <f>'részletező tábla módosíto ei '!#REF!</f>
        <v>#REF!</v>
      </c>
      <c r="CU71" s="145" t="e">
        <f>'2a cofog szerinti teljesítés'!#REF!</f>
        <v>#REF!</v>
      </c>
      <c r="CV71" s="145">
        <f>'részletező tábla módosíto ei '!AY71</f>
        <v>0</v>
      </c>
      <c r="CW71" s="145">
        <f>'2a cofog szerinti teljesítés'!BB72</f>
        <v>0</v>
      </c>
      <c r="CX71" s="145">
        <f>'részletező tábla módosíto ei '!AZ71</f>
        <v>0</v>
      </c>
      <c r="CY71" s="145">
        <f>'2a cofog szerinti teljesítés'!BC72</f>
        <v>0</v>
      </c>
      <c r="CZ71" s="510">
        <f t="shared" si="2"/>
        <v>0</v>
      </c>
    </row>
    <row r="72" spans="1:104" ht="31.2" x14ac:dyDescent="0.3">
      <c r="A72" s="16" t="s">
        <v>165</v>
      </c>
      <c r="B72" s="200" t="s">
        <v>166</v>
      </c>
      <c r="C72" s="146">
        <f>'részletező tábla módosíto ei '!C72</f>
        <v>0</v>
      </c>
      <c r="D72" s="146">
        <f>'2a cofog szerinti teljesítés'!C73</f>
        <v>0</v>
      </c>
      <c r="E72" s="146">
        <f>'részletező tábla módosíto ei '!D72</f>
        <v>0</v>
      </c>
      <c r="F72" s="146">
        <f>'2a cofog szerinti teljesítés'!D73</f>
        <v>0</v>
      </c>
      <c r="G72" s="146">
        <f>'részletező tábla módosíto ei '!E72</f>
        <v>0</v>
      </c>
      <c r="H72" s="146">
        <f>'2a cofog szerinti teljesítés'!E73</f>
        <v>0</v>
      </c>
      <c r="I72" s="146">
        <f>'részletező tábla módosíto ei '!F72</f>
        <v>0</v>
      </c>
      <c r="J72" s="146">
        <f>'2a cofog szerinti teljesítés'!F73</f>
        <v>0</v>
      </c>
      <c r="K72" s="146">
        <f>'részletező tábla módosíto ei '!G72</f>
        <v>0</v>
      </c>
      <c r="L72" s="146">
        <f>'részletező tábla módosíto ei '!H72</f>
        <v>0</v>
      </c>
      <c r="M72" s="146">
        <f>'2a cofog szerinti teljesítés'!H73</f>
        <v>0</v>
      </c>
      <c r="N72" s="146">
        <f>'részletező tábla módosíto ei '!M72</f>
        <v>0</v>
      </c>
      <c r="O72" s="146">
        <f>'2a cofog szerinti teljesítés'!M73</f>
        <v>0</v>
      </c>
      <c r="P72" s="146">
        <f>'részletező tábla módosíto ei '!N72</f>
        <v>0</v>
      </c>
      <c r="Q72" s="146">
        <f>'2a cofog szerinti teljesítés'!N73</f>
        <v>0</v>
      </c>
      <c r="R72" s="146">
        <f>'részletező tábla módosíto ei '!O72</f>
        <v>0</v>
      </c>
      <c r="S72" s="146">
        <f>'2a cofog szerinti teljesítés'!O73</f>
        <v>0</v>
      </c>
      <c r="T72" s="146">
        <f>'részletező tábla módosíto ei '!P72</f>
        <v>0</v>
      </c>
      <c r="U72" s="146">
        <f>'2a cofog szerinti teljesítés'!P73</f>
        <v>0</v>
      </c>
      <c r="V72" s="146">
        <f>'részletező tábla módosíto ei '!Q72</f>
        <v>0</v>
      </c>
      <c r="W72" s="146">
        <f>'2a cofog szerinti teljesítés'!Q73</f>
        <v>0</v>
      </c>
      <c r="X72" s="146">
        <f>'részletező tábla módosíto ei '!R72</f>
        <v>0</v>
      </c>
      <c r="Y72" s="146">
        <f>'2a cofog szerinti teljesítés'!R73</f>
        <v>0</v>
      </c>
      <c r="Z72" s="146">
        <f>'részletező tábla módosíto ei '!S72</f>
        <v>0</v>
      </c>
      <c r="AA72" s="146">
        <f>'2a cofog szerinti teljesítés'!S73</f>
        <v>0</v>
      </c>
      <c r="AB72" s="146">
        <f>'részletező tábla módosíto ei '!T72</f>
        <v>0</v>
      </c>
      <c r="AC72" s="146">
        <f>'2a cofog szerinti teljesítés'!T73</f>
        <v>0</v>
      </c>
      <c r="AD72" s="146">
        <f>'részletező tábla módosíto ei '!U72</f>
        <v>0</v>
      </c>
      <c r="AE72" s="146">
        <f>'2a cofog szerinti teljesítés'!U73</f>
        <v>0</v>
      </c>
      <c r="AF72" s="146">
        <f>'részletező tábla módosíto ei '!V72</f>
        <v>0</v>
      </c>
      <c r="AG72" s="146">
        <f>'2a cofog szerinti teljesítés'!V73</f>
        <v>0</v>
      </c>
      <c r="AH72" s="146">
        <f>'részletező tábla módosíto ei '!W72</f>
        <v>0</v>
      </c>
      <c r="AI72" s="146">
        <f>'2a cofog szerinti teljesítés'!W73</f>
        <v>0</v>
      </c>
      <c r="AJ72" s="146">
        <f>'részletező tábla módosíto ei '!X72</f>
        <v>0</v>
      </c>
      <c r="AK72" s="146">
        <f>'2a cofog szerinti teljesítés'!X73</f>
        <v>0</v>
      </c>
      <c r="AL72" s="146">
        <f>'részletező tábla módosíto ei '!Y72</f>
        <v>0</v>
      </c>
      <c r="AM72" s="146">
        <f>'2a cofog szerinti teljesítés'!Y73</f>
        <v>0</v>
      </c>
      <c r="AN72" s="146">
        <f>'részletező tábla módosíto ei '!Z72</f>
        <v>0</v>
      </c>
      <c r="AO72" s="146">
        <f>'2a cofog szerinti teljesítés'!Z73</f>
        <v>0</v>
      </c>
      <c r="AP72" s="146">
        <f>'részletező tábla módosíto ei '!AA72</f>
        <v>0</v>
      </c>
      <c r="AQ72" s="146">
        <f>'2a cofog szerinti teljesítés'!AA73</f>
        <v>0</v>
      </c>
      <c r="AR72" s="146">
        <f>'részletező tábla módosíto ei '!AB72</f>
        <v>0</v>
      </c>
      <c r="AS72" s="146">
        <f>'2a cofog szerinti teljesítés'!AB73</f>
        <v>0</v>
      </c>
      <c r="AT72" s="146">
        <f>'részletező tábla módosíto ei '!AC72</f>
        <v>0</v>
      </c>
      <c r="AU72" s="146">
        <f>'2a cofog szerinti teljesítés'!AC73</f>
        <v>0</v>
      </c>
      <c r="AV72" s="146">
        <f>'részletező tábla módosíto ei '!AD72</f>
        <v>0</v>
      </c>
      <c r="AW72" s="146">
        <f>'2a cofog szerinti teljesítés'!AD73</f>
        <v>0</v>
      </c>
      <c r="AX72" s="146">
        <f>'részletező tábla módosíto ei '!AF72</f>
        <v>0</v>
      </c>
      <c r="AY72" s="146">
        <f>'2a cofog szerinti teljesítés'!AF73</f>
        <v>0</v>
      </c>
      <c r="AZ72" s="146">
        <f>'részletező tábla módosíto ei '!AG72</f>
        <v>0</v>
      </c>
      <c r="BA72" s="146">
        <f>'2a cofog szerinti teljesítés'!AG73</f>
        <v>0</v>
      </c>
      <c r="BB72" s="146">
        <f>'részletező tábla módosíto ei '!AH72</f>
        <v>0</v>
      </c>
      <c r="BC72" s="146">
        <f>'2a cofog szerinti teljesítés'!AH73</f>
        <v>0</v>
      </c>
      <c r="BD72" s="146">
        <f>'részletező tábla módosíto ei '!AI72</f>
        <v>0</v>
      </c>
      <c r="BE72" s="146">
        <f>'2a cofog szerinti teljesítés'!AI73</f>
        <v>0</v>
      </c>
      <c r="BF72" s="146">
        <f>'részletező tábla módosíto ei '!AJ72</f>
        <v>0</v>
      </c>
      <c r="BG72" s="146">
        <f>'2a cofog szerinti teljesítés'!AJ73</f>
        <v>0</v>
      </c>
      <c r="BH72" s="146">
        <f>'részletező tábla módosíto ei '!AK72</f>
        <v>0</v>
      </c>
      <c r="BI72" s="146">
        <f>'2a cofog szerinti teljesítés'!AK73</f>
        <v>0</v>
      </c>
      <c r="BJ72" s="146">
        <f>'részletező tábla módosíto ei '!AL72</f>
        <v>0</v>
      </c>
      <c r="BK72" s="146">
        <f>'2a cofog szerinti teljesítés'!AL73</f>
        <v>0</v>
      </c>
      <c r="BL72" s="146">
        <f>'részletező tábla módosíto ei '!AM72</f>
        <v>0</v>
      </c>
      <c r="BM72" s="146">
        <f>'2a cofog szerinti teljesítés'!AM73</f>
        <v>0</v>
      </c>
      <c r="BN72" s="146">
        <f>'részletező tábla módosíto ei '!AN72</f>
        <v>0</v>
      </c>
      <c r="BO72" s="146">
        <f>'2a cofog szerinti teljesítés'!AN73</f>
        <v>0</v>
      </c>
      <c r="BP72" s="146">
        <f>'részletező tábla módosíto ei '!AO72</f>
        <v>0</v>
      </c>
      <c r="BQ72" s="146">
        <f>'2a cofog szerinti teljesítés'!AO73</f>
        <v>0</v>
      </c>
      <c r="BR72" s="146">
        <f>'részletező tábla módosíto ei '!AP72</f>
        <v>0</v>
      </c>
      <c r="BS72" s="146">
        <f>'2a cofog szerinti teljesítés'!AP73</f>
        <v>0</v>
      </c>
      <c r="BT72" s="146">
        <f>'részletező tábla módosíto ei '!AR72</f>
        <v>0</v>
      </c>
      <c r="BU72" s="146">
        <f>'2a cofog szerinti teljesítés'!AR73</f>
        <v>0</v>
      </c>
      <c r="BV72" s="146">
        <f>'részletező tábla módosíto ei '!AS72</f>
        <v>0</v>
      </c>
      <c r="BW72" s="146">
        <f>'2a cofog szerinti teljesítés'!AS73</f>
        <v>0</v>
      </c>
      <c r="BX72" s="146">
        <f>'részletező tábla módosíto ei '!AE72</f>
        <v>0</v>
      </c>
      <c r="BY72" s="146">
        <f>'2a cofog szerinti teljesítés'!AE73</f>
        <v>0</v>
      </c>
      <c r="BZ72" s="146" t="e">
        <f>'részletező tábla módosíto ei '!#REF!</f>
        <v>#REF!</v>
      </c>
      <c r="CA72" s="146">
        <f>'2a cofog szerinti teljesítés'!AG73</f>
        <v>0</v>
      </c>
      <c r="CB72" s="146">
        <f>'részletező tábla módosíto ei '!AT72</f>
        <v>0</v>
      </c>
      <c r="CC72" s="146">
        <f>'2a cofog szerinti teljesítés'!AU73</f>
        <v>0</v>
      </c>
      <c r="CD72" s="146">
        <f>'részletező tábla módosíto ei '!AU72</f>
        <v>0</v>
      </c>
      <c r="CE72" s="146">
        <f>'2a cofog szerinti teljesítés'!AX73</f>
        <v>0</v>
      </c>
      <c r="CF72" s="146" t="e">
        <f>'részletező tábla módosíto ei '!#REF!</f>
        <v>#REF!</v>
      </c>
      <c r="CG72" s="146" t="e">
        <f>'2a cofog szerinti teljesítés'!#REF!</f>
        <v>#REF!</v>
      </c>
      <c r="CH72" s="146">
        <f>'részletező tábla módosíto ei '!AV72</f>
        <v>0</v>
      </c>
      <c r="CI72" s="146">
        <f>'2a cofog szerinti teljesítés'!AY73</f>
        <v>0</v>
      </c>
      <c r="CJ72" s="146">
        <f>'részletező tábla módosíto ei '!AW72</f>
        <v>0</v>
      </c>
      <c r="CK72" s="146">
        <f>'2a cofog szerinti teljesítés'!AZ73</f>
        <v>0</v>
      </c>
      <c r="CL72" s="146" t="e">
        <f>'részletező tábla módosíto ei '!#REF!</f>
        <v>#REF!</v>
      </c>
      <c r="CM72" s="146"/>
      <c r="CN72" s="146" t="e">
        <f>'részletező tábla módosíto ei '!#REF!</f>
        <v>#REF!</v>
      </c>
      <c r="CO72" s="146">
        <f>'2a cofog szerinti teljesítés'!AQ73</f>
        <v>0</v>
      </c>
      <c r="CP72" s="146" t="e">
        <f>'részletező tábla módosíto ei '!#REF!</f>
        <v>#REF!</v>
      </c>
      <c r="CQ72" s="146"/>
      <c r="CR72" s="146">
        <f>'részletező tábla módosíto ei '!AX72</f>
        <v>0</v>
      </c>
      <c r="CS72" s="146"/>
      <c r="CT72" s="146" t="e">
        <f>'részletező tábla módosíto ei '!#REF!</f>
        <v>#REF!</v>
      </c>
      <c r="CU72" s="146" t="e">
        <f>'2a cofog szerinti teljesítés'!#REF!</f>
        <v>#REF!</v>
      </c>
      <c r="CV72" s="146">
        <f>'részletező tábla módosíto ei '!AY72</f>
        <v>0</v>
      </c>
      <c r="CW72" s="146">
        <f>'2a cofog szerinti teljesítés'!BB73</f>
        <v>0</v>
      </c>
      <c r="CX72" s="146">
        <f>'részletező tábla módosíto ei '!AZ72</f>
        <v>0</v>
      </c>
      <c r="CY72" s="146">
        <f>'2a cofog szerinti teljesítés'!BC73</f>
        <v>0</v>
      </c>
      <c r="CZ72" s="510">
        <f t="shared" si="2"/>
        <v>0</v>
      </c>
    </row>
    <row r="73" spans="1:104" ht="31.2" x14ac:dyDescent="0.3">
      <c r="A73" s="16" t="s">
        <v>167</v>
      </c>
      <c r="B73" s="200" t="s">
        <v>168</v>
      </c>
      <c r="C73" s="146">
        <f>'részletező tábla módosíto ei '!C73</f>
        <v>0</v>
      </c>
      <c r="D73" s="146">
        <f>'2a cofog szerinti teljesítés'!C74</f>
        <v>0</v>
      </c>
      <c r="E73" s="146">
        <f>'részletező tábla módosíto ei '!D73</f>
        <v>0</v>
      </c>
      <c r="F73" s="146">
        <f>'2a cofog szerinti teljesítés'!D74</f>
        <v>0</v>
      </c>
      <c r="G73" s="146">
        <f>'részletező tábla módosíto ei '!E73</f>
        <v>0</v>
      </c>
      <c r="H73" s="146">
        <f>'2a cofog szerinti teljesítés'!E74</f>
        <v>0</v>
      </c>
      <c r="I73" s="146">
        <f>'részletező tábla módosíto ei '!F73</f>
        <v>0</v>
      </c>
      <c r="J73" s="146">
        <f>'2a cofog szerinti teljesítés'!F74</f>
        <v>0</v>
      </c>
      <c r="K73" s="146">
        <f>'részletező tábla módosíto ei '!G73</f>
        <v>0</v>
      </c>
      <c r="L73" s="146">
        <f>'részletező tábla módosíto ei '!H73</f>
        <v>0</v>
      </c>
      <c r="M73" s="146">
        <f>'2a cofog szerinti teljesítés'!H74</f>
        <v>0</v>
      </c>
      <c r="N73" s="146">
        <f>'részletező tábla módosíto ei '!M73</f>
        <v>0</v>
      </c>
      <c r="O73" s="146">
        <f>'2a cofog szerinti teljesítés'!M74</f>
        <v>0</v>
      </c>
      <c r="P73" s="146">
        <f>'részletező tábla módosíto ei '!N73</f>
        <v>0</v>
      </c>
      <c r="Q73" s="146">
        <f>'2a cofog szerinti teljesítés'!N74</f>
        <v>0</v>
      </c>
      <c r="R73" s="146">
        <f>'részletező tábla módosíto ei '!O73</f>
        <v>0</v>
      </c>
      <c r="S73" s="146">
        <f>'2a cofog szerinti teljesítés'!O74</f>
        <v>0</v>
      </c>
      <c r="T73" s="146">
        <f>'részletező tábla módosíto ei '!P73</f>
        <v>0</v>
      </c>
      <c r="U73" s="146">
        <f>'2a cofog szerinti teljesítés'!P74</f>
        <v>0</v>
      </c>
      <c r="V73" s="146">
        <f>'részletező tábla módosíto ei '!Q73</f>
        <v>0</v>
      </c>
      <c r="W73" s="146">
        <f>'2a cofog szerinti teljesítés'!Q74</f>
        <v>0</v>
      </c>
      <c r="X73" s="146">
        <f>'részletező tábla módosíto ei '!R73</f>
        <v>0</v>
      </c>
      <c r="Y73" s="146">
        <f>'2a cofog szerinti teljesítés'!R74</f>
        <v>0</v>
      </c>
      <c r="Z73" s="146">
        <f>'részletező tábla módosíto ei '!S73</f>
        <v>0</v>
      </c>
      <c r="AA73" s="146">
        <f>'2a cofog szerinti teljesítés'!S74</f>
        <v>0</v>
      </c>
      <c r="AB73" s="146">
        <f>'részletező tábla módosíto ei '!T73</f>
        <v>0</v>
      </c>
      <c r="AC73" s="146">
        <f>'2a cofog szerinti teljesítés'!T74</f>
        <v>0</v>
      </c>
      <c r="AD73" s="146">
        <f>'részletező tábla módosíto ei '!U73</f>
        <v>0</v>
      </c>
      <c r="AE73" s="146">
        <f>'2a cofog szerinti teljesítés'!U74</f>
        <v>0</v>
      </c>
      <c r="AF73" s="146">
        <f>'részletező tábla módosíto ei '!V73</f>
        <v>0</v>
      </c>
      <c r="AG73" s="146">
        <f>'2a cofog szerinti teljesítés'!V74</f>
        <v>0</v>
      </c>
      <c r="AH73" s="146">
        <f>'részletező tábla módosíto ei '!W73</f>
        <v>0</v>
      </c>
      <c r="AI73" s="146">
        <f>'2a cofog szerinti teljesítés'!W74</f>
        <v>0</v>
      </c>
      <c r="AJ73" s="146">
        <f>'részletező tábla módosíto ei '!X73</f>
        <v>0</v>
      </c>
      <c r="AK73" s="146">
        <f>'2a cofog szerinti teljesítés'!X74</f>
        <v>0</v>
      </c>
      <c r="AL73" s="146">
        <f>'részletező tábla módosíto ei '!Y73</f>
        <v>0</v>
      </c>
      <c r="AM73" s="146">
        <f>'2a cofog szerinti teljesítés'!Y74</f>
        <v>0</v>
      </c>
      <c r="AN73" s="146">
        <f>'részletező tábla módosíto ei '!Z73</f>
        <v>0</v>
      </c>
      <c r="AO73" s="146">
        <f>'2a cofog szerinti teljesítés'!Z74</f>
        <v>0</v>
      </c>
      <c r="AP73" s="146">
        <f>'részletező tábla módosíto ei '!AA73</f>
        <v>0</v>
      </c>
      <c r="AQ73" s="146">
        <f>'2a cofog szerinti teljesítés'!AA74</f>
        <v>0</v>
      </c>
      <c r="AR73" s="146">
        <f>'részletező tábla módosíto ei '!AB73</f>
        <v>0</v>
      </c>
      <c r="AS73" s="146">
        <f>'2a cofog szerinti teljesítés'!AB74</f>
        <v>0</v>
      </c>
      <c r="AT73" s="146">
        <f>'részletező tábla módosíto ei '!AC73</f>
        <v>0</v>
      </c>
      <c r="AU73" s="146">
        <f>'2a cofog szerinti teljesítés'!AC74</f>
        <v>0</v>
      </c>
      <c r="AV73" s="146">
        <f>'részletező tábla módosíto ei '!AD73</f>
        <v>0</v>
      </c>
      <c r="AW73" s="146">
        <f>'2a cofog szerinti teljesítés'!AD74</f>
        <v>0</v>
      </c>
      <c r="AX73" s="146">
        <f>'részletező tábla módosíto ei '!AF73</f>
        <v>0</v>
      </c>
      <c r="AY73" s="146">
        <f>'2a cofog szerinti teljesítés'!AF74</f>
        <v>0</v>
      </c>
      <c r="AZ73" s="146">
        <f>'részletező tábla módosíto ei '!AG73</f>
        <v>0</v>
      </c>
      <c r="BA73" s="146">
        <f>'2a cofog szerinti teljesítés'!AG74</f>
        <v>0</v>
      </c>
      <c r="BB73" s="146">
        <f>'részletező tábla módosíto ei '!AH73</f>
        <v>0</v>
      </c>
      <c r="BC73" s="146">
        <f>'2a cofog szerinti teljesítés'!AH74</f>
        <v>0</v>
      </c>
      <c r="BD73" s="146">
        <f>'részletező tábla módosíto ei '!AI73</f>
        <v>0</v>
      </c>
      <c r="BE73" s="146">
        <f>'2a cofog szerinti teljesítés'!AI74</f>
        <v>0</v>
      </c>
      <c r="BF73" s="146">
        <f>'részletező tábla módosíto ei '!AJ73</f>
        <v>0</v>
      </c>
      <c r="BG73" s="146">
        <f>'2a cofog szerinti teljesítés'!AJ74</f>
        <v>0</v>
      </c>
      <c r="BH73" s="146">
        <f>'részletező tábla módosíto ei '!AK73</f>
        <v>0</v>
      </c>
      <c r="BI73" s="146">
        <f>'2a cofog szerinti teljesítés'!AK74</f>
        <v>0</v>
      </c>
      <c r="BJ73" s="146">
        <f>'részletező tábla módosíto ei '!AL73</f>
        <v>0</v>
      </c>
      <c r="BK73" s="146">
        <f>'2a cofog szerinti teljesítés'!AL74</f>
        <v>0</v>
      </c>
      <c r="BL73" s="146">
        <f>'részletező tábla módosíto ei '!AM73</f>
        <v>0</v>
      </c>
      <c r="BM73" s="146">
        <f>'2a cofog szerinti teljesítés'!AM74</f>
        <v>0</v>
      </c>
      <c r="BN73" s="146">
        <f>'részletező tábla módosíto ei '!AN73</f>
        <v>0</v>
      </c>
      <c r="BO73" s="146">
        <f>'2a cofog szerinti teljesítés'!AN74</f>
        <v>0</v>
      </c>
      <c r="BP73" s="146">
        <f>'részletező tábla módosíto ei '!AO73</f>
        <v>0</v>
      </c>
      <c r="BQ73" s="146">
        <f>'2a cofog szerinti teljesítés'!AO74</f>
        <v>0</v>
      </c>
      <c r="BR73" s="146">
        <f>'részletező tábla módosíto ei '!AP73</f>
        <v>0</v>
      </c>
      <c r="BS73" s="146">
        <f>'2a cofog szerinti teljesítés'!AP74</f>
        <v>0</v>
      </c>
      <c r="BT73" s="146">
        <f>'részletező tábla módosíto ei '!AR73</f>
        <v>0</v>
      </c>
      <c r="BU73" s="146">
        <f>'2a cofog szerinti teljesítés'!AR74</f>
        <v>0</v>
      </c>
      <c r="BV73" s="146">
        <f>'részletező tábla módosíto ei '!AS73</f>
        <v>0</v>
      </c>
      <c r="BW73" s="146">
        <f>'2a cofog szerinti teljesítés'!AS74</f>
        <v>0</v>
      </c>
      <c r="BX73" s="146">
        <f>'részletező tábla módosíto ei '!AE73</f>
        <v>0</v>
      </c>
      <c r="BY73" s="146">
        <f>'2a cofog szerinti teljesítés'!AE74</f>
        <v>0</v>
      </c>
      <c r="BZ73" s="146" t="e">
        <f>'részletező tábla módosíto ei '!#REF!</f>
        <v>#REF!</v>
      </c>
      <c r="CA73" s="146">
        <f>'2a cofog szerinti teljesítés'!AG74</f>
        <v>0</v>
      </c>
      <c r="CB73" s="146">
        <f>'részletező tábla módosíto ei '!AT73</f>
        <v>0</v>
      </c>
      <c r="CC73" s="146">
        <f>'2a cofog szerinti teljesítés'!AU74</f>
        <v>0</v>
      </c>
      <c r="CD73" s="146">
        <f>'részletező tábla módosíto ei '!AU73</f>
        <v>0</v>
      </c>
      <c r="CE73" s="146">
        <f>'2a cofog szerinti teljesítés'!AX74</f>
        <v>0</v>
      </c>
      <c r="CF73" s="146" t="e">
        <f>'részletező tábla módosíto ei '!#REF!</f>
        <v>#REF!</v>
      </c>
      <c r="CG73" s="146" t="e">
        <f>'2a cofog szerinti teljesítés'!#REF!</f>
        <v>#REF!</v>
      </c>
      <c r="CH73" s="146">
        <f>'részletező tábla módosíto ei '!AV73</f>
        <v>0</v>
      </c>
      <c r="CI73" s="146">
        <f>'2a cofog szerinti teljesítés'!AY74</f>
        <v>0</v>
      </c>
      <c r="CJ73" s="146">
        <f>'részletező tábla módosíto ei '!AW73</f>
        <v>0</v>
      </c>
      <c r="CK73" s="146">
        <f>'2a cofog szerinti teljesítés'!AZ74</f>
        <v>0</v>
      </c>
      <c r="CL73" s="146" t="e">
        <f>'részletező tábla módosíto ei '!#REF!</f>
        <v>#REF!</v>
      </c>
      <c r="CM73" s="146"/>
      <c r="CN73" s="146" t="e">
        <f>'részletező tábla módosíto ei '!#REF!</f>
        <v>#REF!</v>
      </c>
      <c r="CO73" s="146">
        <f>'2a cofog szerinti teljesítés'!AQ74</f>
        <v>0</v>
      </c>
      <c r="CP73" s="146" t="e">
        <f>'részletező tábla módosíto ei '!#REF!</f>
        <v>#REF!</v>
      </c>
      <c r="CQ73" s="146"/>
      <c r="CR73" s="146">
        <f>'részletező tábla módosíto ei '!AX73</f>
        <v>0</v>
      </c>
      <c r="CS73" s="146"/>
      <c r="CT73" s="146" t="e">
        <f>'részletező tábla módosíto ei '!#REF!</f>
        <v>#REF!</v>
      </c>
      <c r="CU73" s="146" t="e">
        <f>'2a cofog szerinti teljesítés'!#REF!</f>
        <v>#REF!</v>
      </c>
      <c r="CV73" s="146">
        <f>'részletező tábla módosíto ei '!AY73</f>
        <v>0</v>
      </c>
      <c r="CW73" s="146">
        <f>'2a cofog szerinti teljesítés'!BB74</f>
        <v>0</v>
      </c>
      <c r="CX73" s="146">
        <f>'részletező tábla módosíto ei '!AZ73</f>
        <v>0</v>
      </c>
      <c r="CY73" s="146">
        <f>'2a cofog szerinti teljesítés'!BC74</f>
        <v>0</v>
      </c>
      <c r="CZ73" s="510">
        <f t="shared" si="2"/>
        <v>0</v>
      </c>
    </row>
    <row r="74" spans="1:104" ht="17.399999999999999" x14ac:dyDescent="0.3">
      <c r="A74" s="16" t="s">
        <v>169</v>
      </c>
      <c r="B74" s="200" t="s">
        <v>170</v>
      </c>
      <c r="C74" s="146">
        <f>'részletező tábla módosíto ei '!C74</f>
        <v>0</v>
      </c>
      <c r="D74" s="146">
        <f>'2a cofog szerinti teljesítés'!C76</f>
        <v>0</v>
      </c>
      <c r="E74" s="146">
        <f>'részletező tábla módosíto ei '!D74</f>
        <v>0</v>
      </c>
      <c r="F74" s="146">
        <f>'2a cofog szerinti teljesítés'!D76</f>
        <v>0</v>
      </c>
      <c r="G74" s="146">
        <f>'részletező tábla módosíto ei '!E74</f>
        <v>0</v>
      </c>
      <c r="H74" s="146">
        <f>'2a cofog szerinti teljesítés'!E76</f>
        <v>0</v>
      </c>
      <c r="I74" s="146">
        <f>'részletező tábla módosíto ei '!F74</f>
        <v>0</v>
      </c>
      <c r="J74" s="146">
        <f>'2a cofog szerinti teljesítés'!F76</f>
        <v>0</v>
      </c>
      <c r="K74" s="146">
        <f>'részletező tábla módosíto ei '!G74</f>
        <v>0</v>
      </c>
      <c r="L74" s="146">
        <f>'részletező tábla módosíto ei '!H74</f>
        <v>0</v>
      </c>
      <c r="M74" s="146">
        <f>'2a cofog szerinti teljesítés'!H76</f>
        <v>0</v>
      </c>
      <c r="N74" s="146">
        <f>'részletező tábla módosíto ei '!M74</f>
        <v>0</v>
      </c>
      <c r="O74" s="146">
        <f>'2a cofog szerinti teljesítés'!M76</f>
        <v>0</v>
      </c>
      <c r="P74" s="146">
        <f>'részletező tábla módosíto ei '!N74</f>
        <v>0</v>
      </c>
      <c r="Q74" s="146">
        <f>'2a cofog szerinti teljesítés'!N76</f>
        <v>0</v>
      </c>
      <c r="R74" s="146">
        <f>'részletező tábla módosíto ei '!O74</f>
        <v>0</v>
      </c>
      <c r="S74" s="146">
        <f>'2a cofog szerinti teljesítés'!O76</f>
        <v>0</v>
      </c>
      <c r="T74" s="146">
        <f>'részletező tábla módosíto ei '!P74</f>
        <v>0</v>
      </c>
      <c r="U74" s="146">
        <f>'2a cofog szerinti teljesítés'!P76</f>
        <v>0</v>
      </c>
      <c r="V74" s="146">
        <f>'részletező tábla módosíto ei '!Q74</f>
        <v>0</v>
      </c>
      <c r="W74" s="146">
        <f>'2a cofog szerinti teljesítés'!Q76</f>
        <v>0</v>
      </c>
      <c r="X74" s="146">
        <f>'részletező tábla módosíto ei '!R74</f>
        <v>0</v>
      </c>
      <c r="Y74" s="146">
        <f>'2a cofog szerinti teljesítés'!R76</f>
        <v>0</v>
      </c>
      <c r="Z74" s="146">
        <f>'részletező tábla módosíto ei '!S74</f>
        <v>0</v>
      </c>
      <c r="AA74" s="146">
        <f>'2a cofog szerinti teljesítés'!S76</f>
        <v>0</v>
      </c>
      <c r="AB74" s="146">
        <f>'részletező tábla módosíto ei '!T74</f>
        <v>0</v>
      </c>
      <c r="AC74" s="146">
        <f>'2a cofog szerinti teljesítés'!T76</f>
        <v>0</v>
      </c>
      <c r="AD74" s="146">
        <f>'részletező tábla módosíto ei '!U74</f>
        <v>0</v>
      </c>
      <c r="AE74" s="146">
        <f>'2a cofog szerinti teljesítés'!U76</f>
        <v>0</v>
      </c>
      <c r="AF74" s="146">
        <f>'részletező tábla módosíto ei '!V74</f>
        <v>0</v>
      </c>
      <c r="AG74" s="146">
        <f>'2a cofog szerinti teljesítés'!V76</f>
        <v>0</v>
      </c>
      <c r="AH74" s="146">
        <f>'részletező tábla módosíto ei '!W74</f>
        <v>0</v>
      </c>
      <c r="AI74" s="146">
        <f>'2a cofog szerinti teljesítés'!W76</f>
        <v>0</v>
      </c>
      <c r="AJ74" s="146">
        <f>'részletező tábla módosíto ei '!X74</f>
        <v>0</v>
      </c>
      <c r="AK74" s="146">
        <f>'2a cofog szerinti teljesítés'!X76</f>
        <v>0</v>
      </c>
      <c r="AL74" s="146">
        <f>'részletező tábla módosíto ei '!Y74</f>
        <v>0</v>
      </c>
      <c r="AM74" s="146">
        <f>'2a cofog szerinti teljesítés'!Y76</f>
        <v>0</v>
      </c>
      <c r="AN74" s="146">
        <f>'részletező tábla módosíto ei '!Z74</f>
        <v>0</v>
      </c>
      <c r="AO74" s="146">
        <f>'2a cofog szerinti teljesítés'!Z76</f>
        <v>0</v>
      </c>
      <c r="AP74" s="146">
        <f>'részletező tábla módosíto ei '!AA74</f>
        <v>0</v>
      </c>
      <c r="AQ74" s="146">
        <f>'2a cofog szerinti teljesítés'!AA76</f>
        <v>0</v>
      </c>
      <c r="AR74" s="146">
        <f>'részletező tábla módosíto ei '!AB74</f>
        <v>0</v>
      </c>
      <c r="AS74" s="146">
        <f>'2a cofog szerinti teljesítés'!AB76</f>
        <v>0</v>
      </c>
      <c r="AT74" s="146">
        <f>'részletező tábla módosíto ei '!AC74</f>
        <v>0</v>
      </c>
      <c r="AU74" s="146">
        <f>'2a cofog szerinti teljesítés'!AC76</f>
        <v>0</v>
      </c>
      <c r="AV74" s="146">
        <f>'részletező tábla módosíto ei '!AD74</f>
        <v>0</v>
      </c>
      <c r="AW74" s="146">
        <f>'2a cofog szerinti teljesítés'!AD76</f>
        <v>0</v>
      </c>
      <c r="AX74" s="146">
        <f>'részletező tábla módosíto ei '!AF74</f>
        <v>0</v>
      </c>
      <c r="AY74" s="146">
        <f>'2a cofog szerinti teljesítés'!AF76</f>
        <v>0</v>
      </c>
      <c r="AZ74" s="146">
        <f>'részletező tábla módosíto ei '!AG74</f>
        <v>0</v>
      </c>
      <c r="BA74" s="146">
        <f>'2a cofog szerinti teljesítés'!AG76</f>
        <v>0</v>
      </c>
      <c r="BB74" s="146">
        <f>'részletező tábla módosíto ei '!AH74</f>
        <v>0</v>
      </c>
      <c r="BC74" s="146">
        <f>'2a cofog szerinti teljesítés'!AH76</f>
        <v>0</v>
      </c>
      <c r="BD74" s="146">
        <f>'részletező tábla módosíto ei '!AI74</f>
        <v>0</v>
      </c>
      <c r="BE74" s="146">
        <f>'2a cofog szerinti teljesítés'!AI76</f>
        <v>0</v>
      </c>
      <c r="BF74" s="146">
        <f>'részletező tábla módosíto ei '!AJ74</f>
        <v>0</v>
      </c>
      <c r="BG74" s="146">
        <f>'2a cofog szerinti teljesítés'!AJ76</f>
        <v>0</v>
      </c>
      <c r="BH74" s="146">
        <f>'részletező tábla módosíto ei '!AK74</f>
        <v>0</v>
      </c>
      <c r="BI74" s="146">
        <f>'2a cofog szerinti teljesítés'!AK76</f>
        <v>0</v>
      </c>
      <c r="BJ74" s="146">
        <f>'részletező tábla módosíto ei '!AL74</f>
        <v>0</v>
      </c>
      <c r="BK74" s="146">
        <f>'2a cofog szerinti teljesítés'!AL76</f>
        <v>0</v>
      </c>
      <c r="BL74" s="146">
        <f>'részletező tábla módosíto ei '!AM74</f>
        <v>0</v>
      </c>
      <c r="BM74" s="146">
        <f>'2a cofog szerinti teljesítés'!AM76</f>
        <v>0</v>
      </c>
      <c r="BN74" s="146">
        <f>'részletező tábla módosíto ei '!AN74</f>
        <v>0</v>
      </c>
      <c r="BO74" s="146">
        <f>'2a cofog szerinti teljesítés'!AN76</f>
        <v>0</v>
      </c>
      <c r="BP74" s="146">
        <f>'részletező tábla módosíto ei '!AO74</f>
        <v>0</v>
      </c>
      <c r="BQ74" s="146">
        <f>'2a cofog szerinti teljesítés'!AO76</f>
        <v>0</v>
      </c>
      <c r="BR74" s="146">
        <f>'részletező tábla módosíto ei '!AP74</f>
        <v>0</v>
      </c>
      <c r="BS74" s="146">
        <f>'2a cofog szerinti teljesítés'!AP76</f>
        <v>0</v>
      </c>
      <c r="BT74" s="146">
        <f>'részletező tábla módosíto ei '!AR74</f>
        <v>0</v>
      </c>
      <c r="BU74" s="146">
        <f>'2a cofog szerinti teljesítés'!AR76</f>
        <v>0</v>
      </c>
      <c r="BV74" s="146">
        <f>'részletező tábla módosíto ei '!AS74</f>
        <v>0</v>
      </c>
      <c r="BW74" s="146">
        <f>'2a cofog szerinti teljesítés'!AS76</f>
        <v>0</v>
      </c>
      <c r="BX74" s="146">
        <f>'részletező tábla módosíto ei '!AE74</f>
        <v>0</v>
      </c>
      <c r="BY74" s="146">
        <f>'2a cofog szerinti teljesítés'!AE76</f>
        <v>0</v>
      </c>
      <c r="BZ74" s="146" t="e">
        <f>'részletező tábla módosíto ei '!#REF!</f>
        <v>#REF!</v>
      </c>
      <c r="CA74" s="146">
        <f>'2a cofog szerinti teljesítés'!AG76</f>
        <v>0</v>
      </c>
      <c r="CB74" s="146">
        <f>'részletező tábla módosíto ei '!AT74</f>
        <v>0</v>
      </c>
      <c r="CC74" s="146">
        <f>'2a cofog szerinti teljesítés'!AU76</f>
        <v>0</v>
      </c>
      <c r="CD74" s="146">
        <f>'részletező tábla módosíto ei '!AU74</f>
        <v>0</v>
      </c>
      <c r="CE74" s="146">
        <f>'2a cofog szerinti teljesítés'!AX76</f>
        <v>0</v>
      </c>
      <c r="CF74" s="146" t="e">
        <f>'részletező tábla módosíto ei '!#REF!</f>
        <v>#REF!</v>
      </c>
      <c r="CG74" s="146" t="e">
        <f>'2a cofog szerinti teljesítés'!#REF!</f>
        <v>#REF!</v>
      </c>
      <c r="CH74" s="146">
        <f>'részletező tábla módosíto ei '!AV74</f>
        <v>0</v>
      </c>
      <c r="CI74" s="146">
        <f>'2a cofog szerinti teljesítés'!AY76</f>
        <v>0</v>
      </c>
      <c r="CJ74" s="146">
        <f>'részletező tábla módosíto ei '!AW74</f>
        <v>0</v>
      </c>
      <c r="CK74" s="146">
        <f>'2a cofog szerinti teljesítés'!AZ76</f>
        <v>0</v>
      </c>
      <c r="CL74" s="146" t="e">
        <f>'részletező tábla módosíto ei '!#REF!</f>
        <v>#REF!</v>
      </c>
      <c r="CM74" s="146"/>
      <c r="CN74" s="146" t="e">
        <f>'részletező tábla módosíto ei '!#REF!</f>
        <v>#REF!</v>
      </c>
      <c r="CO74" s="146">
        <f>'2a cofog szerinti teljesítés'!AQ76</f>
        <v>0</v>
      </c>
      <c r="CP74" s="146" t="e">
        <f>'részletező tábla módosíto ei '!#REF!</f>
        <v>#REF!</v>
      </c>
      <c r="CQ74" s="146"/>
      <c r="CR74" s="146">
        <f>'részletező tábla módosíto ei '!AX74</f>
        <v>0</v>
      </c>
      <c r="CS74" s="146"/>
      <c r="CT74" s="146" t="e">
        <f>'részletező tábla módosíto ei '!#REF!</f>
        <v>#REF!</v>
      </c>
      <c r="CU74" s="146" t="e">
        <f>'2a cofog szerinti teljesítés'!#REF!</f>
        <v>#REF!</v>
      </c>
      <c r="CV74" s="146">
        <f>'részletező tábla módosíto ei '!AY74</f>
        <v>0</v>
      </c>
      <c r="CW74" s="146">
        <f>'2a cofog szerinti teljesítés'!BB76</f>
        <v>0</v>
      </c>
      <c r="CX74" s="146">
        <f>'részletező tábla módosíto ei '!AZ74</f>
        <v>0</v>
      </c>
      <c r="CY74" s="146">
        <f>'2a cofog szerinti teljesítés'!BC76</f>
        <v>0</v>
      </c>
      <c r="CZ74" s="510">
        <f t="shared" si="2"/>
        <v>0</v>
      </c>
    </row>
    <row r="75" spans="1:104" ht="17.399999999999999" x14ac:dyDescent="0.3">
      <c r="A75" s="14" t="s">
        <v>171</v>
      </c>
      <c r="B75" s="199" t="s">
        <v>172</v>
      </c>
      <c r="C75" s="145">
        <f>'részletező tábla módosíto ei '!C75</f>
        <v>0</v>
      </c>
      <c r="D75" s="145">
        <f>'2a cofog szerinti teljesítés'!C77</f>
        <v>0</v>
      </c>
      <c r="E75" s="145">
        <f>'részletező tábla módosíto ei '!D75</f>
        <v>0</v>
      </c>
      <c r="F75" s="145">
        <f>'2a cofog szerinti teljesítés'!D77</f>
        <v>0</v>
      </c>
      <c r="G75" s="145">
        <f>'részletező tábla módosíto ei '!E75</f>
        <v>0</v>
      </c>
      <c r="H75" s="145">
        <f>'2a cofog szerinti teljesítés'!E77</f>
        <v>0</v>
      </c>
      <c r="I75" s="145">
        <f>'részletező tábla módosíto ei '!F75</f>
        <v>0</v>
      </c>
      <c r="J75" s="145">
        <f>'2a cofog szerinti teljesítés'!F77</f>
        <v>0</v>
      </c>
      <c r="K75" s="145">
        <f>'részletező tábla módosíto ei '!G75</f>
        <v>0</v>
      </c>
      <c r="L75" s="145">
        <f>'részletező tábla módosíto ei '!H75</f>
        <v>0</v>
      </c>
      <c r="M75" s="145">
        <f>'2a cofog szerinti teljesítés'!H77</f>
        <v>0</v>
      </c>
      <c r="N75" s="145">
        <f>'részletező tábla módosíto ei '!M75</f>
        <v>0</v>
      </c>
      <c r="O75" s="145">
        <f>'2a cofog szerinti teljesítés'!M77</f>
        <v>0</v>
      </c>
      <c r="P75" s="145">
        <f>'részletező tábla módosíto ei '!N75</f>
        <v>0</v>
      </c>
      <c r="Q75" s="145">
        <f>'2a cofog szerinti teljesítés'!N77</f>
        <v>0</v>
      </c>
      <c r="R75" s="145">
        <f>'részletező tábla módosíto ei '!O75</f>
        <v>0</v>
      </c>
      <c r="S75" s="145">
        <f>'2a cofog szerinti teljesítés'!O77</f>
        <v>0</v>
      </c>
      <c r="T75" s="145">
        <f>'részletező tábla módosíto ei '!P75</f>
        <v>0</v>
      </c>
      <c r="U75" s="145">
        <f>'2a cofog szerinti teljesítés'!P77</f>
        <v>0</v>
      </c>
      <c r="V75" s="145">
        <f>'részletező tábla módosíto ei '!Q75</f>
        <v>0</v>
      </c>
      <c r="W75" s="145">
        <f>'2a cofog szerinti teljesítés'!Q77</f>
        <v>0</v>
      </c>
      <c r="X75" s="145">
        <f>'részletező tábla módosíto ei '!R75</f>
        <v>0</v>
      </c>
      <c r="Y75" s="145">
        <f>'2a cofog szerinti teljesítés'!R77</f>
        <v>0</v>
      </c>
      <c r="Z75" s="145">
        <f>'részletező tábla módosíto ei '!S75</f>
        <v>0</v>
      </c>
      <c r="AA75" s="145">
        <f>'2a cofog szerinti teljesítés'!S77</f>
        <v>0</v>
      </c>
      <c r="AB75" s="145">
        <f>'részletező tábla módosíto ei '!T75</f>
        <v>0</v>
      </c>
      <c r="AC75" s="145">
        <f>'2a cofog szerinti teljesítés'!T77</f>
        <v>0</v>
      </c>
      <c r="AD75" s="145">
        <f>'részletező tábla módosíto ei '!U75</f>
        <v>0</v>
      </c>
      <c r="AE75" s="145">
        <f>'2a cofog szerinti teljesítés'!U77</f>
        <v>0</v>
      </c>
      <c r="AF75" s="145">
        <f>'részletező tábla módosíto ei '!V75</f>
        <v>0</v>
      </c>
      <c r="AG75" s="145">
        <f>'2a cofog szerinti teljesítés'!V77</f>
        <v>0</v>
      </c>
      <c r="AH75" s="145">
        <f>'részletező tábla módosíto ei '!W75</f>
        <v>0</v>
      </c>
      <c r="AI75" s="145">
        <f>'2a cofog szerinti teljesítés'!W77</f>
        <v>0</v>
      </c>
      <c r="AJ75" s="145">
        <f>'részletező tábla módosíto ei '!X75</f>
        <v>0</v>
      </c>
      <c r="AK75" s="145">
        <f>'2a cofog szerinti teljesítés'!X77</f>
        <v>0</v>
      </c>
      <c r="AL75" s="145">
        <f>'részletező tábla módosíto ei '!Y75</f>
        <v>0</v>
      </c>
      <c r="AM75" s="145">
        <f>'2a cofog szerinti teljesítés'!Y77</f>
        <v>0</v>
      </c>
      <c r="AN75" s="145">
        <f>'részletező tábla módosíto ei '!Z75</f>
        <v>0</v>
      </c>
      <c r="AO75" s="145">
        <f>'2a cofog szerinti teljesítés'!Z77</f>
        <v>0</v>
      </c>
      <c r="AP75" s="145">
        <f>'részletező tábla módosíto ei '!AA75</f>
        <v>0</v>
      </c>
      <c r="AQ75" s="145">
        <f>'2a cofog szerinti teljesítés'!AA77</f>
        <v>0</v>
      </c>
      <c r="AR75" s="145">
        <f>'részletező tábla módosíto ei '!AB75</f>
        <v>0</v>
      </c>
      <c r="AS75" s="145">
        <f>'2a cofog szerinti teljesítés'!AB77</f>
        <v>0</v>
      </c>
      <c r="AT75" s="145">
        <f>'részletező tábla módosíto ei '!AC75</f>
        <v>0</v>
      </c>
      <c r="AU75" s="145">
        <f>'2a cofog szerinti teljesítés'!AC77</f>
        <v>0</v>
      </c>
      <c r="AV75" s="145">
        <f>'részletező tábla módosíto ei '!AD75</f>
        <v>0</v>
      </c>
      <c r="AW75" s="145">
        <f>'2a cofog szerinti teljesítés'!AD77</f>
        <v>0</v>
      </c>
      <c r="AX75" s="145">
        <f>'részletező tábla módosíto ei '!AF75</f>
        <v>0</v>
      </c>
      <c r="AY75" s="145">
        <f>'2a cofog szerinti teljesítés'!AF77</f>
        <v>0</v>
      </c>
      <c r="AZ75" s="145">
        <f>'részletező tábla módosíto ei '!AG75</f>
        <v>0</v>
      </c>
      <c r="BA75" s="145">
        <f>'2a cofog szerinti teljesítés'!AG77</f>
        <v>0</v>
      </c>
      <c r="BB75" s="145">
        <f>'részletező tábla módosíto ei '!AH75</f>
        <v>0</v>
      </c>
      <c r="BC75" s="145">
        <f>'2a cofog szerinti teljesítés'!AH77</f>
        <v>0</v>
      </c>
      <c r="BD75" s="145">
        <f>'részletező tábla módosíto ei '!AI75</f>
        <v>0</v>
      </c>
      <c r="BE75" s="145">
        <f>'2a cofog szerinti teljesítés'!AI77</f>
        <v>0</v>
      </c>
      <c r="BF75" s="145">
        <f>'részletező tábla módosíto ei '!AJ75</f>
        <v>0</v>
      </c>
      <c r="BG75" s="145">
        <f>'2a cofog szerinti teljesítés'!AJ77</f>
        <v>0</v>
      </c>
      <c r="BH75" s="145">
        <f>'részletező tábla módosíto ei '!AK75</f>
        <v>0</v>
      </c>
      <c r="BI75" s="145">
        <f>'2a cofog szerinti teljesítés'!AK77</f>
        <v>0</v>
      </c>
      <c r="BJ75" s="145">
        <f>'részletező tábla módosíto ei '!AL75</f>
        <v>0</v>
      </c>
      <c r="BK75" s="145">
        <f>'2a cofog szerinti teljesítés'!AL77</f>
        <v>0</v>
      </c>
      <c r="BL75" s="145">
        <f>'részletező tábla módosíto ei '!AM75</f>
        <v>0</v>
      </c>
      <c r="BM75" s="145">
        <f>'2a cofog szerinti teljesítés'!AM77</f>
        <v>0</v>
      </c>
      <c r="BN75" s="145">
        <f>'részletező tábla módosíto ei '!AN75</f>
        <v>0</v>
      </c>
      <c r="BO75" s="145">
        <f>'2a cofog szerinti teljesítés'!AN77</f>
        <v>0</v>
      </c>
      <c r="BP75" s="145">
        <f>'részletező tábla módosíto ei '!AO75</f>
        <v>0</v>
      </c>
      <c r="BQ75" s="145">
        <f>'2a cofog szerinti teljesítés'!AO77</f>
        <v>0</v>
      </c>
      <c r="BR75" s="145">
        <f>'részletező tábla módosíto ei '!AP75</f>
        <v>0</v>
      </c>
      <c r="BS75" s="145">
        <f>'2a cofog szerinti teljesítés'!AP77</f>
        <v>0</v>
      </c>
      <c r="BT75" s="145">
        <f>'részletező tábla módosíto ei '!AR75</f>
        <v>0</v>
      </c>
      <c r="BU75" s="145">
        <f>'2a cofog szerinti teljesítés'!AR77</f>
        <v>0</v>
      </c>
      <c r="BV75" s="145">
        <f>'részletező tábla módosíto ei '!AS75</f>
        <v>0</v>
      </c>
      <c r="BW75" s="145">
        <f>'2a cofog szerinti teljesítés'!AS77</f>
        <v>0</v>
      </c>
      <c r="BX75" s="145">
        <f>'részletező tábla módosíto ei '!AE75</f>
        <v>0</v>
      </c>
      <c r="BY75" s="145">
        <f>'2a cofog szerinti teljesítés'!AE77</f>
        <v>0</v>
      </c>
      <c r="BZ75" s="145" t="e">
        <f>'részletező tábla módosíto ei '!#REF!</f>
        <v>#REF!</v>
      </c>
      <c r="CA75" s="145">
        <f>'2a cofog szerinti teljesítés'!AG77</f>
        <v>0</v>
      </c>
      <c r="CB75" s="145">
        <f>'részletező tábla módosíto ei '!AT75</f>
        <v>0</v>
      </c>
      <c r="CC75" s="145">
        <f>'2a cofog szerinti teljesítés'!AU77</f>
        <v>0</v>
      </c>
      <c r="CD75" s="145">
        <f>'részletező tábla módosíto ei '!AU75</f>
        <v>0</v>
      </c>
      <c r="CE75" s="145">
        <f>'2a cofog szerinti teljesítés'!AX77</f>
        <v>0</v>
      </c>
      <c r="CF75" s="145" t="e">
        <f>'részletező tábla módosíto ei '!#REF!</f>
        <v>#REF!</v>
      </c>
      <c r="CG75" s="145" t="e">
        <f>'2a cofog szerinti teljesítés'!#REF!</f>
        <v>#REF!</v>
      </c>
      <c r="CH75" s="145">
        <f>'részletező tábla módosíto ei '!AV75</f>
        <v>0</v>
      </c>
      <c r="CI75" s="145">
        <f>'2a cofog szerinti teljesítés'!AY77</f>
        <v>0</v>
      </c>
      <c r="CJ75" s="145">
        <f>'részletező tábla módosíto ei '!AW75</f>
        <v>0</v>
      </c>
      <c r="CK75" s="145">
        <f>'2a cofog szerinti teljesítés'!AZ77</f>
        <v>0</v>
      </c>
      <c r="CL75" s="145" t="e">
        <f>'részletező tábla módosíto ei '!#REF!</f>
        <v>#REF!</v>
      </c>
      <c r="CM75" s="145"/>
      <c r="CN75" s="145" t="e">
        <f>'részletező tábla módosíto ei '!#REF!</f>
        <v>#REF!</v>
      </c>
      <c r="CO75" s="145">
        <f>'2a cofog szerinti teljesítés'!AQ77</f>
        <v>0</v>
      </c>
      <c r="CP75" s="145" t="e">
        <f>'részletező tábla módosíto ei '!#REF!</f>
        <v>#REF!</v>
      </c>
      <c r="CQ75" s="145"/>
      <c r="CR75" s="145">
        <f>'részletező tábla módosíto ei '!AX75</f>
        <v>0</v>
      </c>
      <c r="CS75" s="145"/>
      <c r="CT75" s="145" t="e">
        <f>'részletező tábla módosíto ei '!#REF!</f>
        <v>#REF!</v>
      </c>
      <c r="CU75" s="145" t="e">
        <f>'2a cofog szerinti teljesítés'!#REF!</f>
        <v>#REF!</v>
      </c>
      <c r="CV75" s="145">
        <f>'részletező tábla módosíto ei '!AY75</f>
        <v>0</v>
      </c>
      <c r="CW75" s="145">
        <f>'2a cofog szerinti teljesítés'!BB77</f>
        <v>0</v>
      </c>
      <c r="CX75" s="145">
        <f>'részletező tábla módosíto ei '!AZ75</f>
        <v>0</v>
      </c>
      <c r="CY75" s="145">
        <f>'2a cofog szerinti teljesítés'!BC77</f>
        <v>0</v>
      </c>
      <c r="CZ75" s="510">
        <f t="shared" si="2"/>
        <v>0</v>
      </c>
    </row>
    <row r="76" spans="1:104" ht="31.2" x14ac:dyDescent="0.3">
      <c r="A76" s="16" t="s">
        <v>173</v>
      </c>
      <c r="B76" s="200" t="s">
        <v>174</v>
      </c>
      <c r="C76" s="146">
        <f>'részletező tábla módosíto ei '!C76</f>
        <v>0</v>
      </c>
      <c r="D76" s="146">
        <f>'2a cofog szerinti teljesítés'!C78</f>
        <v>0</v>
      </c>
      <c r="E76" s="146">
        <f>'részletező tábla módosíto ei '!D76</f>
        <v>0</v>
      </c>
      <c r="F76" s="146">
        <f>'2a cofog szerinti teljesítés'!D78</f>
        <v>0</v>
      </c>
      <c r="G76" s="146">
        <f>'részletező tábla módosíto ei '!E76</f>
        <v>0</v>
      </c>
      <c r="H76" s="146">
        <f>'2a cofog szerinti teljesítés'!E78</f>
        <v>0</v>
      </c>
      <c r="I76" s="146">
        <f>'részletező tábla módosíto ei '!F76</f>
        <v>0</v>
      </c>
      <c r="J76" s="146">
        <f>'2a cofog szerinti teljesítés'!F78</f>
        <v>0</v>
      </c>
      <c r="K76" s="146">
        <f>'részletező tábla módosíto ei '!G76</f>
        <v>0</v>
      </c>
      <c r="L76" s="146">
        <f>'részletező tábla módosíto ei '!H76</f>
        <v>0</v>
      </c>
      <c r="M76" s="146">
        <f>'2a cofog szerinti teljesítés'!H78</f>
        <v>0</v>
      </c>
      <c r="N76" s="146">
        <f>'részletező tábla módosíto ei '!M76</f>
        <v>0</v>
      </c>
      <c r="O76" s="146">
        <f>'2a cofog szerinti teljesítés'!M78</f>
        <v>0</v>
      </c>
      <c r="P76" s="146">
        <f>'részletező tábla módosíto ei '!N76</f>
        <v>0</v>
      </c>
      <c r="Q76" s="146">
        <f>'2a cofog szerinti teljesítés'!N78</f>
        <v>0</v>
      </c>
      <c r="R76" s="146">
        <f>'részletező tábla módosíto ei '!O76</f>
        <v>0</v>
      </c>
      <c r="S76" s="146">
        <f>'2a cofog szerinti teljesítés'!O78</f>
        <v>0</v>
      </c>
      <c r="T76" s="146">
        <f>'részletező tábla módosíto ei '!P76</f>
        <v>0</v>
      </c>
      <c r="U76" s="146">
        <f>'2a cofog szerinti teljesítés'!P78</f>
        <v>0</v>
      </c>
      <c r="V76" s="146">
        <f>'részletező tábla módosíto ei '!Q76</f>
        <v>0</v>
      </c>
      <c r="W76" s="146">
        <f>'2a cofog szerinti teljesítés'!Q78</f>
        <v>0</v>
      </c>
      <c r="X76" s="146">
        <f>'részletező tábla módosíto ei '!R76</f>
        <v>0</v>
      </c>
      <c r="Y76" s="146">
        <f>'2a cofog szerinti teljesítés'!R78</f>
        <v>0</v>
      </c>
      <c r="Z76" s="146">
        <f>'részletező tábla módosíto ei '!S76</f>
        <v>0</v>
      </c>
      <c r="AA76" s="146">
        <f>'2a cofog szerinti teljesítés'!S78</f>
        <v>0</v>
      </c>
      <c r="AB76" s="146">
        <f>'részletező tábla módosíto ei '!T76</f>
        <v>0</v>
      </c>
      <c r="AC76" s="146">
        <f>'2a cofog szerinti teljesítés'!T78</f>
        <v>0</v>
      </c>
      <c r="AD76" s="146">
        <f>'részletező tábla módosíto ei '!U76</f>
        <v>0</v>
      </c>
      <c r="AE76" s="146">
        <f>'2a cofog szerinti teljesítés'!U78</f>
        <v>0</v>
      </c>
      <c r="AF76" s="146">
        <f>'részletező tábla módosíto ei '!V76</f>
        <v>0</v>
      </c>
      <c r="AG76" s="146">
        <f>'2a cofog szerinti teljesítés'!V78</f>
        <v>0</v>
      </c>
      <c r="AH76" s="146">
        <f>'részletező tábla módosíto ei '!W76</f>
        <v>0</v>
      </c>
      <c r="AI76" s="146">
        <f>'2a cofog szerinti teljesítés'!W78</f>
        <v>0</v>
      </c>
      <c r="AJ76" s="146">
        <f>'részletező tábla módosíto ei '!X76</f>
        <v>0</v>
      </c>
      <c r="AK76" s="146">
        <f>'2a cofog szerinti teljesítés'!X78</f>
        <v>0</v>
      </c>
      <c r="AL76" s="146">
        <f>'részletező tábla módosíto ei '!Y76</f>
        <v>0</v>
      </c>
      <c r="AM76" s="146">
        <f>'2a cofog szerinti teljesítés'!Y78</f>
        <v>0</v>
      </c>
      <c r="AN76" s="146">
        <f>'részletező tábla módosíto ei '!Z76</f>
        <v>0</v>
      </c>
      <c r="AO76" s="146">
        <f>'2a cofog szerinti teljesítés'!Z78</f>
        <v>0</v>
      </c>
      <c r="AP76" s="146">
        <f>'részletező tábla módosíto ei '!AA76</f>
        <v>0</v>
      </c>
      <c r="AQ76" s="146">
        <f>'2a cofog szerinti teljesítés'!AA78</f>
        <v>0</v>
      </c>
      <c r="AR76" s="146">
        <f>'részletező tábla módosíto ei '!AB76</f>
        <v>0</v>
      </c>
      <c r="AS76" s="146">
        <f>'2a cofog szerinti teljesítés'!AB78</f>
        <v>0</v>
      </c>
      <c r="AT76" s="146">
        <f>'részletező tábla módosíto ei '!AC76</f>
        <v>0</v>
      </c>
      <c r="AU76" s="146">
        <f>'2a cofog szerinti teljesítés'!AC78</f>
        <v>0</v>
      </c>
      <c r="AV76" s="146">
        <f>'részletező tábla módosíto ei '!AD76</f>
        <v>0</v>
      </c>
      <c r="AW76" s="146">
        <f>'2a cofog szerinti teljesítés'!AD78</f>
        <v>0</v>
      </c>
      <c r="AX76" s="146">
        <f>'részletező tábla módosíto ei '!AF76</f>
        <v>0</v>
      </c>
      <c r="AY76" s="146">
        <f>'2a cofog szerinti teljesítés'!AF78</f>
        <v>0</v>
      </c>
      <c r="AZ76" s="146">
        <f>'részletező tábla módosíto ei '!AG76</f>
        <v>0</v>
      </c>
      <c r="BA76" s="146">
        <f>'2a cofog szerinti teljesítés'!AG78</f>
        <v>0</v>
      </c>
      <c r="BB76" s="146">
        <f>'részletező tábla módosíto ei '!AH76</f>
        <v>0</v>
      </c>
      <c r="BC76" s="146">
        <f>'2a cofog szerinti teljesítés'!AH78</f>
        <v>0</v>
      </c>
      <c r="BD76" s="146">
        <f>'részletező tábla módosíto ei '!AI76</f>
        <v>0</v>
      </c>
      <c r="BE76" s="146">
        <f>'2a cofog szerinti teljesítés'!AI78</f>
        <v>0</v>
      </c>
      <c r="BF76" s="146">
        <f>'részletező tábla módosíto ei '!AJ76</f>
        <v>0</v>
      </c>
      <c r="BG76" s="146">
        <f>'2a cofog szerinti teljesítés'!AJ78</f>
        <v>0</v>
      </c>
      <c r="BH76" s="146">
        <f>'részletező tábla módosíto ei '!AK76</f>
        <v>0</v>
      </c>
      <c r="BI76" s="146">
        <f>'2a cofog szerinti teljesítés'!AK78</f>
        <v>0</v>
      </c>
      <c r="BJ76" s="146">
        <f>'részletező tábla módosíto ei '!AL76</f>
        <v>0</v>
      </c>
      <c r="BK76" s="146">
        <f>'2a cofog szerinti teljesítés'!AL78</f>
        <v>0</v>
      </c>
      <c r="BL76" s="146">
        <f>'részletező tábla módosíto ei '!AM76</f>
        <v>0</v>
      </c>
      <c r="BM76" s="146">
        <f>'2a cofog szerinti teljesítés'!AM78</f>
        <v>0</v>
      </c>
      <c r="BN76" s="146">
        <f>'részletező tábla módosíto ei '!AN76</f>
        <v>0</v>
      </c>
      <c r="BO76" s="146">
        <f>'2a cofog szerinti teljesítés'!AN78</f>
        <v>0</v>
      </c>
      <c r="BP76" s="146">
        <f>'részletező tábla módosíto ei '!AO76</f>
        <v>0</v>
      </c>
      <c r="BQ76" s="146">
        <f>'2a cofog szerinti teljesítés'!AO78</f>
        <v>0</v>
      </c>
      <c r="BR76" s="146">
        <f>'részletező tábla módosíto ei '!AP76</f>
        <v>0</v>
      </c>
      <c r="BS76" s="146">
        <f>'2a cofog szerinti teljesítés'!AP78</f>
        <v>0</v>
      </c>
      <c r="BT76" s="146">
        <f>'részletező tábla módosíto ei '!AR76</f>
        <v>0</v>
      </c>
      <c r="BU76" s="146">
        <f>'2a cofog szerinti teljesítés'!AR78</f>
        <v>0</v>
      </c>
      <c r="BV76" s="146">
        <f>'részletező tábla módosíto ei '!AS76</f>
        <v>0</v>
      </c>
      <c r="BW76" s="146">
        <f>'2a cofog szerinti teljesítés'!AS78</f>
        <v>0</v>
      </c>
      <c r="BX76" s="146">
        <f>'részletező tábla módosíto ei '!AE76</f>
        <v>0</v>
      </c>
      <c r="BY76" s="146">
        <f>'2a cofog szerinti teljesítés'!AE78</f>
        <v>0</v>
      </c>
      <c r="BZ76" s="146" t="e">
        <f>'részletező tábla módosíto ei '!#REF!</f>
        <v>#REF!</v>
      </c>
      <c r="CA76" s="146">
        <f>'2a cofog szerinti teljesítés'!AG78</f>
        <v>0</v>
      </c>
      <c r="CB76" s="146">
        <f>'részletező tábla módosíto ei '!AT76</f>
        <v>0</v>
      </c>
      <c r="CC76" s="146">
        <f>'2a cofog szerinti teljesítés'!AU78</f>
        <v>0</v>
      </c>
      <c r="CD76" s="146">
        <f>'részletező tábla módosíto ei '!AU76</f>
        <v>0</v>
      </c>
      <c r="CE76" s="146">
        <f>'2a cofog szerinti teljesítés'!AX78</f>
        <v>0</v>
      </c>
      <c r="CF76" s="146" t="e">
        <f>'részletező tábla módosíto ei '!#REF!</f>
        <v>#REF!</v>
      </c>
      <c r="CG76" s="146" t="e">
        <f>'2a cofog szerinti teljesítés'!#REF!</f>
        <v>#REF!</v>
      </c>
      <c r="CH76" s="146">
        <f>'részletező tábla módosíto ei '!AV76</f>
        <v>0</v>
      </c>
      <c r="CI76" s="146">
        <f>'2a cofog szerinti teljesítés'!AY78</f>
        <v>0</v>
      </c>
      <c r="CJ76" s="146">
        <f>'részletező tábla módosíto ei '!AW76</f>
        <v>0</v>
      </c>
      <c r="CK76" s="146">
        <f>'2a cofog szerinti teljesítés'!AZ78</f>
        <v>0</v>
      </c>
      <c r="CL76" s="146" t="e">
        <f>'részletező tábla módosíto ei '!#REF!</f>
        <v>#REF!</v>
      </c>
      <c r="CM76" s="146"/>
      <c r="CN76" s="146" t="e">
        <f>'részletező tábla módosíto ei '!#REF!</f>
        <v>#REF!</v>
      </c>
      <c r="CO76" s="146">
        <f>'2a cofog szerinti teljesítés'!AQ78</f>
        <v>0</v>
      </c>
      <c r="CP76" s="146" t="e">
        <f>'részletező tábla módosíto ei '!#REF!</f>
        <v>#REF!</v>
      </c>
      <c r="CQ76" s="146"/>
      <c r="CR76" s="146">
        <f>'részletező tábla módosíto ei '!AX76</f>
        <v>0</v>
      </c>
      <c r="CS76" s="146"/>
      <c r="CT76" s="146" t="e">
        <f>'részletező tábla módosíto ei '!#REF!</f>
        <v>#REF!</v>
      </c>
      <c r="CU76" s="146" t="e">
        <f>'2a cofog szerinti teljesítés'!#REF!</f>
        <v>#REF!</v>
      </c>
      <c r="CV76" s="146">
        <f>'részletező tábla módosíto ei '!AY76</f>
        <v>0</v>
      </c>
      <c r="CW76" s="146">
        <f>'2a cofog szerinti teljesítés'!BB78</f>
        <v>0</v>
      </c>
      <c r="CX76" s="146">
        <f>'részletező tábla módosíto ei '!AZ76</f>
        <v>0</v>
      </c>
      <c r="CY76" s="146">
        <f>'2a cofog szerinti teljesítés'!BC78</f>
        <v>0</v>
      </c>
      <c r="CZ76" s="510">
        <f t="shared" si="2"/>
        <v>0</v>
      </c>
    </row>
    <row r="77" spans="1:104" ht="31.2" x14ac:dyDescent="0.3">
      <c r="A77" s="16" t="s">
        <v>175</v>
      </c>
      <c r="B77" s="200" t="s">
        <v>176</v>
      </c>
      <c r="C77" s="146">
        <f>'részletező tábla módosíto ei '!C77</f>
        <v>0</v>
      </c>
      <c r="D77" s="146">
        <f>'2a cofog szerinti teljesítés'!C79</f>
        <v>0</v>
      </c>
      <c r="E77" s="146">
        <f>'részletező tábla módosíto ei '!D77</f>
        <v>0</v>
      </c>
      <c r="F77" s="146">
        <f>'2a cofog szerinti teljesítés'!D79</f>
        <v>0</v>
      </c>
      <c r="G77" s="146">
        <f>'részletező tábla módosíto ei '!E77</f>
        <v>0</v>
      </c>
      <c r="H77" s="146">
        <f>'2a cofog szerinti teljesítés'!E79</f>
        <v>0</v>
      </c>
      <c r="I77" s="146">
        <f>'részletező tábla módosíto ei '!F77</f>
        <v>0</v>
      </c>
      <c r="J77" s="146">
        <f>'2a cofog szerinti teljesítés'!F79</f>
        <v>0</v>
      </c>
      <c r="K77" s="146">
        <f>'részletező tábla módosíto ei '!G77</f>
        <v>0</v>
      </c>
      <c r="L77" s="146">
        <f>'részletező tábla módosíto ei '!H77</f>
        <v>0</v>
      </c>
      <c r="M77" s="146">
        <f>'2a cofog szerinti teljesítés'!H79</f>
        <v>0</v>
      </c>
      <c r="N77" s="146">
        <f>'részletező tábla módosíto ei '!M77</f>
        <v>0</v>
      </c>
      <c r="O77" s="146">
        <f>'2a cofog szerinti teljesítés'!M79</f>
        <v>0</v>
      </c>
      <c r="P77" s="146">
        <f>'részletező tábla módosíto ei '!N77</f>
        <v>0</v>
      </c>
      <c r="Q77" s="146">
        <f>'2a cofog szerinti teljesítés'!N79</f>
        <v>0</v>
      </c>
      <c r="R77" s="146">
        <f>'részletező tábla módosíto ei '!O77</f>
        <v>0</v>
      </c>
      <c r="S77" s="146">
        <f>'2a cofog szerinti teljesítés'!O79</f>
        <v>0</v>
      </c>
      <c r="T77" s="146">
        <f>'részletező tábla módosíto ei '!P77</f>
        <v>0</v>
      </c>
      <c r="U77" s="146">
        <f>'2a cofog szerinti teljesítés'!P79</f>
        <v>0</v>
      </c>
      <c r="V77" s="146">
        <f>'részletező tábla módosíto ei '!Q77</f>
        <v>0</v>
      </c>
      <c r="W77" s="146">
        <f>'2a cofog szerinti teljesítés'!Q79</f>
        <v>0</v>
      </c>
      <c r="X77" s="146">
        <f>'részletező tábla módosíto ei '!R77</f>
        <v>0</v>
      </c>
      <c r="Y77" s="146">
        <f>'2a cofog szerinti teljesítés'!R79</f>
        <v>0</v>
      </c>
      <c r="Z77" s="146">
        <f>'részletező tábla módosíto ei '!S77</f>
        <v>0</v>
      </c>
      <c r="AA77" s="146">
        <f>'2a cofog szerinti teljesítés'!S79</f>
        <v>0</v>
      </c>
      <c r="AB77" s="146">
        <f>'részletező tábla módosíto ei '!T77</f>
        <v>0</v>
      </c>
      <c r="AC77" s="146">
        <f>'2a cofog szerinti teljesítés'!T79</f>
        <v>0</v>
      </c>
      <c r="AD77" s="146">
        <f>'részletező tábla módosíto ei '!U77</f>
        <v>0</v>
      </c>
      <c r="AE77" s="146">
        <f>'2a cofog szerinti teljesítés'!U79</f>
        <v>0</v>
      </c>
      <c r="AF77" s="146">
        <f>'részletező tábla módosíto ei '!V77</f>
        <v>0</v>
      </c>
      <c r="AG77" s="146">
        <f>'2a cofog szerinti teljesítés'!V79</f>
        <v>0</v>
      </c>
      <c r="AH77" s="146">
        <f>'részletező tábla módosíto ei '!W77</f>
        <v>0</v>
      </c>
      <c r="AI77" s="146">
        <f>'2a cofog szerinti teljesítés'!W79</f>
        <v>0</v>
      </c>
      <c r="AJ77" s="146">
        <f>'részletező tábla módosíto ei '!X77</f>
        <v>0</v>
      </c>
      <c r="AK77" s="146">
        <f>'2a cofog szerinti teljesítés'!X79</f>
        <v>0</v>
      </c>
      <c r="AL77" s="146">
        <f>'részletező tábla módosíto ei '!Y77</f>
        <v>0</v>
      </c>
      <c r="AM77" s="146">
        <f>'2a cofog szerinti teljesítés'!Y79</f>
        <v>0</v>
      </c>
      <c r="AN77" s="146">
        <f>'részletező tábla módosíto ei '!Z77</f>
        <v>0</v>
      </c>
      <c r="AO77" s="146">
        <f>'2a cofog szerinti teljesítés'!Z79</f>
        <v>0</v>
      </c>
      <c r="AP77" s="146">
        <f>'részletező tábla módosíto ei '!AA77</f>
        <v>0</v>
      </c>
      <c r="AQ77" s="146">
        <f>'2a cofog szerinti teljesítés'!AA79</f>
        <v>0</v>
      </c>
      <c r="AR77" s="146">
        <f>'részletező tábla módosíto ei '!AB77</f>
        <v>0</v>
      </c>
      <c r="AS77" s="146">
        <f>'2a cofog szerinti teljesítés'!AB79</f>
        <v>0</v>
      </c>
      <c r="AT77" s="146">
        <f>'részletező tábla módosíto ei '!AC77</f>
        <v>0</v>
      </c>
      <c r="AU77" s="146">
        <f>'2a cofog szerinti teljesítés'!AC79</f>
        <v>0</v>
      </c>
      <c r="AV77" s="146">
        <f>'részletező tábla módosíto ei '!AD77</f>
        <v>0</v>
      </c>
      <c r="AW77" s="146">
        <f>'2a cofog szerinti teljesítés'!AD79</f>
        <v>0</v>
      </c>
      <c r="AX77" s="146">
        <f>'részletező tábla módosíto ei '!AF77</f>
        <v>0</v>
      </c>
      <c r="AY77" s="146">
        <f>'2a cofog szerinti teljesítés'!AF79</f>
        <v>0</v>
      </c>
      <c r="AZ77" s="146">
        <f>'részletező tábla módosíto ei '!AG77</f>
        <v>0</v>
      </c>
      <c r="BA77" s="146">
        <f>'2a cofog szerinti teljesítés'!AG79</f>
        <v>0</v>
      </c>
      <c r="BB77" s="146">
        <f>'részletező tábla módosíto ei '!AH77</f>
        <v>0</v>
      </c>
      <c r="BC77" s="146">
        <f>'2a cofog szerinti teljesítés'!AH79</f>
        <v>0</v>
      </c>
      <c r="BD77" s="146">
        <f>'részletező tábla módosíto ei '!AI77</f>
        <v>0</v>
      </c>
      <c r="BE77" s="146">
        <f>'2a cofog szerinti teljesítés'!AI79</f>
        <v>0</v>
      </c>
      <c r="BF77" s="146">
        <f>'részletező tábla módosíto ei '!AJ77</f>
        <v>0</v>
      </c>
      <c r="BG77" s="146">
        <f>'2a cofog szerinti teljesítés'!AJ79</f>
        <v>0</v>
      </c>
      <c r="BH77" s="146">
        <f>'részletező tábla módosíto ei '!AK77</f>
        <v>0</v>
      </c>
      <c r="BI77" s="146">
        <f>'2a cofog szerinti teljesítés'!AK79</f>
        <v>0</v>
      </c>
      <c r="BJ77" s="146">
        <f>'részletező tábla módosíto ei '!AL77</f>
        <v>0</v>
      </c>
      <c r="BK77" s="146">
        <f>'2a cofog szerinti teljesítés'!AL79</f>
        <v>0</v>
      </c>
      <c r="BL77" s="146">
        <f>'részletező tábla módosíto ei '!AM77</f>
        <v>0</v>
      </c>
      <c r="BM77" s="146">
        <f>'2a cofog szerinti teljesítés'!AM79</f>
        <v>0</v>
      </c>
      <c r="BN77" s="146">
        <f>'részletező tábla módosíto ei '!AN77</f>
        <v>0</v>
      </c>
      <c r="BO77" s="146">
        <f>'2a cofog szerinti teljesítés'!AN79</f>
        <v>0</v>
      </c>
      <c r="BP77" s="146">
        <f>'részletező tábla módosíto ei '!AO77</f>
        <v>0</v>
      </c>
      <c r="BQ77" s="146">
        <f>'2a cofog szerinti teljesítés'!AO79</f>
        <v>0</v>
      </c>
      <c r="BR77" s="146">
        <f>'részletező tábla módosíto ei '!AP77</f>
        <v>0</v>
      </c>
      <c r="BS77" s="146">
        <f>'2a cofog szerinti teljesítés'!AP79</f>
        <v>0</v>
      </c>
      <c r="BT77" s="146">
        <f>'részletező tábla módosíto ei '!AR77</f>
        <v>0</v>
      </c>
      <c r="BU77" s="146">
        <f>'2a cofog szerinti teljesítés'!AR79</f>
        <v>0</v>
      </c>
      <c r="BV77" s="146">
        <f>'részletező tábla módosíto ei '!AS77</f>
        <v>0</v>
      </c>
      <c r="BW77" s="146">
        <f>'2a cofog szerinti teljesítés'!AS79</f>
        <v>0</v>
      </c>
      <c r="BX77" s="146">
        <f>'részletező tábla módosíto ei '!AE77</f>
        <v>0</v>
      </c>
      <c r="BY77" s="146">
        <f>'2a cofog szerinti teljesítés'!AE79</f>
        <v>0</v>
      </c>
      <c r="BZ77" s="146" t="e">
        <f>'részletező tábla módosíto ei '!#REF!</f>
        <v>#REF!</v>
      </c>
      <c r="CA77" s="146">
        <f>'2a cofog szerinti teljesítés'!AG79</f>
        <v>0</v>
      </c>
      <c r="CB77" s="146">
        <f>'részletező tábla módosíto ei '!AT77</f>
        <v>0</v>
      </c>
      <c r="CC77" s="146">
        <f>'2a cofog szerinti teljesítés'!AU79</f>
        <v>0</v>
      </c>
      <c r="CD77" s="146">
        <f>'részletező tábla módosíto ei '!AU77</f>
        <v>0</v>
      </c>
      <c r="CE77" s="146">
        <f>'2a cofog szerinti teljesítés'!AX79</f>
        <v>0</v>
      </c>
      <c r="CF77" s="146" t="e">
        <f>'részletező tábla módosíto ei '!#REF!</f>
        <v>#REF!</v>
      </c>
      <c r="CG77" s="146" t="e">
        <f>'2a cofog szerinti teljesítés'!#REF!</f>
        <v>#REF!</v>
      </c>
      <c r="CH77" s="146">
        <f>'részletező tábla módosíto ei '!AV77</f>
        <v>0</v>
      </c>
      <c r="CI77" s="146">
        <f>'2a cofog szerinti teljesítés'!AY79</f>
        <v>0</v>
      </c>
      <c r="CJ77" s="146">
        <f>'részletező tábla módosíto ei '!AW77</f>
        <v>0</v>
      </c>
      <c r="CK77" s="146">
        <f>'2a cofog szerinti teljesítés'!AZ79</f>
        <v>0</v>
      </c>
      <c r="CL77" s="146" t="e">
        <f>'részletező tábla módosíto ei '!#REF!</f>
        <v>#REF!</v>
      </c>
      <c r="CM77" s="146"/>
      <c r="CN77" s="146" t="e">
        <f>'részletező tábla módosíto ei '!#REF!</f>
        <v>#REF!</v>
      </c>
      <c r="CO77" s="146">
        <f>'2a cofog szerinti teljesítés'!AQ79</f>
        <v>0</v>
      </c>
      <c r="CP77" s="146" t="e">
        <f>'részletező tábla módosíto ei '!#REF!</f>
        <v>#REF!</v>
      </c>
      <c r="CQ77" s="146"/>
      <c r="CR77" s="146">
        <f>'részletező tábla módosíto ei '!AX77</f>
        <v>0</v>
      </c>
      <c r="CS77" s="146"/>
      <c r="CT77" s="146" t="e">
        <f>'részletező tábla módosíto ei '!#REF!</f>
        <v>#REF!</v>
      </c>
      <c r="CU77" s="146" t="e">
        <f>'2a cofog szerinti teljesítés'!#REF!</f>
        <v>#REF!</v>
      </c>
      <c r="CV77" s="146">
        <f>'részletező tábla módosíto ei '!AY77</f>
        <v>0</v>
      </c>
      <c r="CW77" s="146">
        <f>'2a cofog szerinti teljesítés'!BB79</f>
        <v>0</v>
      </c>
      <c r="CX77" s="146">
        <f>'részletező tábla módosíto ei '!AZ77</f>
        <v>0</v>
      </c>
      <c r="CY77" s="146">
        <f>'2a cofog szerinti teljesítés'!BC79</f>
        <v>0</v>
      </c>
      <c r="CZ77" s="510">
        <f t="shared" si="2"/>
        <v>0</v>
      </c>
    </row>
    <row r="78" spans="1:104" ht="17.399999999999999" x14ac:dyDescent="0.3">
      <c r="A78" s="16" t="s">
        <v>177</v>
      </c>
      <c r="B78" s="200" t="s">
        <v>178</v>
      </c>
      <c r="C78" s="146">
        <f>'részletező tábla módosíto ei '!C78</f>
        <v>0</v>
      </c>
      <c r="D78" s="146">
        <f>'2a cofog szerinti teljesítés'!C80</f>
        <v>0</v>
      </c>
      <c r="E78" s="146">
        <f>'részletező tábla módosíto ei '!D78</f>
        <v>0</v>
      </c>
      <c r="F78" s="146">
        <f>'2a cofog szerinti teljesítés'!D80</f>
        <v>0</v>
      </c>
      <c r="G78" s="146">
        <f>'részletező tábla módosíto ei '!E78</f>
        <v>0</v>
      </c>
      <c r="H78" s="146">
        <f>'2a cofog szerinti teljesítés'!E80</f>
        <v>0</v>
      </c>
      <c r="I78" s="146">
        <f>'részletező tábla módosíto ei '!F78</f>
        <v>0</v>
      </c>
      <c r="J78" s="146">
        <f>'2a cofog szerinti teljesítés'!F80</f>
        <v>0</v>
      </c>
      <c r="K78" s="146">
        <f>'részletező tábla módosíto ei '!G78</f>
        <v>0</v>
      </c>
      <c r="L78" s="146">
        <f>'részletező tábla módosíto ei '!H78</f>
        <v>0</v>
      </c>
      <c r="M78" s="146">
        <f>'2a cofog szerinti teljesítés'!H80</f>
        <v>0</v>
      </c>
      <c r="N78" s="146">
        <f>'részletező tábla módosíto ei '!M78</f>
        <v>0</v>
      </c>
      <c r="O78" s="146">
        <f>'2a cofog szerinti teljesítés'!M80</f>
        <v>0</v>
      </c>
      <c r="P78" s="146">
        <f>'részletező tábla módosíto ei '!N78</f>
        <v>0</v>
      </c>
      <c r="Q78" s="146">
        <f>'2a cofog szerinti teljesítés'!N80</f>
        <v>0</v>
      </c>
      <c r="R78" s="146">
        <f>'részletező tábla módosíto ei '!O78</f>
        <v>0</v>
      </c>
      <c r="S78" s="146">
        <f>'2a cofog szerinti teljesítés'!O80</f>
        <v>0</v>
      </c>
      <c r="T78" s="146">
        <f>'részletező tábla módosíto ei '!P78</f>
        <v>0</v>
      </c>
      <c r="U78" s="146">
        <f>'2a cofog szerinti teljesítés'!P80</f>
        <v>0</v>
      </c>
      <c r="V78" s="146">
        <f>'részletező tábla módosíto ei '!Q78</f>
        <v>0</v>
      </c>
      <c r="W78" s="146">
        <f>'2a cofog szerinti teljesítés'!Q80</f>
        <v>0</v>
      </c>
      <c r="X78" s="146">
        <f>'részletező tábla módosíto ei '!R78</f>
        <v>0</v>
      </c>
      <c r="Y78" s="146">
        <f>'2a cofog szerinti teljesítés'!R80</f>
        <v>0</v>
      </c>
      <c r="Z78" s="146">
        <f>'részletező tábla módosíto ei '!S78</f>
        <v>0</v>
      </c>
      <c r="AA78" s="146">
        <f>'2a cofog szerinti teljesítés'!S80</f>
        <v>0</v>
      </c>
      <c r="AB78" s="146">
        <f>'részletező tábla módosíto ei '!T78</f>
        <v>0</v>
      </c>
      <c r="AC78" s="146">
        <f>'2a cofog szerinti teljesítés'!T80</f>
        <v>0</v>
      </c>
      <c r="AD78" s="146">
        <f>'részletező tábla módosíto ei '!U78</f>
        <v>0</v>
      </c>
      <c r="AE78" s="146">
        <f>'2a cofog szerinti teljesítés'!U80</f>
        <v>0</v>
      </c>
      <c r="AF78" s="146">
        <f>'részletező tábla módosíto ei '!V78</f>
        <v>0</v>
      </c>
      <c r="AG78" s="146">
        <f>'2a cofog szerinti teljesítés'!V80</f>
        <v>0</v>
      </c>
      <c r="AH78" s="146">
        <f>'részletező tábla módosíto ei '!W78</f>
        <v>0</v>
      </c>
      <c r="AI78" s="146">
        <f>'2a cofog szerinti teljesítés'!W80</f>
        <v>0</v>
      </c>
      <c r="AJ78" s="146">
        <f>'részletező tábla módosíto ei '!X78</f>
        <v>0</v>
      </c>
      <c r="AK78" s="146">
        <f>'2a cofog szerinti teljesítés'!X80</f>
        <v>0</v>
      </c>
      <c r="AL78" s="146">
        <f>'részletező tábla módosíto ei '!Y78</f>
        <v>0</v>
      </c>
      <c r="AM78" s="146">
        <f>'2a cofog szerinti teljesítés'!Y80</f>
        <v>0</v>
      </c>
      <c r="AN78" s="146">
        <f>'részletező tábla módosíto ei '!Z78</f>
        <v>0</v>
      </c>
      <c r="AO78" s="146">
        <f>'2a cofog szerinti teljesítés'!Z80</f>
        <v>0</v>
      </c>
      <c r="AP78" s="146">
        <f>'részletező tábla módosíto ei '!AA78</f>
        <v>0</v>
      </c>
      <c r="AQ78" s="146">
        <f>'2a cofog szerinti teljesítés'!AA80</f>
        <v>0</v>
      </c>
      <c r="AR78" s="146">
        <f>'részletező tábla módosíto ei '!AB78</f>
        <v>0</v>
      </c>
      <c r="AS78" s="146">
        <f>'2a cofog szerinti teljesítés'!AB80</f>
        <v>0</v>
      </c>
      <c r="AT78" s="146">
        <f>'részletező tábla módosíto ei '!AC78</f>
        <v>0</v>
      </c>
      <c r="AU78" s="146">
        <f>'2a cofog szerinti teljesítés'!AC80</f>
        <v>0</v>
      </c>
      <c r="AV78" s="146">
        <f>'részletező tábla módosíto ei '!AD78</f>
        <v>0</v>
      </c>
      <c r="AW78" s="146">
        <f>'2a cofog szerinti teljesítés'!AD80</f>
        <v>0</v>
      </c>
      <c r="AX78" s="146">
        <f>'részletező tábla módosíto ei '!AF78</f>
        <v>0</v>
      </c>
      <c r="AY78" s="146">
        <f>'2a cofog szerinti teljesítés'!AF80</f>
        <v>0</v>
      </c>
      <c r="AZ78" s="146">
        <f>'részletező tábla módosíto ei '!AG78</f>
        <v>0</v>
      </c>
      <c r="BA78" s="146">
        <f>'2a cofog szerinti teljesítés'!AG80</f>
        <v>0</v>
      </c>
      <c r="BB78" s="146">
        <f>'részletező tábla módosíto ei '!AH78</f>
        <v>0</v>
      </c>
      <c r="BC78" s="146">
        <f>'2a cofog szerinti teljesítés'!AH80</f>
        <v>0</v>
      </c>
      <c r="BD78" s="146">
        <f>'részletező tábla módosíto ei '!AI78</f>
        <v>0</v>
      </c>
      <c r="BE78" s="146">
        <f>'2a cofog szerinti teljesítés'!AI80</f>
        <v>0</v>
      </c>
      <c r="BF78" s="146">
        <f>'részletező tábla módosíto ei '!AJ78</f>
        <v>0</v>
      </c>
      <c r="BG78" s="146">
        <f>'2a cofog szerinti teljesítés'!AJ80</f>
        <v>0</v>
      </c>
      <c r="BH78" s="146">
        <f>'részletező tábla módosíto ei '!AK78</f>
        <v>0</v>
      </c>
      <c r="BI78" s="146">
        <f>'2a cofog szerinti teljesítés'!AK80</f>
        <v>0</v>
      </c>
      <c r="BJ78" s="146">
        <f>'részletező tábla módosíto ei '!AL78</f>
        <v>0</v>
      </c>
      <c r="BK78" s="146">
        <f>'2a cofog szerinti teljesítés'!AL80</f>
        <v>0</v>
      </c>
      <c r="BL78" s="146">
        <f>'részletező tábla módosíto ei '!AM78</f>
        <v>0</v>
      </c>
      <c r="BM78" s="146">
        <f>'2a cofog szerinti teljesítés'!AM80</f>
        <v>0</v>
      </c>
      <c r="BN78" s="146">
        <f>'részletező tábla módosíto ei '!AN78</f>
        <v>0</v>
      </c>
      <c r="BO78" s="146">
        <f>'2a cofog szerinti teljesítés'!AN80</f>
        <v>0</v>
      </c>
      <c r="BP78" s="146">
        <f>'részletező tábla módosíto ei '!AO78</f>
        <v>0</v>
      </c>
      <c r="BQ78" s="146">
        <f>'2a cofog szerinti teljesítés'!AO80</f>
        <v>0</v>
      </c>
      <c r="BR78" s="146">
        <f>'részletező tábla módosíto ei '!AP78</f>
        <v>0</v>
      </c>
      <c r="BS78" s="146">
        <f>'2a cofog szerinti teljesítés'!AP80</f>
        <v>0</v>
      </c>
      <c r="BT78" s="146">
        <f>'részletező tábla módosíto ei '!AR78</f>
        <v>0</v>
      </c>
      <c r="BU78" s="146">
        <f>'2a cofog szerinti teljesítés'!AR80</f>
        <v>0</v>
      </c>
      <c r="BV78" s="146">
        <f>'részletező tábla módosíto ei '!AS78</f>
        <v>0</v>
      </c>
      <c r="BW78" s="146">
        <f>'2a cofog szerinti teljesítés'!AS80</f>
        <v>0</v>
      </c>
      <c r="BX78" s="146">
        <f>'részletező tábla módosíto ei '!AE78</f>
        <v>0</v>
      </c>
      <c r="BY78" s="146">
        <f>'2a cofog szerinti teljesítés'!AE80</f>
        <v>0</v>
      </c>
      <c r="BZ78" s="146" t="e">
        <f>'részletező tábla módosíto ei '!#REF!</f>
        <v>#REF!</v>
      </c>
      <c r="CA78" s="146">
        <f>'2a cofog szerinti teljesítés'!AG80</f>
        <v>0</v>
      </c>
      <c r="CB78" s="146">
        <f>'részletező tábla módosíto ei '!AT78</f>
        <v>0</v>
      </c>
      <c r="CC78" s="146">
        <f>'2a cofog szerinti teljesítés'!AU80</f>
        <v>0</v>
      </c>
      <c r="CD78" s="146">
        <f>'részletező tábla módosíto ei '!AU78</f>
        <v>0</v>
      </c>
      <c r="CE78" s="146">
        <f>'2a cofog szerinti teljesítés'!AX80</f>
        <v>0</v>
      </c>
      <c r="CF78" s="146" t="e">
        <f>'részletező tábla módosíto ei '!#REF!</f>
        <v>#REF!</v>
      </c>
      <c r="CG78" s="146" t="e">
        <f>'2a cofog szerinti teljesítés'!#REF!</f>
        <v>#REF!</v>
      </c>
      <c r="CH78" s="146">
        <f>'részletező tábla módosíto ei '!AV78</f>
        <v>0</v>
      </c>
      <c r="CI78" s="146">
        <f>'2a cofog szerinti teljesítés'!AY80</f>
        <v>0</v>
      </c>
      <c r="CJ78" s="146">
        <f>'részletező tábla módosíto ei '!AW78</f>
        <v>0</v>
      </c>
      <c r="CK78" s="146">
        <f>'2a cofog szerinti teljesítés'!AZ80</f>
        <v>0</v>
      </c>
      <c r="CL78" s="146" t="e">
        <f>'részletező tábla módosíto ei '!#REF!</f>
        <v>#REF!</v>
      </c>
      <c r="CM78" s="146"/>
      <c r="CN78" s="146" t="e">
        <f>'részletező tábla módosíto ei '!#REF!</f>
        <v>#REF!</v>
      </c>
      <c r="CO78" s="146">
        <f>'2a cofog szerinti teljesítés'!AQ80</f>
        <v>0</v>
      </c>
      <c r="CP78" s="146" t="e">
        <f>'részletező tábla módosíto ei '!#REF!</f>
        <v>#REF!</v>
      </c>
      <c r="CQ78" s="146"/>
      <c r="CR78" s="146">
        <f>'részletező tábla módosíto ei '!AX78</f>
        <v>0</v>
      </c>
      <c r="CS78" s="146"/>
      <c r="CT78" s="146" t="e">
        <f>'részletező tábla módosíto ei '!#REF!</f>
        <v>#REF!</v>
      </c>
      <c r="CU78" s="146" t="e">
        <f>'2a cofog szerinti teljesítés'!#REF!</f>
        <v>#REF!</v>
      </c>
      <c r="CV78" s="146">
        <f>'részletező tábla módosíto ei '!AY78</f>
        <v>0</v>
      </c>
      <c r="CW78" s="146">
        <f>'2a cofog szerinti teljesítés'!BB80</f>
        <v>0</v>
      </c>
      <c r="CX78" s="146">
        <f>'részletező tábla módosíto ei '!AZ78</f>
        <v>0</v>
      </c>
      <c r="CY78" s="146">
        <f>'2a cofog szerinti teljesítés'!BC80</f>
        <v>0</v>
      </c>
      <c r="CZ78" s="510">
        <f t="shared" si="2"/>
        <v>0</v>
      </c>
    </row>
    <row r="79" spans="1:104" ht="17.399999999999999" x14ac:dyDescent="0.3">
      <c r="A79" s="14" t="s">
        <v>179</v>
      </c>
      <c r="B79" s="199" t="s">
        <v>180</v>
      </c>
      <c r="C79" s="145">
        <f>'részletező tábla módosíto ei '!C79</f>
        <v>0</v>
      </c>
      <c r="D79" s="145">
        <f>'2a cofog szerinti teljesítés'!C81</f>
        <v>0</v>
      </c>
      <c r="E79" s="145">
        <f>'részletező tábla módosíto ei '!D79</f>
        <v>0</v>
      </c>
      <c r="F79" s="145">
        <f>'2a cofog szerinti teljesítés'!D81</f>
        <v>0</v>
      </c>
      <c r="G79" s="145">
        <f>'részletező tábla módosíto ei '!E79</f>
        <v>25808370</v>
      </c>
      <c r="H79" s="145">
        <f>'2a cofog szerinti teljesítés'!E81</f>
        <v>0</v>
      </c>
      <c r="I79" s="145">
        <f>'részletező tábla módosíto ei '!F79</f>
        <v>0</v>
      </c>
      <c r="J79" s="145">
        <f>'2a cofog szerinti teljesítés'!F81</f>
        <v>24288979</v>
      </c>
      <c r="K79" s="145">
        <f>'részletező tábla módosíto ei '!G79</f>
        <v>0</v>
      </c>
      <c r="L79" s="145">
        <f>'részletező tábla módosíto ei '!H79</f>
        <v>25808370</v>
      </c>
      <c r="M79" s="145">
        <f>'2a cofog szerinti teljesítés'!H81</f>
        <v>24288979</v>
      </c>
      <c r="N79" s="145">
        <f>'részletező tábla módosíto ei '!M79</f>
        <v>146891206</v>
      </c>
      <c r="O79" s="145">
        <f>'2a cofog szerinti teljesítés'!M81</f>
        <v>0</v>
      </c>
      <c r="P79" s="145">
        <f>'részletező tábla módosíto ei '!N79</f>
        <v>0</v>
      </c>
      <c r="Q79" s="145">
        <f>'2a cofog szerinti teljesítés'!N81</f>
        <v>140169093</v>
      </c>
      <c r="R79" s="145">
        <f>'részletező tábla módosíto ei '!O79</f>
        <v>0</v>
      </c>
      <c r="S79" s="145">
        <f>'2a cofog szerinti teljesítés'!O81</f>
        <v>0</v>
      </c>
      <c r="T79" s="145">
        <f>'részletező tábla módosíto ei '!P79</f>
        <v>0</v>
      </c>
      <c r="U79" s="145">
        <f>'2a cofog szerinti teljesítés'!P81</f>
        <v>0</v>
      </c>
      <c r="V79" s="145">
        <f>'részletező tábla módosíto ei '!Q79</f>
        <v>146891206</v>
      </c>
      <c r="W79" s="145">
        <f>'2a cofog szerinti teljesítés'!Q81</f>
        <v>140169093</v>
      </c>
      <c r="X79" s="145">
        <f>'részletező tábla módosíto ei '!R79</f>
        <v>82605858</v>
      </c>
      <c r="Y79" s="145">
        <f>'2a cofog szerinti teljesítés'!R81</f>
        <v>0</v>
      </c>
      <c r="Z79" s="145">
        <f>'részletező tábla módosíto ei '!S79</f>
        <v>0</v>
      </c>
      <c r="AA79" s="145">
        <f>'2a cofog szerinti teljesítés'!S81</f>
        <v>0</v>
      </c>
      <c r="AB79" s="145">
        <f>'részletező tábla módosíto ei '!T79</f>
        <v>0</v>
      </c>
      <c r="AC79" s="145">
        <f>'2a cofog szerinti teljesítés'!T81</f>
        <v>81217525</v>
      </c>
      <c r="AD79" s="145">
        <f>'részletező tábla módosíto ei '!U79</f>
        <v>82605858</v>
      </c>
      <c r="AE79" s="145">
        <f>'2a cofog szerinti teljesítés'!U81</f>
        <v>81217525</v>
      </c>
      <c r="AF79" s="145">
        <f>'részletező tábla módosíto ei '!V79</f>
        <v>0</v>
      </c>
      <c r="AG79" s="145">
        <f>'2a cofog szerinti teljesítés'!V81</f>
        <v>0</v>
      </c>
      <c r="AH79" s="145">
        <f>'részletező tábla módosíto ei '!W79</f>
        <v>0</v>
      </c>
      <c r="AI79" s="145">
        <f>'2a cofog szerinti teljesítés'!W81</f>
        <v>0</v>
      </c>
      <c r="AJ79" s="145">
        <f>'részletező tábla módosíto ei '!X79</f>
        <v>0</v>
      </c>
      <c r="AK79" s="145">
        <f>'2a cofog szerinti teljesítés'!X81</f>
        <v>0</v>
      </c>
      <c r="AL79" s="145">
        <f>'részletező tábla módosíto ei '!Y79</f>
        <v>0</v>
      </c>
      <c r="AM79" s="145">
        <f>'2a cofog szerinti teljesítés'!Y81</f>
        <v>0</v>
      </c>
      <c r="AN79" s="145">
        <f>'részletező tábla módosíto ei '!Z79</f>
        <v>0</v>
      </c>
      <c r="AO79" s="145">
        <f>'2a cofog szerinti teljesítés'!Z81</f>
        <v>0</v>
      </c>
      <c r="AP79" s="145">
        <f>'részletező tábla módosíto ei '!AA79</f>
        <v>0</v>
      </c>
      <c r="AQ79" s="145">
        <f>'2a cofog szerinti teljesítés'!AA81</f>
        <v>0</v>
      </c>
      <c r="AR79" s="145">
        <f>'részletező tábla módosíto ei '!AB79</f>
        <v>0</v>
      </c>
      <c r="AS79" s="145">
        <f>'2a cofog szerinti teljesítés'!AB81</f>
        <v>15522908</v>
      </c>
      <c r="AT79" s="145">
        <f>'részletező tábla módosíto ei '!AC79</f>
        <v>0</v>
      </c>
      <c r="AU79" s="145">
        <f>'2a cofog szerinti teljesítés'!AC81</f>
        <v>0</v>
      </c>
      <c r="AV79" s="145">
        <f>'részletező tábla módosíto ei '!AD79</f>
        <v>0</v>
      </c>
      <c r="AW79" s="145">
        <f>'2a cofog szerinti teljesítés'!AD81</f>
        <v>63296685</v>
      </c>
      <c r="AX79" s="145">
        <f>'részletező tábla módosíto ei '!AF79</f>
        <v>0</v>
      </c>
      <c r="AY79" s="145">
        <f>'2a cofog szerinti teljesítés'!AF81</f>
        <v>0</v>
      </c>
      <c r="AZ79" s="145">
        <f>'részletező tábla módosíto ei '!AG79</f>
        <v>0</v>
      </c>
      <c r="BA79" s="145">
        <f>'2a cofog szerinti teljesítés'!AG81</f>
        <v>0</v>
      </c>
      <c r="BB79" s="145">
        <f>'részletező tábla módosíto ei '!AH79</f>
        <v>0</v>
      </c>
      <c r="BC79" s="145">
        <f>'2a cofog szerinti teljesítés'!AH81</f>
        <v>0</v>
      </c>
      <c r="BD79" s="145">
        <f>'részletező tábla módosíto ei '!AI79</f>
        <v>0</v>
      </c>
      <c r="BE79" s="145">
        <f>'2a cofog szerinti teljesítés'!AI81</f>
        <v>0</v>
      </c>
      <c r="BF79" s="145">
        <f>'részletező tábla módosíto ei '!AJ79</f>
        <v>0</v>
      </c>
      <c r="BG79" s="145">
        <f>'2a cofog szerinti teljesítés'!AJ81</f>
        <v>0</v>
      </c>
      <c r="BH79" s="145">
        <f>'részletező tábla módosíto ei '!AK79</f>
        <v>0</v>
      </c>
      <c r="BI79" s="145">
        <f>'2a cofog szerinti teljesítés'!AK81</f>
        <v>0</v>
      </c>
      <c r="BJ79" s="145">
        <f>'részletező tábla módosíto ei '!AL79</f>
        <v>63296685</v>
      </c>
      <c r="BK79" s="145">
        <f>'2a cofog szerinti teljesítés'!AL81</f>
        <v>0</v>
      </c>
      <c r="BL79" s="145">
        <f>'részletező tábla módosíto ei '!AM79</f>
        <v>0</v>
      </c>
      <c r="BM79" s="145">
        <f>'2a cofog szerinti teljesítés'!AM81</f>
        <v>0</v>
      </c>
      <c r="BN79" s="145">
        <f>'részletező tábla módosíto ei '!AN79</f>
        <v>0</v>
      </c>
      <c r="BO79" s="145">
        <f>'2a cofog szerinti teljesítés'!AN81</f>
        <v>0</v>
      </c>
      <c r="BP79" s="145">
        <f>'részletező tábla módosíto ei '!AO79</f>
        <v>0</v>
      </c>
      <c r="BQ79" s="145">
        <f>'2a cofog szerinti teljesítés'!AO81</f>
        <v>0</v>
      </c>
      <c r="BR79" s="145">
        <f>'részletező tábla módosíto ei '!AP79</f>
        <v>0</v>
      </c>
      <c r="BS79" s="145">
        <f>'2a cofog szerinti teljesítés'!AP81</f>
        <v>0</v>
      </c>
      <c r="BT79" s="145">
        <f>'részletező tábla módosíto ei '!AR79</f>
        <v>0</v>
      </c>
      <c r="BU79" s="145">
        <f>'2a cofog szerinti teljesítés'!AR81</f>
        <v>0</v>
      </c>
      <c r="BV79" s="145">
        <f>'részletező tábla módosíto ei '!AS79</f>
        <v>0</v>
      </c>
      <c r="BW79" s="145">
        <f>'2a cofog szerinti teljesítés'!AS81</f>
        <v>0</v>
      </c>
      <c r="BX79" s="145">
        <f>'részletező tábla módosíto ei '!AE79</f>
        <v>0</v>
      </c>
      <c r="BY79" s="145">
        <f>'2a cofog szerinti teljesítés'!AE81</f>
        <v>0</v>
      </c>
      <c r="BZ79" s="145" t="e">
        <f>'részletező tábla módosíto ei '!#REF!</f>
        <v>#REF!</v>
      </c>
      <c r="CA79" s="145">
        <f>'2a cofog szerinti teljesítés'!AG81</f>
        <v>0</v>
      </c>
      <c r="CB79" s="145">
        <f>'részletező tábla módosíto ei '!AT79</f>
        <v>0</v>
      </c>
      <c r="CC79" s="145">
        <f>'2a cofog szerinti teljesítés'!AU81</f>
        <v>0</v>
      </c>
      <c r="CD79" s="145">
        <f>'részletező tábla módosíto ei '!AU79</f>
        <v>0</v>
      </c>
      <c r="CE79" s="145">
        <f>'2a cofog szerinti teljesítés'!AX81</f>
        <v>0</v>
      </c>
      <c r="CF79" s="145" t="e">
        <f>'részletező tábla módosíto ei '!#REF!</f>
        <v>#REF!</v>
      </c>
      <c r="CG79" s="145" t="e">
        <f>'2a cofog szerinti teljesítés'!#REF!</f>
        <v>#REF!</v>
      </c>
      <c r="CH79" s="145">
        <f>'részletező tábla módosíto ei '!AV79</f>
        <v>0</v>
      </c>
      <c r="CI79" s="145">
        <f>'2a cofog szerinti teljesítés'!AY81</f>
        <v>0</v>
      </c>
      <c r="CJ79" s="145">
        <f>'részletező tábla módosíto ei '!AW79</f>
        <v>0</v>
      </c>
      <c r="CK79" s="145">
        <f>'2a cofog szerinti teljesítés'!AZ81</f>
        <v>0</v>
      </c>
      <c r="CL79" s="145" t="e">
        <f>'részletező tábla módosíto ei '!#REF!</f>
        <v>#REF!</v>
      </c>
      <c r="CM79" s="145"/>
      <c r="CN79" s="145" t="e">
        <f>'részletező tábla módosíto ei '!#REF!</f>
        <v>#REF!</v>
      </c>
      <c r="CO79" s="145">
        <f>'2a cofog szerinti teljesítés'!AQ81</f>
        <v>0</v>
      </c>
      <c r="CP79" s="145" t="e">
        <f>'részletező tábla módosíto ei '!#REF!</f>
        <v>#REF!</v>
      </c>
      <c r="CQ79" s="145"/>
      <c r="CR79" s="145">
        <f>'részletező tábla módosíto ei '!AX79</f>
        <v>0</v>
      </c>
      <c r="CS79" s="145"/>
      <c r="CT79" s="145" t="e">
        <f>'részletező tábla módosíto ei '!#REF!</f>
        <v>#REF!</v>
      </c>
      <c r="CU79" s="145" t="e">
        <f>'2a cofog szerinti teljesítés'!#REF!</f>
        <v>#REF!</v>
      </c>
      <c r="CV79" s="145">
        <f>'részletező tábla módosíto ei '!AY79</f>
        <v>0</v>
      </c>
      <c r="CW79" s="145">
        <f>'2a cofog szerinti teljesítés'!BB81</f>
        <v>0</v>
      </c>
      <c r="CX79" s="145">
        <f>'részletező tábla módosíto ei '!AZ79</f>
        <v>63296685</v>
      </c>
      <c r="CY79" s="145">
        <f>'2a cofog szerinti teljesítés'!BC81</f>
        <v>78819593</v>
      </c>
      <c r="CZ79" s="510">
        <f t="shared" si="2"/>
        <v>318602119</v>
      </c>
    </row>
    <row r="80" spans="1:104" ht="17.399999999999999" x14ac:dyDescent="0.3">
      <c r="A80" s="16" t="s">
        <v>181</v>
      </c>
      <c r="B80" s="200" t="s">
        <v>182</v>
      </c>
      <c r="C80" s="146">
        <f>'részletező tábla módosíto ei '!C80</f>
        <v>0</v>
      </c>
      <c r="D80" s="146">
        <f>'2a cofog szerinti teljesítés'!C82</f>
        <v>0</v>
      </c>
      <c r="E80" s="146">
        <f>'részletező tábla módosíto ei '!D80</f>
        <v>0</v>
      </c>
      <c r="F80" s="146">
        <f>'2a cofog szerinti teljesítés'!D82</f>
        <v>0</v>
      </c>
      <c r="G80" s="146">
        <f>'részletező tábla módosíto ei '!E80</f>
        <v>25808370</v>
      </c>
      <c r="H80" s="146">
        <f>'2a cofog szerinti teljesítés'!E82</f>
        <v>0</v>
      </c>
      <c r="I80" s="146">
        <f>'részletező tábla módosíto ei '!F80</f>
        <v>0</v>
      </c>
      <c r="J80" s="146">
        <f>'2a cofog szerinti teljesítés'!F82</f>
        <v>24288979</v>
      </c>
      <c r="K80" s="146">
        <f>'részletező tábla módosíto ei '!G80</f>
        <v>0</v>
      </c>
      <c r="L80" s="146">
        <f>'részletező tábla módosíto ei '!H80</f>
        <v>25808370</v>
      </c>
      <c r="M80" s="146">
        <f>'2a cofog szerinti teljesítés'!H82</f>
        <v>24288979</v>
      </c>
      <c r="N80" s="146">
        <f>'részletező tábla módosíto ei '!M80</f>
        <v>146891206</v>
      </c>
      <c r="O80" s="146">
        <f>'2a cofog szerinti teljesítés'!M82</f>
        <v>0</v>
      </c>
      <c r="P80" s="146">
        <f>'részletező tábla módosíto ei '!N80</f>
        <v>0</v>
      </c>
      <c r="Q80" s="146">
        <f>'2a cofog szerinti teljesítés'!N82</f>
        <v>140169093</v>
      </c>
      <c r="R80" s="146">
        <f>'részletező tábla módosíto ei '!O80</f>
        <v>0</v>
      </c>
      <c r="S80" s="146">
        <f>'2a cofog szerinti teljesítés'!O82</f>
        <v>0</v>
      </c>
      <c r="T80" s="146">
        <f>'részletező tábla módosíto ei '!P80</f>
        <v>0</v>
      </c>
      <c r="U80" s="146">
        <f>'2a cofog szerinti teljesítés'!P82</f>
        <v>0</v>
      </c>
      <c r="V80" s="146">
        <f>'részletező tábla módosíto ei '!Q80</f>
        <v>146891206</v>
      </c>
      <c r="W80" s="146">
        <f>'2a cofog szerinti teljesítés'!Q82</f>
        <v>140169093</v>
      </c>
      <c r="X80" s="146">
        <f>'részletező tábla módosíto ei '!R80</f>
        <v>82605858</v>
      </c>
      <c r="Y80" s="146">
        <f>'2a cofog szerinti teljesítés'!R82</f>
        <v>0</v>
      </c>
      <c r="Z80" s="146">
        <f>'részletező tábla módosíto ei '!S80</f>
        <v>0</v>
      </c>
      <c r="AA80" s="146">
        <f>'2a cofog szerinti teljesítés'!S82</f>
        <v>0</v>
      </c>
      <c r="AB80" s="146">
        <f>'részletező tábla módosíto ei '!T80</f>
        <v>0</v>
      </c>
      <c r="AC80" s="146">
        <f>'2a cofog szerinti teljesítés'!T82</f>
        <v>81217525</v>
      </c>
      <c r="AD80" s="146">
        <f>'részletező tábla módosíto ei '!U80</f>
        <v>82605858</v>
      </c>
      <c r="AE80" s="146">
        <f>'2a cofog szerinti teljesítés'!U82</f>
        <v>81217525</v>
      </c>
      <c r="AF80" s="146">
        <f>'részletező tábla módosíto ei '!V80</f>
        <v>0</v>
      </c>
      <c r="AG80" s="146">
        <f>'2a cofog szerinti teljesítés'!V82</f>
        <v>0</v>
      </c>
      <c r="AH80" s="146">
        <f>'részletező tábla módosíto ei '!W80</f>
        <v>0</v>
      </c>
      <c r="AI80" s="146">
        <f>'2a cofog szerinti teljesítés'!W82</f>
        <v>0</v>
      </c>
      <c r="AJ80" s="146">
        <f>'részletező tábla módosíto ei '!X80</f>
        <v>0</v>
      </c>
      <c r="AK80" s="146">
        <f>'2a cofog szerinti teljesítés'!X82</f>
        <v>0</v>
      </c>
      <c r="AL80" s="146">
        <f>'részletező tábla módosíto ei '!Y80</f>
        <v>0</v>
      </c>
      <c r="AM80" s="146">
        <f>'2a cofog szerinti teljesítés'!Y82</f>
        <v>0</v>
      </c>
      <c r="AN80" s="146">
        <f>'részletező tábla módosíto ei '!Z80</f>
        <v>0</v>
      </c>
      <c r="AO80" s="146">
        <f>'2a cofog szerinti teljesítés'!Z82</f>
        <v>0</v>
      </c>
      <c r="AP80" s="146">
        <f>'részletező tábla módosíto ei '!AA80</f>
        <v>0</v>
      </c>
      <c r="AQ80" s="146">
        <f>'2a cofog szerinti teljesítés'!AA82</f>
        <v>0</v>
      </c>
      <c r="AR80" s="146">
        <f>'részletező tábla módosíto ei '!AB80</f>
        <v>0</v>
      </c>
      <c r="AS80" s="146">
        <f>'2a cofog szerinti teljesítés'!AB82</f>
        <v>15522908</v>
      </c>
      <c r="AT80" s="146">
        <f>'részletező tábla módosíto ei '!AC80</f>
        <v>0</v>
      </c>
      <c r="AU80" s="146">
        <f>'2a cofog szerinti teljesítés'!AC82</f>
        <v>0</v>
      </c>
      <c r="AV80" s="146">
        <f>'részletező tábla módosíto ei '!AD80</f>
        <v>0</v>
      </c>
      <c r="AW80" s="146">
        <f>'2a cofog szerinti teljesítés'!AD82</f>
        <v>63296685</v>
      </c>
      <c r="AX80" s="146">
        <f>'részletező tábla módosíto ei '!AF80</f>
        <v>0</v>
      </c>
      <c r="AY80" s="146">
        <f>'2a cofog szerinti teljesítés'!AF82</f>
        <v>0</v>
      </c>
      <c r="AZ80" s="146">
        <f>'részletező tábla módosíto ei '!AG80</f>
        <v>0</v>
      </c>
      <c r="BA80" s="146">
        <f>'2a cofog szerinti teljesítés'!AG82</f>
        <v>0</v>
      </c>
      <c r="BB80" s="146">
        <f>'részletező tábla módosíto ei '!AH80</f>
        <v>0</v>
      </c>
      <c r="BC80" s="146">
        <f>'2a cofog szerinti teljesítés'!AH82</f>
        <v>0</v>
      </c>
      <c r="BD80" s="146">
        <f>'részletező tábla módosíto ei '!AI80</f>
        <v>0</v>
      </c>
      <c r="BE80" s="146">
        <f>'2a cofog szerinti teljesítés'!AI82</f>
        <v>0</v>
      </c>
      <c r="BF80" s="146">
        <f>'részletező tábla módosíto ei '!AJ80</f>
        <v>0</v>
      </c>
      <c r="BG80" s="146">
        <f>'2a cofog szerinti teljesítés'!AJ82</f>
        <v>0</v>
      </c>
      <c r="BH80" s="146">
        <f>'részletező tábla módosíto ei '!AK80</f>
        <v>0</v>
      </c>
      <c r="BI80" s="146">
        <f>'2a cofog szerinti teljesítés'!AK82</f>
        <v>0</v>
      </c>
      <c r="BJ80" s="146">
        <f>'részletező tábla módosíto ei '!AL80</f>
        <v>63296685</v>
      </c>
      <c r="BK80" s="146">
        <f>'2a cofog szerinti teljesítés'!AL82</f>
        <v>0</v>
      </c>
      <c r="BL80" s="146">
        <f>'részletező tábla módosíto ei '!AM80</f>
        <v>0</v>
      </c>
      <c r="BM80" s="146">
        <f>'2a cofog szerinti teljesítés'!AM82</f>
        <v>0</v>
      </c>
      <c r="BN80" s="146">
        <f>'részletező tábla módosíto ei '!AN80</f>
        <v>0</v>
      </c>
      <c r="BO80" s="146">
        <f>'2a cofog szerinti teljesítés'!AN82</f>
        <v>0</v>
      </c>
      <c r="BP80" s="146">
        <f>'részletező tábla módosíto ei '!AO80</f>
        <v>0</v>
      </c>
      <c r="BQ80" s="146">
        <f>'2a cofog szerinti teljesítés'!AO82</f>
        <v>0</v>
      </c>
      <c r="BR80" s="146">
        <f>'részletező tábla módosíto ei '!AP80</f>
        <v>0</v>
      </c>
      <c r="BS80" s="146">
        <f>'2a cofog szerinti teljesítés'!AP82</f>
        <v>0</v>
      </c>
      <c r="BT80" s="146">
        <f>'részletező tábla módosíto ei '!AR80</f>
        <v>0</v>
      </c>
      <c r="BU80" s="146">
        <f>'2a cofog szerinti teljesítés'!AR82</f>
        <v>0</v>
      </c>
      <c r="BV80" s="146">
        <f>'részletező tábla módosíto ei '!AS80</f>
        <v>0</v>
      </c>
      <c r="BW80" s="146">
        <f>'2a cofog szerinti teljesítés'!AS82</f>
        <v>0</v>
      </c>
      <c r="BX80" s="146">
        <f>'részletező tábla módosíto ei '!AE80</f>
        <v>0</v>
      </c>
      <c r="BY80" s="146">
        <f>'2a cofog szerinti teljesítés'!AE82</f>
        <v>0</v>
      </c>
      <c r="BZ80" s="146" t="e">
        <f>'részletező tábla módosíto ei '!#REF!</f>
        <v>#REF!</v>
      </c>
      <c r="CA80" s="146">
        <f>'2a cofog szerinti teljesítés'!AG82</f>
        <v>0</v>
      </c>
      <c r="CB80" s="146">
        <f>'részletező tábla módosíto ei '!AT80</f>
        <v>0</v>
      </c>
      <c r="CC80" s="146">
        <f>'2a cofog szerinti teljesítés'!AU82</f>
        <v>0</v>
      </c>
      <c r="CD80" s="146">
        <f>'részletező tábla módosíto ei '!AU80</f>
        <v>0</v>
      </c>
      <c r="CE80" s="146">
        <f>'2a cofog szerinti teljesítés'!AX82</f>
        <v>0</v>
      </c>
      <c r="CF80" s="146" t="e">
        <f>'részletező tábla módosíto ei '!#REF!</f>
        <v>#REF!</v>
      </c>
      <c r="CG80" s="146" t="e">
        <f>'2a cofog szerinti teljesítés'!#REF!</f>
        <v>#REF!</v>
      </c>
      <c r="CH80" s="146">
        <f>'részletező tábla módosíto ei '!AV80</f>
        <v>0</v>
      </c>
      <c r="CI80" s="146">
        <f>'2a cofog szerinti teljesítés'!AY82</f>
        <v>0</v>
      </c>
      <c r="CJ80" s="146">
        <f>'részletező tábla módosíto ei '!AW80</f>
        <v>0</v>
      </c>
      <c r="CK80" s="146">
        <f>'2a cofog szerinti teljesítés'!AZ82</f>
        <v>0</v>
      </c>
      <c r="CL80" s="146" t="e">
        <f>'részletező tábla módosíto ei '!#REF!</f>
        <v>#REF!</v>
      </c>
      <c r="CM80" s="146"/>
      <c r="CN80" s="146" t="e">
        <f>'részletező tábla módosíto ei '!#REF!</f>
        <v>#REF!</v>
      </c>
      <c r="CO80" s="146">
        <f>'2a cofog szerinti teljesítés'!AQ82</f>
        <v>0</v>
      </c>
      <c r="CP80" s="146" t="e">
        <f>'részletező tábla módosíto ei '!#REF!</f>
        <v>#REF!</v>
      </c>
      <c r="CQ80" s="146"/>
      <c r="CR80" s="146">
        <f>'részletező tábla módosíto ei '!AX80</f>
        <v>0</v>
      </c>
      <c r="CS80" s="146"/>
      <c r="CT80" s="146" t="e">
        <f>'részletező tábla módosíto ei '!#REF!</f>
        <v>#REF!</v>
      </c>
      <c r="CU80" s="146" t="e">
        <f>'2a cofog szerinti teljesítés'!#REF!</f>
        <v>#REF!</v>
      </c>
      <c r="CV80" s="146">
        <f>'részletező tábla módosíto ei '!AY80</f>
        <v>0</v>
      </c>
      <c r="CW80" s="146">
        <f>'2a cofog szerinti teljesítés'!BB82</f>
        <v>0</v>
      </c>
      <c r="CX80" s="146">
        <f>'részletező tábla módosíto ei '!AZ80</f>
        <v>63296685</v>
      </c>
      <c r="CY80" s="146">
        <f>'2a cofog szerinti teljesítés'!BC82</f>
        <v>78819593</v>
      </c>
      <c r="CZ80" s="510">
        <f t="shared" si="2"/>
        <v>318602119</v>
      </c>
    </row>
    <row r="81" spans="1:104" ht="17.399999999999999" x14ac:dyDescent="0.3">
      <c r="A81" s="18" t="s">
        <v>183</v>
      </c>
      <c r="B81" s="201" t="s">
        <v>184</v>
      </c>
      <c r="C81" s="512">
        <f>'részletező tábla módosíto ei '!C81</f>
        <v>0</v>
      </c>
      <c r="D81" s="512">
        <f>'2a cofog szerinti teljesítés'!C83</f>
        <v>0</v>
      </c>
      <c r="E81" s="512">
        <f>'részletező tábla módosíto ei '!D81</f>
        <v>0</v>
      </c>
      <c r="F81" s="512">
        <f>'2a cofog szerinti teljesítés'!D83</f>
        <v>0</v>
      </c>
      <c r="G81" s="512">
        <f>'részletező tábla módosíto ei '!E81</f>
        <v>0</v>
      </c>
      <c r="H81" s="512">
        <f>'2a cofog szerinti teljesítés'!E83</f>
        <v>0</v>
      </c>
      <c r="I81" s="512">
        <f>'részletező tábla módosíto ei '!F81</f>
        <v>0</v>
      </c>
      <c r="J81" s="512">
        <f>'2a cofog szerinti teljesítés'!F83</f>
        <v>0</v>
      </c>
      <c r="K81" s="512">
        <f>'részletező tábla módosíto ei '!G81</f>
        <v>0</v>
      </c>
      <c r="L81" s="512">
        <f>'részletező tábla módosíto ei '!H81</f>
        <v>0</v>
      </c>
      <c r="M81" s="512">
        <f>'2a cofog szerinti teljesítés'!H83</f>
        <v>0</v>
      </c>
      <c r="N81" s="512">
        <f>'részletező tábla módosíto ei '!M81</f>
        <v>0</v>
      </c>
      <c r="O81" s="512">
        <f>'2a cofog szerinti teljesítés'!M83</f>
        <v>0</v>
      </c>
      <c r="P81" s="512">
        <f>'részletező tábla módosíto ei '!N81</f>
        <v>0</v>
      </c>
      <c r="Q81" s="512">
        <f>'2a cofog szerinti teljesítés'!N83</f>
        <v>0</v>
      </c>
      <c r="R81" s="512">
        <f>'részletező tábla módosíto ei '!O81</f>
        <v>0</v>
      </c>
      <c r="S81" s="512">
        <f>'2a cofog szerinti teljesítés'!O83</f>
        <v>0</v>
      </c>
      <c r="T81" s="512">
        <f>'részletező tábla módosíto ei '!P81</f>
        <v>0</v>
      </c>
      <c r="U81" s="512">
        <f>'2a cofog szerinti teljesítés'!P83</f>
        <v>0</v>
      </c>
      <c r="V81" s="512">
        <f>'részletező tábla módosíto ei '!Q81</f>
        <v>0</v>
      </c>
      <c r="W81" s="512">
        <f>'2a cofog szerinti teljesítés'!Q83</f>
        <v>0</v>
      </c>
      <c r="X81" s="512">
        <f>'részletező tábla módosíto ei '!R81</f>
        <v>0</v>
      </c>
      <c r="Y81" s="512">
        <f>'2a cofog szerinti teljesítés'!R83</f>
        <v>0</v>
      </c>
      <c r="Z81" s="512">
        <f>'részletező tábla módosíto ei '!S81</f>
        <v>0</v>
      </c>
      <c r="AA81" s="512">
        <f>'2a cofog szerinti teljesítés'!S83</f>
        <v>0</v>
      </c>
      <c r="AB81" s="512">
        <f>'részletező tábla módosíto ei '!T81</f>
        <v>0</v>
      </c>
      <c r="AC81" s="512">
        <f>'2a cofog szerinti teljesítés'!T83</f>
        <v>0</v>
      </c>
      <c r="AD81" s="512">
        <f>'részletező tábla módosíto ei '!U81</f>
        <v>0</v>
      </c>
      <c r="AE81" s="512">
        <f>'2a cofog szerinti teljesítés'!U83</f>
        <v>0</v>
      </c>
      <c r="AF81" s="512">
        <f>'részletező tábla módosíto ei '!V81</f>
        <v>0</v>
      </c>
      <c r="AG81" s="512">
        <f>'2a cofog szerinti teljesítés'!V83</f>
        <v>0</v>
      </c>
      <c r="AH81" s="512">
        <f>'részletező tábla módosíto ei '!W81</f>
        <v>0</v>
      </c>
      <c r="AI81" s="512">
        <f>'2a cofog szerinti teljesítés'!W83</f>
        <v>0</v>
      </c>
      <c r="AJ81" s="512">
        <f>'részletező tábla módosíto ei '!X81</f>
        <v>0</v>
      </c>
      <c r="AK81" s="512">
        <f>'2a cofog szerinti teljesítés'!X83</f>
        <v>0</v>
      </c>
      <c r="AL81" s="512">
        <f>'részletező tábla módosíto ei '!Y81</f>
        <v>0</v>
      </c>
      <c r="AM81" s="512">
        <f>'2a cofog szerinti teljesítés'!Y83</f>
        <v>0</v>
      </c>
      <c r="AN81" s="512">
        <f>'részletező tábla módosíto ei '!Z81</f>
        <v>0</v>
      </c>
      <c r="AO81" s="512">
        <f>'2a cofog szerinti teljesítés'!Z83</f>
        <v>0</v>
      </c>
      <c r="AP81" s="512">
        <f>'részletező tábla módosíto ei '!AA81</f>
        <v>0</v>
      </c>
      <c r="AQ81" s="512">
        <f>'2a cofog szerinti teljesítés'!AA83</f>
        <v>0</v>
      </c>
      <c r="AR81" s="512">
        <f>'részletező tábla módosíto ei '!AB81</f>
        <v>0</v>
      </c>
      <c r="AS81" s="512">
        <f>'2a cofog szerinti teljesítés'!AB83</f>
        <v>0</v>
      </c>
      <c r="AT81" s="512">
        <f>'részletező tábla módosíto ei '!AC81</f>
        <v>0</v>
      </c>
      <c r="AU81" s="512">
        <f>'2a cofog szerinti teljesítés'!AC83</f>
        <v>0</v>
      </c>
      <c r="AV81" s="512">
        <f>'részletező tábla módosíto ei '!AD81</f>
        <v>0</v>
      </c>
      <c r="AW81" s="512">
        <f>'2a cofog szerinti teljesítés'!AD83</f>
        <v>0</v>
      </c>
      <c r="AX81" s="512">
        <f>'részletező tábla módosíto ei '!AF81</f>
        <v>0</v>
      </c>
      <c r="AY81" s="512">
        <f>'2a cofog szerinti teljesítés'!AF83</f>
        <v>0</v>
      </c>
      <c r="AZ81" s="512">
        <f>'részletező tábla módosíto ei '!AG81</f>
        <v>0</v>
      </c>
      <c r="BA81" s="512">
        <f>'2a cofog szerinti teljesítés'!AG83</f>
        <v>0</v>
      </c>
      <c r="BB81" s="512">
        <f>'részletező tábla módosíto ei '!AH81</f>
        <v>0</v>
      </c>
      <c r="BC81" s="512">
        <f>'2a cofog szerinti teljesítés'!AH83</f>
        <v>0</v>
      </c>
      <c r="BD81" s="512">
        <f>'részletező tábla módosíto ei '!AI81</f>
        <v>0</v>
      </c>
      <c r="BE81" s="512">
        <f>'2a cofog szerinti teljesítés'!AI83</f>
        <v>0</v>
      </c>
      <c r="BF81" s="512">
        <f>'részletező tábla módosíto ei '!AJ81</f>
        <v>0</v>
      </c>
      <c r="BG81" s="512">
        <f>'2a cofog szerinti teljesítés'!AJ83</f>
        <v>0</v>
      </c>
      <c r="BH81" s="512">
        <f>'részletező tábla módosíto ei '!AK81</f>
        <v>0</v>
      </c>
      <c r="BI81" s="512">
        <f>'2a cofog szerinti teljesítés'!AK83</f>
        <v>0</v>
      </c>
      <c r="BJ81" s="512">
        <f>'részletező tábla módosíto ei '!AL81</f>
        <v>0</v>
      </c>
      <c r="BK81" s="512">
        <f>'2a cofog szerinti teljesítés'!AL83</f>
        <v>0</v>
      </c>
      <c r="BL81" s="512">
        <f>'részletező tábla módosíto ei '!AM81</f>
        <v>0</v>
      </c>
      <c r="BM81" s="512">
        <f>'2a cofog szerinti teljesítés'!AM83</f>
        <v>0</v>
      </c>
      <c r="BN81" s="512">
        <f>'részletező tábla módosíto ei '!AN81</f>
        <v>0</v>
      </c>
      <c r="BO81" s="512">
        <f>'2a cofog szerinti teljesítés'!AN83</f>
        <v>0</v>
      </c>
      <c r="BP81" s="512">
        <f>'részletező tábla módosíto ei '!AO81</f>
        <v>0</v>
      </c>
      <c r="BQ81" s="512">
        <f>'2a cofog szerinti teljesítés'!AO83</f>
        <v>0</v>
      </c>
      <c r="BR81" s="512">
        <f>'részletező tábla módosíto ei '!AP81</f>
        <v>0</v>
      </c>
      <c r="BS81" s="512">
        <f>'2a cofog szerinti teljesítés'!AP83</f>
        <v>0</v>
      </c>
      <c r="BT81" s="512">
        <f>'részletező tábla módosíto ei '!AR81</f>
        <v>0</v>
      </c>
      <c r="BU81" s="512">
        <f>'2a cofog szerinti teljesítés'!AR83</f>
        <v>0</v>
      </c>
      <c r="BV81" s="512">
        <f>'részletező tábla módosíto ei '!AS81</f>
        <v>0</v>
      </c>
      <c r="BW81" s="512">
        <f>'2a cofog szerinti teljesítés'!AS83</f>
        <v>0</v>
      </c>
      <c r="BX81" s="512">
        <f>'részletező tábla módosíto ei '!AE81</f>
        <v>0</v>
      </c>
      <c r="BY81" s="512">
        <f>'2a cofog szerinti teljesítés'!AE83</f>
        <v>0</v>
      </c>
      <c r="BZ81" s="512" t="e">
        <f>'részletező tábla módosíto ei '!#REF!</f>
        <v>#REF!</v>
      </c>
      <c r="CA81" s="512">
        <f>'2a cofog szerinti teljesítés'!AG83</f>
        <v>0</v>
      </c>
      <c r="CB81" s="512">
        <f>'részletező tábla módosíto ei '!AT81</f>
        <v>0</v>
      </c>
      <c r="CC81" s="512">
        <f>'2a cofog szerinti teljesítés'!AU83</f>
        <v>0</v>
      </c>
      <c r="CD81" s="512">
        <f>'részletező tábla módosíto ei '!AU81</f>
        <v>0</v>
      </c>
      <c r="CE81" s="512">
        <f>'2a cofog szerinti teljesítés'!AX83</f>
        <v>0</v>
      </c>
      <c r="CF81" s="512" t="e">
        <f>'részletező tábla módosíto ei '!#REF!</f>
        <v>#REF!</v>
      </c>
      <c r="CG81" s="512" t="e">
        <f>'2a cofog szerinti teljesítés'!#REF!</f>
        <v>#REF!</v>
      </c>
      <c r="CH81" s="512">
        <f>'részletező tábla módosíto ei '!AV81</f>
        <v>0</v>
      </c>
      <c r="CI81" s="512">
        <f>'2a cofog szerinti teljesítés'!AY83</f>
        <v>0</v>
      </c>
      <c r="CJ81" s="512">
        <f>'részletező tábla módosíto ei '!AW81</f>
        <v>0</v>
      </c>
      <c r="CK81" s="512">
        <f>'2a cofog szerinti teljesítés'!AZ83</f>
        <v>0</v>
      </c>
      <c r="CL81" s="512" t="e">
        <f>'részletező tábla módosíto ei '!#REF!</f>
        <v>#REF!</v>
      </c>
      <c r="CM81" s="512"/>
      <c r="CN81" s="512" t="e">
        <f>'részletező tábla módosíto ei '!#REF!</f>
        <v>#REF!</v>
      </c>
      <c r="CO81" s="512">
        <f>'2a cofog szerinti teljesítés'!AQ83</f>
        <v>0</v>
      </c>
      <c r="CP81" s="512" t="e">
        <f>'részletező tábla módosíto ei '!#REF!</f>
        <v>#REF!</v>
      </c>
      <c r="CQ81" s="512"/>
      <c r="CR81" s="512">
        <f>'részletező tábla módosíto ei '!AX81</f>
        <v>0</v>
      </c>
      <c r="CS81" s="512"/>
      <c r="CT81" s="512" t="e">
        <f>'részletező tábla módosíto ei '!#REF!</f>
        <v>#REF!</v>
      </c>
      <c r="CU81" s="512" t="e">
        <f>'2a cofog szerinti teljesítés'!#REF!</f>
        <v>#REF!</v>
      </c>
      <c r="CV81" s="512">
        <f>'részletező tábla módosíto ei '!AY81</f>
        <v>0</v>
      </c>
      <c r="CW81" s="512">
        <f>'2a cofog szerinti teljesítés'!BB83</f>
        <v>0</v>
      </c>
      <c r="CX81" s="512">
        <f>'részletező tábla módosíto ei '!AZ81</f>
        <v>0</v>
      </c>
      <c r="CY81" s="512">
        <f>'2a cofog szerinti teljesítés'!BC83</f>
        <v>0</v>
      </c>
      <c r="CZ81" s="510">
        <f t="shared" si="2"/>
        <v>0</v>
      </c>
    </row>
    <row r="82" spans="1:104" ht="17.399999999999999" x14ac:dyDescent="0.3">
      <c r="A82" s="22" t="s">
        <v>185</v>
      </c>
      <c r="B82" s="203" t="s">
        <v>186</v>
      </c>
      <c r="C82" s="512">
        <f>'részletező tábla módosíto ei '!C82</f>
        <v>0</v>
      </c>
      <c r="D82" s="512">
        <f>'2a cofog szerinti teljesítés'!C84</f>
        <v>0</v>
      </c>
      <c r="E82" s="512">
        <f>'részletező tábla módosíto ei '!D82</f>
        <v>0</v>
      </c>
      <c r="F82" s="512">
        <f>'2a cofog szerinti teljesítés'!D84</f>
        <v>0</v>
      </c>
      <c r="G82" s="512">
        <f>'részletező tábla módosíto ei '!E82</f>
        <v>0</v>
      </c>
      <c r="H82" s="512">
        <f>'2a cofog szerinti teljesítés'!E84</f>
        <v>0</v>
      </c>
      <c r="I82" s="512">
        <f>'részletező tábla módosíto ei '!F82</f>
        <v>0</v>
      </c>
      <c r="J82" s="512">
        <f>'2a cofog szerinti teljesítés'!F84</f>
        <v>0</v>
      </c>
      <c r="K82" s="512">
        <f>'részletező tábla módosíto ei '!G82</f>
        <v>0</v>
      </c>
      <c r="L82" s="512">
        <f>'részletező tábla módosíto ei '!H82</f>
        <v>0</v>
      </c>
      <c r="M82" s="512">
        <f>'2a cofog szerinti teljesítés'!H84</f>
        <v>0</v>
      </c>
      <c r="N82" s="512">
        <f>'részletező tábla módosíto ei '!M82</f>
        <v>0</v>
      </c>
      <c r="O82" s="512">
        <f>'2a cofog szerinti teljesítés'!M84</f>
        <v>0</v>
      </c>
      <c r="P82" s="512">
        <f>'részletező tábla módosíto ei '!N82</f>
        <v>0</v>
      </c>
      <c r="Q82" s="512">
        <f>'2a cofog szerinti teljesítés'!N84</f>
        <v>0</v>
      </c>
      <c r="R82" s="512">
        <f>'részletező tábla módosíto ei '!O82</f>
        <v>0</v>
      </c>
      <c r="S82" s="512">
        <f>'2a cofog szerinti teljesítés'!O84</f>
        <v>0</v>
      </c>
      <c r="T82" s="512">
        <f>'részletező tábla módosíto ei '!P82</f>
        <v>0</v>
      </c>
      <c r="U82" s="512">
        <f>'2a cofog szerinti teljesítés'!P84</f>
        <v>0</v>
      </c>
      <c r="V82" s="512">
        <f>'részletező tábla módosíto ei '!Q82</f>
        <v>0</v>
      </c>
      <c r="W82" s="512">
        <f>'2a cofog szerinti teljesítés'!Q84</f>
        <v>0</v>
      </c>
      <c r="X82" s="512">
        <f>'részletező tábla módosíto ei '!R82</f>
        <v>0</v>
      </c>
      <c r="Y82" s="512">
        <f>'2a cofog szerinti teljesítés'!R84</f>
        <v>0</v>
      </c>
      <c r="Z82" s="512">
        <f>'részletező tábla módosíto ei '!S82</f>
        <v>0</v>
      </c>
      <c r="AA82" s="512">
        <f>'2a cofog szerinti teljesítés'!S84</f>
        <v>0</v>
      </c>
      <c r="AB82" s="512">
        <f>'részletező tábla módosíto ei '!T82</f>
        <v>0</v>
      </c>
      <c r="AC82" s="512">
        <f>'2a cofog szerinti teljesítés'!T84</f>
        <v>0</v>
      </c>
      <c r="AD82" s="512">
        <f>'részletező tábla módosíto ei '!U82</f>
        <v>0</v>
      </c>
      <c r="AE82" s="512">
        <f>'2a cofog szerinti teljesítés'!U84</f>
        <v>0</v>
      </c>
      <c r="AF82" s="512">
        <f>'részletező tábla módosíto ei '!V82</f>
        <v>0</v>
      </c>
      <c r="AG82" s="512">
        <f>'2a cofog szerinti teljesítés'!V84</f>
        <v>0</v>
      </c>
      <c r="AH82" s="512">
        <f>'részletező tábla módosíto ei '!W82</f>
        <v>0</v>
      </c>
      <c r="AI82" s="512">
        <f>'2a cofog szerinti teljesítés'!W84</f>
        <v>0</v>
      </c>
      <c r="AJ82" s="512">
        <f>'részletező tábla módosíto ei '!X82</f>
        <v>0</v>
      </c>
      <c r="AK82" s="512">
        <f>'2a cofog szerinti teljesítés'!X84</f>
        <v>0</v>
      </c>
      <c r="AL82" s="512">
        <f>'részletező tábla módosíto ei '!Y82</f>
        <v>0</v>
      </c>
      <c r="AM82" s="512">
        <f>'2a cofog szerinti teljesítés'!Y84</f>
        <v>0</v>
      </c>
      <c r="AN82" s="512">
        <f>'részletező tábla módosíto ei '!Z82</f>
        <v>0</v>
      </c>
      <c r="AO82" s="512">
        <f>'2a cofog szerinti teljesítés'!Z84</f>
        <v>0</v>
      </c>
      <c r="AP82" s="512">
        <f>'részletező tábla módosíto ei '!AA82</f>
        <v>0</v>
      </c>
      <c r="AQ82" s="512">
        <f>'2a cofog szerinti teljesítés'!AA84</f>
        <v>0</v>
      </c>
      <c r="AR82" s="512">
        <f>'részletező tábla módosíto ei '!AB82</f>
        <v>0</v>
      </c>
      <c r="AS82" s="512">
        <f>'2a cofog szerinti teljesítés'!AB84</f>
        <v>0</v>
      </c>
      <c r="AT82" s="512">
        <f>'részletező tábla módosíto ei '!AC82</f>
        <v>0</v>
      </c>
      <c r="AU82" s="512">
        <f>'2a cofog szerinti teljesítés'!AC84</f>
        <v>0</v>
      </c>
      <c r="AV82" s="512">
        <f>'részletező tábla módosíto ei '!AD82</f>
        <v>0</v>
      </c>
      <c r="AW82" s="512">
        <f>'2a cofog szerinti teljesítés'!AD84</f>
        <v>0</v>
      </c>
      <c r="AX82" s="512">
        <f>'részletező tábla módosíto ei '!AF82</f>
        <v>0</v>
      </c>
      <c r="AY82" s="512">
        <f>'2a cofog szerinti teljesítés'!AF84</f>
        <v>0</v>
      </c>
      <c r="AZ82" s="512">
        <f>'részletező tábla módosíto ei '!AG82</f>
        <v>0</v>
      </c>
      <c r="BA82" s="512">
        <f>'2a cofog szerinti teljesítés'!AG84</f>
        <v>0</v>
      </c>
      <c r="BB82" s="512">
        <f>'részletező tábla módosíto ei '!AH82</f>
        <v>0</v>
      </c>
      <c r="BC82" s="512">
        <f>'2a cofog szerinti teljesítés'!AH84</f>
        <v>0</v>
      </c>
      <c r="BD82" s="512">
        <f>'részletező tábla módosíto ei '!AI82</f>
        <v>0</v>
      </c>
      <c r="BE82" s="512">
        <f>'2a cofog szerinti teljesítés'!AI84</f>
        <v>0</v>
      </c>
      <c r="BF82" s="512">
        <f>'részletező tábla módosíto ei '!AJ82</f>
        <v>0</v>
      </c>
      <c r="BG82" s="512">
        <f>'2a cofog szerinti teljesítés'!AJ84</f>
        <v>0</v>
      </c>
      <c r="BH82" s="512">
        <f>'részletező tábla módosíto ei '!AK82</f>
        <v>0</v>
      </c>
      <c r="BI82" s="512">
        <f>'2a cofog szerinti teljesítés'!AK84</f>
        <v>0</v>
      </c>
      <c r="BJ82" s="512">
        <f>'részletező tábla módosíto ei '!AL82</f>
        <v>0</v>
      </c>
      <c r="BK82" s="512">
        <f>'2a cofog szerinti teljesítés'!AL84</f>
        <v>0</v>
      </c>
      <c r="BL82" s="512">
        <f>'részletező tábla módosíto ei '!AM82</f>
        <v>0</v>
      </c>
      <c r="BM82" s="512">
        <f>'2a cofog szerinti teljesítés'!AM84</f>
        <v>0</v>
      </c>
      <c r="BN82" s="512">
        <f>'részletező tábla módosíto ei '!AN82</f>
        <v>0</v>
      </c>
      <c r="BO82" s="512">
        <f>'2a cofog szerinti teljesítés'!AN84</f>
        <v>0</v>
      </c>
      <c r="BP82" s="512">
        <f>'részletező tábla módosíto ei '!AO82</f>
        <v>0</v>
      </c>
      <c r="BQ82" s="512">
        <f>'2a cofog szerinti teljesítés'!AO84</f>
        <v>0</v>
      </c>
      <c r="BR82" s="512">
        <f>'részletező tábla módosíto ei '!AP82</f>
        <v>0</v>
      </c>
      <c r="BS82" s="512">
        <f>'2a cofog szerinti teljesítés'!AP84</f>
        <v>0</v>
      </c>
      <c r="BT82" s="512">
        <f>'részletező tábla módosíto ei '!AR82</f>
        <v>0</v>
      </c>
      <c r="BU82" s="512">
        <f>'2a cofog szerinti teljesítés'!AR84</f>
        <v>0</v>
      </c>
      <c r="BV82" s="512">
        <f>'részletező tábla módosíto ei '!AS82</f>
        <v>0</v>
      </c>
      <c r="BW82" s="512">
        <f>'2a cofog szerinti teljesítés'!AS84</f>
        <v>0</v>
      </c>
      <c r="BX82" s="512">
        <f>'részletező tábla módosíto ei '!AE82</f>
        <v>0</v>
      </c>
      <c r="BY82" s="512">
        <f>'2a cofog szerinti teljesítés'!AE84</f>
        <v>0</v>
      </c>
      <c r="BZ82" s="512" t="e">
        <f>'részletező tábla módosíto ei '!#REF!</f>
        <v>#REF!</v>
      </c>
      <c r="CA82" s="512">
        <f>'2a cofog szerinti teljesítés'!AG84</f>
        <v>0</v>
      </c>
      <c r="CB82" s="512">
        <f>'részletező tábla módosíto ei '!AT82</f>
        <v>0</v>
      </c>
      <c r="CC82" s="512">
        <f>'2a cofog szerinti teljesítés'!AU84</f>
        <v>0</v>
      </c>
      <c r="CD82" s="512">
        <f>'részletező tábla módosíto ei '!AU82</f>
        <v>0</v>
      </c>
      <c r="CE82" s="512">
        <f>'2a cofog szerinti teljesítés'!AX84</f>
        <v>0</v>
      </c>
      <c r="CF82" s="512" t="e">
        <f>'részletező tábla módosíto ei '!#REF!</f>
        <v>#REF!</v>
      </c>
      <c r="CG82" s="512" t="e">
        <f>'2a cofog szerinti teljesítés'!#REF!</f>
        <v>#REF!</v>
      </c>
      <c r="CH82" s="512">
        <f>'részletező tábla módosíto ei '!AV82</f>
        <v>0</v>
      </c>
      <c r="CI82" s="512">
        <f>'2a cofog szerinti teljesítés'!AY84</f>
        <v>0</v>
      </c>
      <c r="CJ82" s="512">
        <f>'részletező tábla módosíto ei '!AW82</f>
        <v>0</v>
      </c>
      <c r="CK82" s="512">
        <f>'2a cofog szerinti teljesítés'!AZ84</f>
        <v>0</v>
      </c>
      <c r="CL82" s="512" t="e">
        <f>'részletező tábla módosíto ei '!#REF!</f>
        <v>#REF!</v>
      </c>
      <c r="CM82" s="512"/>
      <c r="CN82" s="512" t="e">
        <f>'részletező tábla módosíto ei '!#REF!</f>
        <v>#REF!</v>
      </c>
      <c r="CO82" s="512">
        <f>'2a cofog szerinti teljesítés'!AQ84</f>
        <v>0</v>
      </c>
      <c r="CP82" s="512" t="e">
        <f>'részletező tábla módosíto ei '!#REF!</f>
        <v>#REF!</v>
      </c>
      <c r="CQ82" s="512"/>
      <c r="CR82" s="512">
        <f>'részletező tábla módosíto ei '!AX82</f>
        <v>0</v>
      </c>
      <c r="CS82" s="512"/>
      <c r="CT82" s="512" t="e">
        <f>'részletező tábla módosíto ei '!#REF!</f>
        <v>#REF!</v>
      </c>
      <c r="CU82" s="512" t="e">
        <f>'2a cofog szerinti teljesítés'!#REF!</f>
        <v>#REF!</v>
      </c>
      <c r="CV82" s="512">
        <f>'részletező tábla módosíto ei '!AY82</f>
        <v>0</v>
      </c>
      <c r="CW82" s="512">
        <f>'2a cofog szerinti teljesítés'!BB84</f>
        <v>0</v>
      </c>
      <c r="CX82" s="512">
        <f>'részletező tábla módosíto ei '!AZ82</f>
        <v>0</v>
      </c>
      <c r="CY82" s="512">
        <f>'2a cofog szerinti teljesítés'!BC84</f>
        <v>0</v>
      </c>
      <c r="CZ82" s="510">
        <f t="shared" si="2"/>
        <v>0</v>
      </c>
    </row>
    <row r="83" spans="1:104" ht="31.2" x14ac:dyDescent="0.3">
      <c r="A83" s="22" t="s">
        <v>187</v>
      </c>
      <c r="B83" s="203" t="s">
        <v>188</v>
      </c>
      <c r="C83" s="512">
        <f>'részletező tábla módosíto ei '!C83</f>
        <v>0</v>
      </c>
      <c r="D83" s="512">
        <f>'2a cofog szerinti teljesítés'!C85</f>
        <v>0</v>
      </c>
      <c r="E83" s="512">
        <f>'részletező tábla módosíto ei '!D83</f>
        <v>0</v>
      </c>
      <c r="F83" s="512">
        <f>'2a cofog szerinti teljesítés'!D85</f>
        <v>0</v>
      </c>
      <c r="G83" s="512">
        <f>'részletező tábla módosíto ei '!E83</f>
        <v>0</v>
      </c>
      <c r="H83" s="512">
        <f>'2a cofog szerinti teljesítés'!E85</f>
        <v>0</v>
      </c>
      <c r="I83" s="512">
        <f>'részletező tábla módosíto ei '!F83</f>
        <v>0</v>
      </c>
      <c r="J83" s="512">
        <f>'2a cofog szerinti teljesítés'!F85</f>
        <v>0</v>
      </c>
      <c r="K83" s="512">
        <f>'részletező tábla módosíto ei '!G83</f>
        <v>0</v>
      </c>
      <c r="L83" s="512">
        <f>'részletező tábla módosíto ei '!H83</f>
        <v>0</v>
      </c>
      <c r="M83" s="512">
        <f>'2a cofog szerinti teljesítés'!H85</f>
        <v>0</v>
      </c>
      <c r="N83" s="512">
        <f>'részletező tábla módosíto ei '!M83</f>
        <v>0</v>
      </c>
      <c r="O83" s="512">
        <f>'2a cofog szerinti teljesítés'!M85</f>
        <v>0</v>
      </c>
      <c r="P83" s="512">
        <f>'részletező tábla módosíto ei '!N83</f>
        <v>0</v>
      </c>
      <c r="Q83" s="512">
        <f>'2a cofog szerinti teljesítés'!N85</f>
        <v>0</v>
      </c>
      <c r="R83" s="512">
        <f>'részletező tábla módosíto ei '!O83</f>
        <v>0</v>
      </c>
      <c r="S83" s="512">
        <f>'2a cofog szerinti teljesítés'!O85</f>
        <v>0</v>
      </c>
      <c r="T83" s="512">
        <f>'részletező tábla módosíto ei '!P83</f>
        <v>0</v>
      </c>
      <c r="U83" s="512">
        <f>'2a cofog szerinti teljesítés'!P85</f>
        <v>0</v>
      </c>
      <c r="V83" s="512">
        <f>'részletező tábla módosíto ei '!Q83</f>
        <v>0</v>
      </c>
      <c r="W83" s="512">
        <f>'2a cofog szerinti teljesítés'!Q85</f>
        <v>0</v>
      </c>
      <c r="X83" s="512">
        <f>'részletező tábla módosíto ei '!R83</f>
        <v>0</v>
      </c>
      <c r="Y83" s="512">
        <f>'2a cofog szerinti teljesítés'!R85</f>
        <v>0</v>
      </c>
      <c r="Z83" s="512">
        <f>'részletező tábla módosíto ei '!S83</f>
        <v>0</v>
      </c>
      <c r="AA83" s="512">
        <f>'2a cofog szerinti teljesítés'!S85</f>
        <v>0</v>
      </c>
      <c r="AB83" s="512">
        <f>'részletező tábla módosíto ei '!T83</f>
        <v>0</v>
      </c>
      <c r="AC83" s="512">
        <f>'2a cofog szerinti teljesítés'!T85</f>
        <v>0</v>
      </c>
      <c r="AD83" s="512">
        <f>'részletező tábla módosíto ei '!U83</f>
        <v>0</v>
      </c>
      <c r="AE83" s="512">
        <f>'2a cofog szerinti teljesítés'!U85</f>
        <v>0</v>
      </c>
      <c r="AF83" s="512">
        <f>'részletező tábla módosíto ei '!V83</f>
        <v>0</v>
      </c>
      <c r="AG83" s="512">
        <f>'2a cofog szerinti teljesítés'!V85</f>
        <v>0</v>
      </c>
      <c r="AH83" s="512">
        <f>'részletező tábla módosíto ei '!W83</f>
        <v>0</v>
      </c>
      <c r="AI83" s="512">
        <f>'2a cofog szerinti teljesítés'!W85</f>
        <v>0</v>
      </c>
      <c r="AJ83" s="512">
        <f>'részletező tábla módosíto ei '!X83</f>
        <v>0</v>
      </c>
      <c r="AK83" s="512">
        <f>'2a cofog szerinti teljesítés'!X85</f>
        <v>0</v>
      </c>
      <c r="AL83" s="512">
        <f>'részletező tábla módosíto ei '!Y83</f>
        <v>0</v>
      </c>
      <c r="AM83" s="512">
        <f>'2a cofog szerinti teljesítés'!Y85</f>
        <v>0</v>
      </c>
      <c r="AN83" s="512">
        <f>'részletező tábla módosíto ei '!Z83</f>
        <v>0</v>
      </c>
      <c r="AO83" s="512">
        <f>'2a cofog szerinti teljesítés'!Z85</f>
        <v>0</v>
      </c>
      <c r="AP83" s="512">
        <f>'részletező tábla módosíto ei '!AA83</f>
        <v>0</v>
      </c>
      <c r="AQ83" s="512">
        <f>'2a cofog szerinti teljesítés'!AA85</f>
        <v>0</v>
      </c>
      <c r="AR83" s="512">
        <f>'részletező tábla módosíto ei '!AB83</f>
        <v>0</v>
      </c>
      <c r="AS83" s="512">
        <f>'2a cofog szerinti teljesítés'!AB85</f>
        <v>0</v>
      </c>
      <c r="AT83" s="512">
        <f>'részletező tábla módosíto ei '!AC83</f>
        <v>0</v>
      </c>
      <c r="AU83" s="512">
        <f>'2a cofog szerinti teljesítés'!AC85</f>
        <v>0</v>
      </c>
      <c r="AV83" s="512">
        <f>'részletező tábla módosíto ei '!AD83</f>
        <v>0</v>
      </c>
      <c r="AW83" s="512">
        <f>'2a cofog szerinti teljesítés'!AD85</f>
        <v>0</v>
      </c>
      <c r="AX83" s="512">
        <f>'részletező tábla módosíto ei '!AF83</f>
        <v>0</v>
      </c>
      <c r="AY83" s="512">
        <f>'2a cofog szerinti teljesítés'!AF85</f>
        <v>0</v>
      </c>
      <c r="AZ83" s="512">
        <f>'részletező tábla módosíto ei '!AG83</f>
        <v>0</v>
      </c>
      <c r="BA83" s="512">
        <f>'2a cofog szerinti teljesítés'!AG85</f>
        <v>0</v>
      </c>
      <c r="BB83" s="512">
        <f>'részletező tábla módosíto ei '!AH83</f>
        <v>0</v>
      </c>
      <c r="BC83" s="512">
        <f>'2a cofog szerinti teljesítés'!AH85</f>
        <v>0</v>
      </c>
      <c r="BD83" s="512">
        <f>'részletező tábla módosíto ei '!AI83</f>
        <v>0</v>
      </c>
      <c r="BE83" s="512">
        <f>'2a cofog szerinti teljesítés'!AI85</f>
        <v>0</v>
      </c>
      <c r="BF83" s="512">
        <f>'részletező tábla módosíto ei '!AJ83</f>
        <v>0</v>
      </c>
      <c r="BG83" s="512">
        <f>'2a cofog szerinti teljesítés'!AJ85</f>
        <v>0</v>
      </c>
      <c r="BH83" s="512">
        <f>'részletező tábla módosíto ei '!AK83</f>
        <v>0</v>
      </c>
      <c r="BI83" s="512">
        <f>'2a cofog szerinti teljesítés'!AK85</f>
        <v>0</v>
      </c>
      <c r="BJ83" s="512">
        <f>'részletező tábla módosíto ei '!AL83</f>
        <v>0</v>
      </c>
      <c r="BK83" s="512">
        <f>'2a cofog szerinti teljesítés'!AL85</f>
        <v>0</v>
      </c>
      <c r="BL83" s="512">
        <f>'részletező tábla módosíto ei '!AM83</f>
        <v>0</v>
      </c>
      <c r="BM83" s="512">
        <f>'2a cofog szerinti teljesítés'!AM85</f>
        <v>0</v>
      </c>
      <c r="BN83" s="512">
        <f>'részletező tábla módosíto ei '!AN83</f>
        <v>0</v>
      </c>
      <c r="BO83" s="512">
        <f>'2a cofog szerinti teljesítés'!AN85</f>
        <v>0</v>
      </c>
      <c r="BP83" s="512">
        <f>'részletező tábla módosíto ei '!AO83</f>
        <v>0</v>
      </c>
      <c r="BQ83" s="512">
        <f>'2a cofog szerinti teljesítés'!AO85</f>
        <v>0</v>
      </c>
      <c r="BR83" s="512">
        <f>'részletező tábla módosíto ei '!AP83</f>
        <v>0</v>
      </c>
      <c r="BS83" s="512">
        <f>'2a cofog szerinti teljesítés'!AP85</f>
        <v>0</v>
      </c>
      <c r="BT83" s="512">
        <f>'részletező tábla módosíto ei '!AR83</f>
        <v>0</v>
      </c>
      <c r="BU83" s="512">
        <f>'2a cofog szerinti teljesítés'!AR85</f>
        <v>0</v>
      </c>
      <c r="BV83" s="512">
        <f>'részletező tábla módosíto ei '!AS83</f>
        <v>0</v>
      </c>
      <c r="BW83" s="512">
        <f>'2a cofog szerinti teljesítés'!AS85</f>
        <v>0</v>
      </c>
      <c r="BX83" s="512">
        <f>'részletező tábla módosíto ei '!AE83</f>
        <v>0</v>
      </c>
      <c r="BY83" s="512">
        <f>'2a cofog szerinti teljesítés'!AE85</f>
        <v>0</v>
      </c>
      <c r="BZ83" s="512" t="e">
        <f>'részletező tábla módosíto ei '!#REF!</f>
        <v>#REF!</v>
      </c>
      <c r="CA83" s="512">
        <f>'2a cofog szerinti teljesítés'!AG85</f>
        <v>0</v>
      </c>
      <c r="CB83" s="512">
        <f>'részletező tábla módosíto ei '!AT83</f>
        <v>0</v>
      </c>
      <c r="CC83" s="512">
        <f>'2a cofog szerinti teljesítés'!AU85</f>
        <v>0</v>
      </c>
      <c r="CD83" s="512">
        <f>'részletező tábla módosíto ei '!AU83</f>
        <v>0</v>
      </c>
      <c r="CE83" s="512">
        <f>'2a cofog szerinti teljesítés'!AX85</f>
        <v>0</v>
      </c>
      <c r="CF83" s="512" t="e">
        <f>'részletező tábla módosíto ei '!#REF!</f>
        <v>#REF!</v>
      </c>
      <c r="CG83" s="512" t="e">
        <f>'2a cofog szerinti teljesítés'!#REF!</f>
        <v>#REF!</v>
      </c>
      <c r="CH83" s="512">
        <f>'részletező tábla módosíto ei '!AV83</f>
        <v>0</v>
      </c>
      <c r="CI83" s="512">
        <f>'2a cofog szerinti teljesítés'!AY85</f>
        <v>0</v>
      </c>
      <c r="CJ83" s="512">
        <f>'részletező tábla módosíto ei '!AW83</f>
        <v>0</v>
      </c>
      <c r="CK83" s="512">
        <f>'2a cofog szerinti teljesítés'!AZ85</f>
        <v>0</v>
      </c>
      <c r="CL83" s="512" t="e">
        <f>'részletező tábla módosíto ei '!#REF!</f>
        <v>#REF!</v>
      </c>
      <c r="CM83" s="512"/>
      <c r="CN83" s="512" t="e">
        <f>'részletező tábla módosíto ei '!#REF!</f>
        <v>#REF!</v>
      </c>
      <c r="CO83" s="512">
        <f>'2a cofog szerinti teljesítés'!AQ85</f>
        <v>0</v>
      </c>
      <c r="CP83" s="512" t="e">
        <f>'részletező tábla módosíto ei '!#REF!</f>
        <v>#REF!</v>
      </c>
      <c r="CQ83" s="512"/>
      <c r="CR83" s="512">
        <f>'részletező tábla módosíto ei '!AX83</f>
        <v>0</v>
      </c>
      <c r="CS83" s="512"/>
      <c r="CT83" s="512" t="e">
        <f>'részletező tábla módosíto ei '!#REF!</f>
        <v>#REF!</v>
      </c>
      <c r="CU83" s="512" t="e">
        <f>'2a cofog szerinti teljesítés'!#REF!</f>
        <v>#REF!</v>
      </c>
      <c r="CV83" s="512">
        <f>'részletező tábla módosíto ei '!AY83</f>
        <v>0</v>
      </c>
      <c r="CW83" s="512">
        <f>'2a cofog szerinti teljesítés'!BB85</f>
        <v>0</v>
      </c>
      <c r="CX83" s="512">
        <f>'részletező tábla módosíto ei '!AZ83</f>
        <v>0</v>
      </c>
      <c r="CY83" s="512">
        <f>'2a cofog szerinti teljesítés'!BC85</f>
        <v>0</v>
      </c>
      <c r="CZ83" s="510">
        <f t="shared" si="2"/>
        <v>0</v>
      </c>
    </row>
    <row r="84" spans="1:104" ht="17.399999999999999" x14ac:dyDescent="0.3">
      <c r="A84" s="22" t="s">
        <v>189</v>
      </c>
      <c r="B84" s="203" t="s">
        <v>190</v>
      </c>
      <c r="C84" s="512">
        <f>'részletező tábla módosíto ei '!C84</f>
        <v>0</v>
      </c>
      <c r="D84" s="512">
        <f>'2a cofog szerinti teljesítés'!C86</f>
        <v>0</v>
      </c>
      <c r="E84" s="512">
        <f>'részletező tábla módosíto ei '!D84</f>
        <v>0</v>
      </c>
      <c r="F84" s="512">
        <f>'2a cofog szerinti teljesítés'!D86</f>
        <v>0</v>
      </c>
      <c r="G84" s="512">
        <f>'részletező tábla módosíto ei '!E84</f>
        <v>0</v>
      </c>
      <c r="H84" s="512">
        <f>'2a cofog szerinti teljesítés'!E86</f>
        <v>0</v>
      </c>
      <c r="I84" s="512">
        <f>'részletező tábla módosíto ei '!F84</f>
        <v>0</v>
      </c>
      <c r="J84" s="512">
        <f>'2a cofog szerinti teljesítés'!F86</f>
        <v>0</v>
      </c>
      <c r="K84" s="512">
        <f>'részletező tábla módosíto ei '!G84</f>
        <v>0</v>
      </c>
      <c r="L84" s="512">
        <f>'részletező tábla módosíto ei '!H84</f>
        <v>0</v>
      </c>
      <c r="M84" s="512">
        <f>'2a cofog szerinti teljesítés'!H86</f>
        <v>0</v>
      </c>
      <c r="N84" s="512">
        <f>'részletező tábla módosíto ei '!M84</f>
        <v>0</v>
      </c>
      <c r="O84" s="512">
        <f>'2a cofog szerinti teljesítés'!M86</f>
        <v>0</v>
      </c>
      <c r="P84" s="512">
        <f>'részletező tábla módosíto ei '!N84</f>
        <v>0</v>
      </c>
      <c r="Q84" s="512">
        <f>'2a cofog szerinti teljesítés'!N86</f>
        <v>0</v>
      </c>
      <c r="R84" s="512">
        <f>'részletező tábla módosíto ei '!O84</f>
        <v>0</v>
      </c>
      <c r="S84" s="512">
        <f>'2a cofog szerinti teljesítés'!O86</f>
        <v>0</v>
      </c>
      <c r="T84" s="512">
        <f>'részletező tábla módosíto ei '!P84</f>
        <v>0</v>
      </c>
      <c r="U84" s="512">
        <f>'2a cofog szerinti teljesítés'!P86</f>
        <v>0</v>
      </c>
      <c r="V84" s="512">
        <f>'részletező tábla módosíto ei '!Q84</f>
        <v>0</v>
      </c>
      <c r="W84" s="512">
        <f>'2a cofog szerinti teljesítés'!Q86</f>
        <v>0</v>
      </c>
      <c r="X84" s="512">
        <f>'részletező tábla módosíto ei '!R84</f>
        <v>0</v>
      </c>
      <c r="Y84" s="512">
        <f>'2a cofog szerinti teljesítés'!R86</f>
        <v>0</v>
      </c>
      <c r="Z84" s="512">
        <f>'részletező tábla módosíto ei '!S84</f>
        <v>0</v>
      </c>
      <c r="AA84" s="512">
        <f>'2a cofog szerinti teljesítés'!S86</f>
        <v>0</v>
      </c>
      <c r="AB84" s="512">
        <f>'részletező tábla módosíto ei '!T84</f>
        <v>0</v>
      </c>
      <c r="AC84" s="512">
        <f>'2a cofog szerinti teljesítés'!T86</f>
        <v>0</v>
      </c>
      <c r="AD84" s="512">
        <f>'részletező tábla módosíto ei '!U84</f>
        <v>0</v>
      </c>
      <c r="AE84" s="512">
        <f>'2a cofog szerinti teljesítés'!U86</f>
        <v>0</v>
      </c>
      <c r="AF84" s="512">
        <f>'részletező tábla módosíto ei '!V84</f>
        <v>0</v>
      </c>
      <c r="AG84" s="512">
        <f>'2a cofog szerinti teljesítés'!V86</f>
        <v>0</v>
      </c>
      <c r="AH84" s="512">
        <f>'részletező tábla módosíto ei '!W84</f>
        <v>0</v>
      </c>
      <c r="AI84" s="512">
        <f>'2a cofog szerinti teljesítés'!W86</f>
        <v>0</v>
      </c>
      <c r="AJ84" s="512">
        <f>'részletező tábla módosíto ei '!X84</f>
        <v>0</v>
      </c>
      <c r="AK84" s="512">
        <f>'2a cofog szerinti teljesítés'!X86</f>
        <v>0</v>
      </c>
      <c r="AL84" s="512">
        <f>'részletező tábla módosíto ei '!Y84</f>
        <v>0</v>
      </c>
      <c r="AM84" s="512">
        <f>'2a cofog szerinti teljesítés'!Y86</f>
        <v>0</v>
      </c>
      <c r="AN84" s="512">
        <f>'részletező tábla módosíto ei '!Z84</f>
        <v>0</v>
      </c>
      <c r="AO84" s="512">
        <f>'2a cofog szerinti teljesítés'!Z86</f>
        <v>0</v>
      </c>
      <c r="AP84" s="512">
        <f>'részletező tábla módosíto ei '!AA84</f>
        <v>0</v>
      </c>
      <c r="AQ84" s="512">
        <f>'2a cofog szerinti teljesítés'!AA86</f>
        <v>0</v>
      </c>
      <c r="AR84" s="512">
        <f>'részletező tábla módosíto ei '!AB84</f>
        <v>0</v>
      </c>
      <c r="AS84" s="512">
        <f>'2a cofog szerinti teljesítés'!AB86</f>
        <v>0</v>
      </c>
      <c r="AT84" s="512">
        <f>'részletező tábla módosíto ei '!AC84</f>
        <v>0</v>
      </c>
      <c r="AU84" s="512">
        <f>'2a cofog szerinti teljesítés'!AC86</f>
        <v>0</v>
      </c>
      <c r="AV84" s="512">
        <f>'részletező tábla módosíto ei '!AD84</f>
        <v>0</v>
      </c>
      <c r="AW84" s="512">
        <f>'2a cofog szerinti teljesítés'!AD86</f>
        <v>0</v>
      </c>
      <c r="AX84" s="512">
        <f>'részletező tábla módosíto ei '!AF84</f>
        <v>0</v>
      </c>
      <c r="AY84" s="512">
        <f>'2a cofog szerinti teljesítés'!AF86</f>
        <v>0</v>
      </c>
      <c r="AZ84" s="512">
        <f>'részletező tábla módosíto ei '!AG84</f>
        <v>0</v>
      </c>
      <c r="BA84" s="512">
        <f>'2a cofog szerinti teljesítés'!AG86</f>
        <v>0</v>
      </c>
      <c r="BB84" s="512">
        <f>'részletező tábla módosíto ei '!AH84</f>
        <v>0</v>
      </c>
      <c r="BC84" s="512">
        <f>'2a cofog szerinti teljesítés'!AH86</f>
        <v>0</v>
      </c>
      <c r="BD84" s="512">
        <f>'részletező tábla módosíto ei '!AI84</f>
        <v>0</v>
      </c>
      <c r="BE84" s="512">
        <f>'2a cofog szerinti teljesítés'!AI86</f>
        <v>0</v>
      </c>
      <c r="BF84" s="512">
        <f>'részletező tábla módosíto ei '!AJ84</f>
        <v>0</v>
      </c>
      <c r="BG84" s="512">
        <f>'2a cofog szerinti teljesítés'!AJ86</f>
        <v>0</v>
      </c>
      <c r="BH84" s="512">
        <f>'részletező tábla módosíto ei '!AK84</f>
        <v>0</v>
      </c>
      <c r="BI84" s="512">
        <f>'2a cofog szerinti teljesítés'!AK86</f>
        <v>0</v>
      </c>
      <c r="BJ84" s="512">
        <f>'részletező tábla módosíto ei '!AL84</f>
        <v>0</v>
      </c>
      <c r="BK84" s="512">
        <f>'2a cofog szerinti teljesítés'!AL86</f>
        <v>0</v>
      </c>
      <c r="BL84" s="512">
        <f>'részletező tábla módosíto ei '!AM84</f>
        <v>0</v>
      </c>
      <c r="BM84" s="512">
        <f>'2a cofog szerinti teljesítés'!AM86</f>
        <v>0</v>
      </c>
      <c r="BN84" s="512">
        <f>'részletező tábla módosíto ei '!AN84</f>
        <v>0</v>
      </c>
      <c r="BO84" s="512">
        <f>'2a cofog szerinti teljesítés'!AN86</f>
        <v>0</v>
      </c>
      <c r="BP84" s="512">
        <f>'részletező tábla módosíto ei '!AO84</f>
        <v>0</v>
      </c>
      <c r="BQ84" s="512">
        <f>'2a cofog szerinti teljesítés'!AO86</f>
        <v>0</v>
      </c>
      <c r="BR84" s="512">
        <f>'részletező tábla módosíto ei '!AP84</f>
        <v>0</v>
      </c>
      <c r="BS84" s="512">
        <f>'2a cofog szerinti teljesítés'!AP86</f>
        <v>0</v>
      </c>
      <c r="BT84" s="512">
        <f>'részletező tábla módosíto ei '!AR84</f>
        <v>0</v>
      </c>
      <c r="BU84" s="512">
        <f>'2a cofog szerinti teljesítés'!AR86</f>
        <v>0</v>
      </c>
      <c r="BV84" s="512">
        <f>'részletező tábla módosíto ei '!AS84</f>
        <v>0</v>
      </c>
      <c r="BW84" s="512">
        <f>'2a cofog szerinti teljesítés'!AS86</f>
        <v>0</v>
      </c>
      <c r="BX84" s="512">
        <f>'részletező tábla módosíto ei '!AE84</f>
        <v>0</v>
      </c>
      <c r="BY84" s="512">
        <f>'2a cofog szerinti teljesítés'!AE86</f>
        <v>0</v>
      </c>
      <c r="BZ84" s="512" t="e">
        <f>'részletező tábla módosíto ei '!#REF!</f>
        <v>#REF!</v>
      </c>
      <c r="CA84" s="512">
        <f>'2a cofog szerinti teljesítés'!AG86</f>
        <v>0</v>
      </c>
      <c r="CB84" s="512">
        <f>'részletező tábla módosíto ei '!AT84</f>
        <v>0</v>
      </c>
      <c r="CC84" s="512">
        <f>'2a cofog szerinti teljesítés'!AU86</f>
        <v>0</v>
      </c>
      <c r="CD84" s="512">
        <f>'részletező tábla módosíto ei '!AU84</f>
        <v>0</v>
      </c>
      <c r="CE84" s="512">
        <f>'2a cofog szerinti teljesítés'!AX86</f>
        <v>0</v>
      </c>
      <c r="CF84" s="512" t="e">
        <f>'részletező tábla módosíto ei '!#REF!</f>
        <v>#REF!</v>
      </c>
      <c r="CG84" s="512" t="e">
        <f>'2a cofog szerinti teljesítés'!#REF!</f>
        <v>#REF!</v>
      </c>
      <c r="CH84" s="512">
        <f>'részletező tábla módosíto ei '!AV84</f>
        <v>0</v>
      </c>
      <c r="CI84" s="512">
        <f>'2a cofog szerinti teljesítés'!AY86</f>
        <v>0</v>
      </c>
      <c r="CJ84" s="512">
        <f>'részletező tábla módosíto ei '!AW84</f>
        <v>0</v>
      </c>
      <c r="CK84" s="512">
        <f>'2a cofog szerinti teljesítés'!AZ86</f>
        <v>0</v>
      </c>
      <c r="CL84" s="512" t="e">
        <f>'részletező tábla módosíto ei '!#REF!</f>
        <v>#REF!</v>
      </c>
      <c r="CM84" s="512"/>
      <c r="CN84" s="512" t="e">
        <f>'részletező tábla módosíto ei '!#REF!</f>
        <v>#REF!</v>
      </c>
      <c r="CO84" s="512">
        <f>'2a cofog szerinti teljesítés'!AQ86</f>
        <v>0</v>
      </c>
      <c r="CP84" s="512" t="e">
        <f>'részletező tábla módosíto ei '!#REF!</f>
        <v>#REF!</v>
      </c>
      <c r="CQ84" s="512"/>
      <c r="CR84" s="512">
        <f>'részletező tábla módosíto ei '!AX84</f>
        <v>0</v>
      </c>
      <c r="CS84" s="512"/>
      <c r="CT84" s="512" t="e">
        <f>'részletező tábla módosíto ei '!#REF!</f>
        <v>#REF!</v>
      </c>
      <c r="CU84" s="512" t="e">
        <f>'2a cofog szerinti teljesítés'!#REF!</f>
        <v>#REF!</v>
      </c>
      <c r="CV84" s="512">
        <f>'részletező tábla módosíto ei '!AY84</f>
        <v>0</v>
      </c>
      <c r="CW84" s="512">
        <f>'2a cofog szerinti teljesítés'!BB86</f>
        <v>0</v>
      </c>
      <c r="CX84" s="512">
        <f>'részletező tábla módosíto ei '!AZ84</f>
        <v>0</v>
      </c>
      <c r="CY84" s="512">
        <f>'2a cofog szerinti teljesítés'!BC86</f>
        <v>0</v>
      </c>
      <c r="CZ84" s="510">
        <f t="shared" si="2"/>
        <v>0</v>
      </c>
    </row>
    <row r="85" spans="1:104" ht="17.399999999999999" x14ac:dyDescent="0.3">
      <c r="A85" s="18" t="s">
        <v>191</v>
      </c>
      <c r="B85" s="201" t="s">
        <v>192</v>
      </c>
      <c r="C85" s="512">
        <f>'részletező tábla módosíto ei '!C85</f>
        <v>0</v>
      </c>
      <c r="D85" s="512">
        <f>'2a cofog szerinti teljesítés'!C87</f>
        <v>0</v>
      </c>
      <c r="E85" s="512">
        <f>'részletező tábla módosíto ei '!D85</f>
        <v>0</v>
      </c>
      <c r="F85" s="512">
        <f>'2a cofog szerinti teljesítés'!D87</f>
        <v>0</v>
      </c>
      <c r="G85" s="512">
        <f>'részletező tábla módosíto ei '!E85</f>
        <v>0</v>
      </c>
      <c r="H85" s="512">
        <f>'2a cofog szerinti teljesítés'!E87</f>
        <v>0</v>
      </c>
      <c r="I85" s="512">
        <f>'részletező tábla módosíto ei '!F85</f>
        <v>0</v>
      </c>
      <c r="J85" s="512">
        <f>'2a cofog szerinti teljesítés'!F87</f>
        <v>0</v>
      </c>
      <c r="K85" s="512">
        <f>'részletező tábla módosíto ei '!G85</f>
        <v>0</v>
      </c>
      <c r="L85" s="512">
        <f>'részletező tábla módosíto ei '!H85</f>
        <v>0</v>
      </c>
      <c r="M85" s="512">
        <f>'2a cofog szerinti teljesítés'!H87</f>
        <v>0</v>
      </c>
      <c r="N85" s="512">
        <f>'részletező tábla módosíto ei '!M85</f>
        <v>0</v>
      </c>
      <c r="O85" s="512">
        <f>'2a cofog szerinti teljesítés'!M87</f>
        <v>0</v>
      </c>
      <c r="P85" s="512">
        <f>'részletező tábla módosíto ei '!N85</f>
        <v>0</v>
      </c>
      <c r="Q85" s="512">
        <f>'2a cofog szerinti teljesítés'!N87</f>
        <v>0</v>
      </c>
      <c r="R85" s="512">
        <f>'részletező tábla módosíto ei '!O85</f>
        <v>0</v>
      </c>
      <c r="S85" s="512">
        <f>'2a cofog szerinti teljesítés'!O87</f>
        <v>0</v>
      </c>
      <c r="T85" s="512">
        <f>'részletező tábla módosíto ei '!P85</f>
        <v>0</v>
      </c>
      <c r="U85" s="512">
        <f>'2a cofog szerinti teljesítés'!P87</f>
        <v>0</v>
      </c>
      <c r="V85" s="512">
        <f>'részletező tábla módosíto ei '!Q85</f>
        <v>0</v>
      </c>
      <c r="W85" s="512">
        <f>'2a cofog szerinti teljesítés'!Q87</f>
        <v>0</v>
      </c>
      <c r="X85" s="512">
        <f>'részletező tábla módosíto ei '!R85</f>
        <v>0</v>
      </c>
      <c r="Y85" s="512">
        <f>'2a cofog szerinti teljesítés'!R87</f>
        <v>0</v>
      </c>
      <c r="Z85" s="512">
        <f>'részletező tábla módosíto ei '!S85</f>
        <v>0</v>
      </c>
      <c r="AA85" s="512">
        <f>'2a cofog szerinti teljesítés'!S87</f>
        <v>0</v>
      </c>
      <c r="AB85" s="512">
        <f>'részletező tábla módosíto ei '!T85</f>
        <v>0</v>
      </c>
      <c r="AC85" s="512">
        <f>'2a cofog szerinti teljesítés'!T87</f>
        <v>0</v>
      </c>
      <c r="AD85" s="512">
        <f>'részletező tábla módosíto ei '!U85</f>
        <v>0</v>
      </c>
      <c r="AE85" s="512">
        <f>'2a cofog szerinti teljesítés'!U87</f>
        <v>0</v>
      </c>
      <c r="AF85" s="512">
        <f>'részletező tábla módosíto ei '!V85</f>
        <v>0</v>
      </c>
      <c r="AG85" s="512">
        <f>'2a cofog szerinti teljesítés'!V87</f>
        <v>0</v>
      </c>
      <c r="AH85" s="512">
        <f>'részletező tábla módosíto ei '!W85</f>
        <v>0</v>
      </c>
      <c r="AI85" s="512">
        <f>'2a cofog szerinti teljesítés'!W87</f>
        <v>0</v>
      </c>
      <c r="AJ85" s="512">
        <f>'részletező tábla módosíto ei '!X85</f>
        <v>0</v>
      </c>
      <c r="AK85" s="512">
        <f>'2a cofog szerinti teljesítés'!X87</f>
        <v>0</v>
      </c>
      <c r="AL85" s="512">
        <f>'részletező tábla módosíto ei '!Y85</f>
        <v>0</v>
      </c>
      <c r="AM85" s="512">
        <f>'2a cofog szerinti teljesítés'!Y87</f>
        <v>0</v>
      </c>
      <c r="AN85" s="512">
        <f>'részletező tábla módosíto ei '!Z85</f>
        <v>0</v>
      </c>
      <c r="AO85" s="512">
        <f>'2a cofog szerinti teljesítés'!Z87</f>
        <v>0</v>
      </c>
      <c r="AP85" s="512">
        <f>'részletező tábla módosíto ei '!AA85</f>
        <v>0</v>
      </c>
      <c r="AQ85" s="512">
        <f>'2a cofog szerinti teljesítés'!AA87</f>
        <v>0</v>
      </c>
      <c r="AR85" s="512">
        <f>'részletező tábla módosíto ei '!AB85</f>
        <v>0</v>
      </c>
      <c r="AS85" s="512">
        <f>'2a cofog szerinti teljesítés'!AB87</f>
        <v>0</v>
      </c>
      <c r="AT85" s="512">
        <f>'részletező tábla módosíto ei '!AC85</f>
        <v>0</v>
      </c>
      <c r="AU85" s="512">
        <f>'2a cofog szerinti teljesítés'!AC87</f>
        <v>0</v>
      </c>
      <c r="AV85" s="512">
        <f>'részletező tábla módosíto ei '!AD85</f>
        <v>0</v>
      </c>
      <c r="AW85" s="512">
        <f>'2a cofog szerinti teljesítés'!AD87</f>
        <v>0</v>
      </c>
      <c r="AX85" s="512">
        <f>'részletező tábla módosíto ei '!AF85</f>
        <v>0</v>
      </c>
      <c r="AY85" s="512">
        <f>'2a cofog szerinti teljesítés'!AF87</f>
        <v>0</v>
      </c>
      <c r="AZ85" s="512">
        <f>'részletező tábla módosíto ei '!AG85</f>
        <v>0</v>
      </c>
      <c r="BA85" s="512">
        <f>'2a cofog szerinti teljesítés'!AG87</f>
        <v>0</v>
      </c>
      <c r="BB85" s="512">
        <f>'részletező tábla módosíto ei '!AH85</f>
        <v>0</v>
      </c>
      <c r="BC85" s="512">
        <f>'2a cofog szerinti teljesítés'!AH87</f>
        <v>0</v>
      </c>
      <c r="BD85" s="512">
        <f>'részletező tábla módosíto ei '!AI85</f>
        <v>0</v>
      </c>
      <c r="BE85" s="512">
        <f>'2a cofog szerinti teljesítés'!AI87</f>
        <v>0</v>
      </c>
      <c r="BF85" s="512">
        <f>'részletező tábla módosíto ei '!AJ85</f>
        <v>0</v>
      </c>
      <c r="BG85" s="512">
        <f>'2a cofog szerinti teljesítés'!AJ87</f>
        <v>0</v>
      </c>
      <c r="BH85" s="512">
        <f>'részletező tábla módosíto ei '!AK85</f>
        <v>0</v>
      </c>
      <c r="BI85" s="512">
        <f>'2a cofog szerinti teljesítés'!AK87</f>
        <v>0</v>
      </c>
      <c r="BJ85" s="512">
        <f>'részletező tábla módosíto ei '!AL85</f>
        <v>0</v>
      </c>
      <c r="BK85" s="512">
        <f>'2a cofog szerinti teljesítés'!AL87</f>
        <v>0</v>
      </c>
      <c r="BL85" s="512">
        <f>'részletező tábla módosíto ei '!AM85</f>
        <v>0</v>
      </c>
      <c r="BM85" s="512">
        <f>'2a cofog szerinti teljesítés'!AM87</f>
        <v>0</v>
      </c>
      <c r="BN85" s="512">
        <f>'részletező tábla módosíto ei '!AN85</f>
        <v>0</v>
      </c>
      <c r="BO85" s="512">
        <f>'2a cofog szerinti teljesítés'!AN87</f>
        <v>0</v>
      </c>
      <c r="BP85" s="512">
        <f>'részletező tábla módosíto ei '!AO85</f>
        <v>0</v>
      </c>
      <c r="BQ85" s="512">
        <f>'2a cofog szerinti teljesítés'!AO87</f>
        <v>0</v>
      </c>
      <c r="BR85" s="512">
        <f>'részletező tábla módosíto ei '!AP85</f>
        <v>0</v>
      </c>
      <c r="BS85" s="512">
        <f>'2a cofog szerinti teljesítés'!AP87</f>
        <v>0</v>
      </c>
      <c r="BT85" s="512">
        <f>'részletező tábla módosíto ei '!AR85</f>
        <v>0</v>
      </c>
      <c r="BU85" s="512">
        <f>'2a cofog szerinti teljesítés'!AR87</f>
        <v>0</v>
      </c>
      <c r="BV85" s="512">
        <f>'részletező tábla módosíto ei '!AS85</f>
        <v>0</v>
      </c>
      <c r="BW85" s="512">
        <f>'2a cofog szerinti teljesítés'!AS87</f>
        <v>0</v>
      </c>
      <c r="BX85" s="512">
        <f>'részletező tábla módosíto ei '!AE85</f>
        <v>0</v>
      </c>
      <c r="BY85" s="512">
        <f>'2a cofog szerinti teljesítés'!AE87</f>
        <v>0</v>
      </c>
      <c r="BZ85" s="512" t="e">
        <f>'részletező tábla módosíto ei '!#REF!</f>
        <v>#REF!</v>
      </c>
      <c r="CA85" s="512">
        <f>'2a cofog szerinti teljesítés'!AG87</f>
        <v>0</v>
      </c>
      <c r="CB85" s="512">
        <f>'részletező tábla módosíto ei '!AT85</f>
        <v>0</v>
      </c>
      <c r="CC85" s="512">
        <f>'2a cofog szerinti teljesítés'!AU87</f>
        <v>0</v>
      </c>
      <c r="CD85" s="512">
        <f>'részletező tábla módosíto ei '!AU85</f>
        <v>0</v>
      </c>
      <c r="CE85" s="512">
        <f>'2a cofog szerinti teljesítés'!AX87</f>
        <v>0</v>
      </c>
      <c r="CF85" s="512" t="e">
        <f>'részletező tábla módosíto ei '!#REF!</f>
        <v>#REF!</v>
      </c>
      <c r="CG85" s="512" t="e">
        <f>'2a cofog szerinti teljesítés'!#REF!</f>
        <v>#REF!</v>
      </c>
      <c r="CH85" s="512">
        <f>'részletező tábla módosíto ei '!AV85</f>
        <v>0</v>
      </c>
      <c r="CI85" s="512">
        <f>'2a cofog szerinti teljesítés'!AY87</f>
        <v>0</v>
      </c>
      <c r="CJ85" s="512">
        <f>'részletező tábla módosíto ei '!AW85</f>
        <v>0</v>
      </c>
      <c r="CK85" s="512">
        <f>'2a cofog szerinti teljesítés'!AZ87</f>
        <v>0</v>
      </c>
      <c r="CL85" s="512" t="e">
        <f>'részletező tábla módosíto ei '!#REF!</f>
        <v>#REF!</v>
      </c>
      <c r="CM85" s="512"/>
      <c r="CN85" s="512" t="e">
        <f>'részletező tábla módosíto ei '!#REF!</f>
        <v>#REF!</v>
      </c>
      <c r="CO85" s="512">
        <f>'2a cofog szerinti teljesítés'!AQ87</f>
        <v>0</v>
      </c>
      <c r="CP85" s="512" t="e">
        <f>'részletező tábla módosíto ei '!#REF!</f>
        <v>#REF!</v>
      </c>
      <c r="CQ85" s="512"/>
      <c r="CR85" s="512">
        <f>'részletező tábla módosíto ei '!AX85</f>
        <v>0</v>
      </c>
      <c r="CS85" s="512"/>
      <c r="CT85" s="512" t="e">
        <f>'részletező tábla módosíto ei '!#REF!</f>
        <v>#REF!</v>
      </c>
      <c r="CU85" s="512" t="e">
        <f>'2a cofog szerinti teljesítés'!#REF!</f>
        <v>#REF!</v>
      </c>
      <c r="CV85" s="512">
        <f>'részletező tábla módosíto ei '!AY85</f>
        <v>0</v>
      </c>
      <c r="CW85" s="512">
        <f>'2a cofog szerinti teljesítés'!BB87</f>
        <v>0</v>
      </c>
      <c r="CX85" s="512">
        <f>'részletező tábla módosíto ei '!AZ85</f>
        <v>0</v>
      </c>
      <c r="CY85" s="512">
        <f>'2a cofog szerinti teljesítés'!BC87</f>
        <v>0</v>
      </c>
      <c r="CZ85" s="510">
        <f t="shared" si="2"/>
        <v>0</v>
      </c>
    </row>
    <row r="86" spans="1:104" ht="31.2" x14ac:dyDescent="0.3">
      <c r="A86" s="22" t="s">
        <v>193</v>
      </c>
      <c r="B86" s="203" t="s">
        <v>194</v>
      </c>
      <c r="C86" s="512">
        <f>'részletező tábla módosíto ei '!C86</f>
        <v>0</v>
      </c>
      <c r="D86" s="512">
        <f>'2a cofog szerinti teljesítés'!C88</f>
        <v>0</v>
      </c>
      <c r="E86" s="512">
        <f>'részletező tábla módosíto ei '!D86</f>
        <v>0</v>
      </c>
      <c r="F86" s="512">
        <f>'2a cofog szerinti teljesítés'!D88</f>
        <v>0</v>
      </c>
      <c r="G86" s="512">
        <f>'részletező tábla módosíto ei '!E86</f>
        <v>0</v>
      </c>
      <c r="H86" s="512">
        <f>'2a cofog szerinti teljesítés'!E88</f>
        <v>0</v>
      </c>
      <c r="I86" s="512">
        <f>'részletező tábla módosíto ei '!F86</f>
        <v>0</v>
      </c>
      <c r="J86" s="512">
        <f>'2a cofog szerinti teljesítés'!F88</f>
        <v>0</v>
      </c>
      <c r="K86" s="512">
        <f>'részletező tábla módosíto ei '!G86</f>
        <v>0</v>
      </c>
      <c r="L86" s="512">
        <f>'részletező tábla módosíto ei '!H86</f>
        <v>0</v>
      </c>
      <c r="M86" s="512">
        <f>'2a cofog szerinti teljesítés'!H88</f>
        <v>0</v>
      </c>
      <c r="N86" s="512">
        <f>'részletező tábla módosíto ei '!M86</f>
        <v>0</v>
      </c>
      <c r="O86" s="512">
        <f>'2a cofog szerinti teljesítés'!M88</f>
        <v>0</v>
      </c>
      <c r="P86" s="512">
        <f>'részletező tábla módosíto ei '!N86</f>
        <v>0</v>
      </c>
      <c r="Q86" s="512">
        <f>'2a cofog szerinti teljesítés'!N88</f>
        <v>0</v>
      </c>
      <c r="R86" s="512">
        <f>'részletező tábla módosíto ei '!O86</f>
        <v>0</v>
      </c>
      <c r="S86" s="512">
        <f>'2a cofog szerinti teljesítés'!O88</f>
        <v>0</v>
      </c>
      <c r="T86" s="512">
        <f>'részletező tábla módosíto ei '!P86</f>
        <v>0</v>
      </c>
      <c r="U86" s="512">
        <f>'2a cofog szerinti teljesítés'!P88</f>
        <v>0</v>
      </c>
      <c r="V86" s="512">
        <f>'részletező tábla módosíto ei '!Q86</f>
        <v>0</v>
      </c>
      <c r="W86" s="512">
        <f>'2a cofog szerinti teljesítés'!Q88</f>
        <v>0</v>
      </c>
      <c r="X86" s="512">
        <f>'részletező tábla módosíto ei '!R86</f>
        <v>0</v>
      </c>
      <c r="Y86" s="512">
        <f>'2a cofog szerinti teljesítés'!R88</f>
        <v>0</v>
      </c>
      <c r="Z86" s="512">
        <f>'részletező tábla módosíto ei '!S86</f>
        <v>0</v>
      </c>
      <c r="AA86" s="512">
        <f>'2a cofog szerinti teljesítés'!S88</f>
        <v>0</v>
      </c>
      <c r="AB86" s="512">
        <f>'részletező tábla módosíto ei '!T86</f>
        <v>0</v>
      </c>
      <c r="AC86" s="512">
        <f>'2a cofog szerinti teljesítés'!T88</f>
        <v>0</v>
      </c>
      <c r="AD86" s="512">
        <f>'részletező tábla módosíto ei '!U86</f>
        <v>0</v>
      </c>
      <c r="AE86" s="512">
        <f>'2a cofog szerinti teljesítés'!U88</f>
        <v>0</v>
      </c>
      <c r="AF86" s="512">
        <f>'részletező tábla módosíto ei '!V86</f>
        <v>0</v>
      </c>
      <c r="AG86" s="512">
        <f>'2a cofog szerinti teljesítés'!V88</f>
        <v>0</v>
      </c>
      <c r="AH86" s="512">
        <f>'részletező tábla módosíto ei '!W86</f>
        <v>0</v>
      </c>
      <c r="AI86" s="512">
        <f>'2a cofog szerinti teljesítés'!W88</f>
        <v>0</v>
      </c>
      <c r="AJ86" s="512">
        <f>'részletező tábla módosíto ei '!X86</f>
        <v>0</v>
      </c>
      <c r="AK86" s="512">
        <f>'2a cofog szerinti teljesítés'!X88</f>
        <v>0</v>
      </c>
      <c r="AL86" s="512">
        <f>'részletező tábla módosíto ei '!Y86</f>
        <v>0</v>
      </c>
      <c r="AM86" s="512">
        <f>'2a cofog szerinti teljesítés'!Y88</f>
        <v>0</v>
      </c>
      <c r="AN86" s="512">
        <f>'részletező tábla módosíto ei '!Z86</f>
        <v>0</v>
      </c>
      <c r="AO86" s="512">
        <f>'2a cofog szerinti teljesítés'!Z88</f>
        <v>0</v>
      </c>
      <c r="AP86" s="512">
        <f>'részletező tábla módosíto ei '!AA86</f>
        <v>0</v>
      </c>
      <c r="AQ86" s="512">
        <f>'2a cofog szerinti teljesítés'!AA88</f>
        <v>0</v>
      </c>
      <c r="AR86" s="512">
        <f>'részletező tábla módosíto ei '!AB86</f>
        <v>0</v>
      </c>
      <c r="AS86" s="512">
        <f>'2a cofog szerinti teljesítés'!AB88</f>
        <v>0</v>
      </c>
      <c r="AT86" s="512">
        <f>'részletező tábla módosíto ei '!AC86</f>
        <v>0</v>
      </c>
      <c r="AU86" s="512">
        <f>'2a cofog szerinti teljesítés'!AC88</f>
        <v>0</v>
      </c>
      <c r="AV86" s="512">
        <f>'részletező tábla módosíto ei '!AD86</f>
        <v>0</v>
      </c>
      <c r="AW86" s="512">
        <f>'2a cofog szerinti teljesítés'!AD88</f>
        <v>0</v>
      </c>
      <c r="AX86" s="512">
        <f>'részletező tábla módosíto ei '!AF86</f>
        <v>0</v>
      </c>
      <c r="AY86" s="512">
        <f>'2a cofog szerinti teljesítés'!AF88</f>
        <v>0</v>
      </c>
      <c r="AZ86" s="512">
        <f>'részletező tábla módosíto ei '!AG86</f>
        <v>0</v>
      </c>
      <c r="BA86" s="512">
        <f>'2a cofog szerinti teljesítés'!AG88</f>
        <v>0</v>
      </c>
      <c r="BB86" s="512">
        <f>'részletező tábla módosíto ei '!AH86</f>
        <v>0</v>
      </c>
      <c r="BC86" s="512">
        <f>'2a cofog szerinti teljesítés'!AH88</f>
        <v>0</v>
      </c>
      <c r="BD86" s="512">
        <f>'részletező tábla módosíto ei '!AI86</f>
        <v>0</v>
      </c>
      <c r="BE86" s="512">
        <f>'2a cofog szerinti teljesítés'!AI88</f>
        <v>0</v>
      </c>
      <c r="BF86" s="512">
        <f>'részletező tábla módosíto ei '!AJ86</f>
        <v>0</v>
      </c>
      <c r="BG86" s="512">
        <f>'2a cofog szerinti teljesítés'!AJ88</f>
        <v>0</v>
      </c>
      <c r="BH86" s="512">
        <f>'részletező tábla módosíto ei '!AK86</f>
        <v>0</v>
      </c>
      <c r="BI86" s="512">
        <f>'2a cofog szerinti teljesítés'!AK88</f>
        <v>0</v>
      </c>
      <c r="BJ86" s="512">
        <f>'részletező tábla módosíto ei '!AL86</f>
        <v>0</v>
      </c>
      <c r="BK86" s="512">
        <f>'2a cofog szerinti teljesítés'!AL88</f>
        <v>0</v>
      </c>
      <c r="BL86" s="512">
        <f>'részletező tábla módosíto ei '!AM86</f>
        <v>0</v>
      </c>
      <c r="BM86" s="512">
        <f>'2a cofog szerinti teljesítés'!AM88</f>
        <v>0</v>
      </c>
      <c r="BN86" s="512">
        <f>'részletező tábla módosíto ei '!AN86</f>
        <v>0</v>
      </c>
      <c r="BO86" s="512">
        <f>'2a cofog szerinti teljesítés'!AN88</f>
        <v>0</v>
      </c>
      <c r="BP86" s="512">
        <f>'részletező tábla módosíto ei '!AO86</f>
        <v>0</v>
      </c>
      <c r="BQ86" s="512">
        <f>'2a cofog szerinti teljesítés'!AO88</f>
        <v>0</v>
      </c>
      <c r="BR86" s="512">
        <f>'részletező tábla módosíto ei '!AP86</f>
        <v>0</v>
      </c>
      <c r="BS86" s="512">
        <f>'2a cofog szerinti teljesítés'!AP88</f>
        <v>0</v>
      </c>
      <c r="BT86" s="512">
        <f>'részletező tábla módosíto ei '!AR86</f>
        <v>0</v>
      </c>
      <c r="BU86" s="512">
        <f>'2a cofog szerinti teljesítés'!AR88</f>
        <v>0</v>
      </c>
      <c r="BV86" s="512">
        <f>'részletező tábla módosíto ei '!AS86</f>
        <v>0</v>
      </c>
      <c r="BW86" s="512">
        <f>'2a cofog szerinti teljesítés'!AS88</f>
        <v>0</v>
      </c>
      <c r="BX86" s="512">
        <f>'részletező tábla módosíto ei '!AE86</f>
        <v>0</v>
      </c>
      <c r="BY86" s="512">
        <f>'2a cofog szerinti teljesítés'!AE88</f>
        <v>0</v>
      </c>
      <c r="BZ86" s="512" t="e">
        <f>'részletező tábla módosíto ei '!#REF!</f>
        <v>#REF!</v>
      </c>
      <c r="CA86" s="512">
        <f>'2a cofog szerinti teljesítés'!AG88</f>
        <v>0</v>
      </c>
      <c r="CB86" s="512">
        <f>'részletező tábla módosíto ei '!AT86</f>
        <v>0</v>
      </c>
      <c r="CC86" s="512">
        <f>'2a cofog szerinti teljesítés'!AU88</f>
        <v>0</v>
      </c>
      <c r="CD86" s="512">
        <f>'részletező tábla módosíto ei '!AU86</f>
        <v>0</v>
      </c>
      <c r="CE86" s="512">
        <f>'2a cofog szerinti teljesítés'!AX88</f>
        <v>0</v>
      </c>
      <c r="CF86" s="512" t="e">
        <f>'részletező tábla módosíto ei '!#REF!</f>
        <v>#REF!</v>
      </c>
      <c r="CG86" s="512" t="e">
        <f>'2a cofog szerinti teljesítés'!#REF!</f>
        <v>#REF!</v>
      </c>
      <c r="CH86" s="512">
        <f>'részletező tábla módosíto ei '!AV86</f>
        <v>0</v>
      </c>
      <c r="CI86" s="512">
        <f>'2a cofog szerinti teljesítés'!AY88</f>
        <v>0</v>
      </c>
      <c r="CJ86" s="512">
        <f>'részletező tábla módosíto ei '!AW86</f>
        <v>0</v>
      </c>
      <c r="CK86" s="512">
        <f>'2a cofog szerinti teljesítés'!AZ88</f>
        <v>0</v>
      </c>
      <c r="CL86" s="512" t="e">
        <f>'részletező tábla módosíto ei '!#REF!</f>
        <v>#REF!</v>
      </c>
      <c r="CM86" s="512"/>
      <c r="CN86" s="512" t="e">
        <f>'részletező tábla módosíto ei '!#REF!</f>
        <v>#REF!</v>
      </c>
      <c r="CO86" s="512">
        <f>'2a cofog szerinti teljesítés'!AQ88</f>
        <v>0</v>
      </c>
      <c r="CP86" s="512" t="e">
        <f>'részletező tábla módosíto ei '!#REF!</f>
        <v>#REF!</v>
      </c>
      <c r="CQ86" s="512"/>
      <c r="CR86" s="512">
        <f>'részletező tábla módosíto ei '!AX86</f>
        <v>0</v>
      </c>
      <c r="CS86" s="512"/>
      <c r="CT86" s="512" t="e">
        <f>'részletező tábla módosíto ei '!#REF!</f>
        <v>#REF!</v>
      </c>
      <c r="CU86" s="512" t="e">
        <f>'2a cofog szerinti teljesítés'!#REF!</f>
        <v>#REF!</v>
      </c>
      <c r="CV86" s="512">
        <f>'részletező tábla módosíto ei '!AY86</f>
        <v>0</v>
      </c>
      <c r="CW86" s="512">
        <f>'2a cofog szerinti teljesítés'!BB88</f>
        <v>0</v>
      </c>
      <c r="CX86" s="512">
        <f>'részletező tábla módosíto ei '!AZ86</f>
        <v>0</v>
      </c>
      <c r="CY86" s="512">
        <f>'2a cofog szerinti teljesítés'!BC88</f>
        <v>0</v>
      </c>
      <c r="CZ86" s="510">
        <f t="shared" si="2"/>
        <v>0</v>
      </c>
    </row>
    <row r="87" spans="1:104" ht="17.399999999999999" x14ac:dyDescent="0.3">
      <c r="A87" s="22" t="s">
        <v>195</v>
      </c>
      <c r="B87" s="203" t="s">
        <v>196</v>
      </c>
      <c r="C87" s="512">
        <f>'részletező tábla módosíto ei '!C87</f>
        <v>0</v>
      </c>
      <c r="D87" s="512">
        <f>'2a cofog szerinti teljesítés'!C89</f>
        <v>0</v>
      </c>
      <c r="E87" s="512">
        <f>'részletező tábla módosíto ei '!D87</f>
        <v>0</v>
      </c>
      <c r="F87" s="512">
        <f>'2a cofog szerinti teljesítés'!D89</f>
        <v>0</v>
      </c>
      <c r="G87" s="512">
        <f>'részletező tábla módosíto ei '!E87</f>
        <v>0</v>
      </c>
      <c r="H87" s="512">
        <f>'2a cofog szerinti teljesítés'!E89</f>
        <v>0</v>
      </c>
      <c r="I87" s="512">
        <f>'részletező tábla módosíto ei '!F87</f>
        <v>0</v>
      </c>
      <c r="J87" s="512">
        <f>'2a cofog szerinti teljesítés'!F89</f>
        <v>0</v>
      </c>
      <c r="K87" s="512">
        <f>'részletező tábla módosíto ei '!G87</f>
        <v>0</v>
      </c>
      <c r="L87" s="512">
        <f>'részletező tábla módosíto ei '!H87</f>
        <v>0</v>
      </c>
      <c r="M87" s="512">
        <f>'2a cofog szerinti teljesítés'!H89</f>
        <v>0</v>
      </c>
      <c r="N87" s="512">
        <f>'részletező tábla módosíto ei '!M87</f>
        <v>0</v>
      </c>
      <c r="O87" s="512">
        <f>'2a cofog szerinti teljesítés'!M89</f>
        <v>0</v>
      </c>
      <c r="P87" s="512">
        <f>'részletező tábla módosíto ei '!N87</f>
        <v>0</v>
      </c>
      <c r="Q87" s="512">
        <f>'2a cofog szerinti teljesítés'!N89</f>
        <v>0</v>
      </c>
      <c r="R87" s="512">
        <f>'részletező tábla módosíto ei '!O87</f>
        <v>0</v>
      </c>
      <c r="S87" s="512">
        <f>'2a cofog szerinti teljesítés'!O89</f>
        <v>0</v>
      </c>
      <c r="T87" s="512">
        <f>'részletező tábla módosíto ei '!P87</f>
        <v>0</v>
      </c>
      <c r="U87" s="512">
        <f>'2a cofog szerinti teljesítés'!P89</f>
        <v>0</v>
      </c>
      <c r="V87" s="512">
        <f>'részletező tábla módosíto ei '!Q87</f>
        <v>0</v>
      </c>
      <c r="W87" s="512">
        <f>'2a cofog szerinti teljesítés'!Q89</f>
        <v>0</v>
      </c>
      <c r="X87" s="512">
        <f>'részletező tábla módosíto ei '!R87</f>
        <v>0</v>
      </c>
      <c r="Y87" s="512">
        <f>'2a cofog szerinti teljesítés'!R89</f>
        <v>0</v>
      </c>
      <c r="Z87" s="512">
        <f>'részletező tábla módosíto ei '!S87</f>
        <v>0</v>
      </c>
      <c r="AA87" s="512">
        <f>'2a cofog szerinti teljesítés'!S89</f>
        <v>0</v>
      </c>
      <c r="AB87" s="512">
        <f>'részletező tábla módosíto ei '!T87</f>
        <v>0</v>
      </c>
      <c r="AC87" s="512">
        <f>'2a cofog szerinti teljesítés'!T89</f>
        <v>0</v>
      </c>
      <c r="AD87" s="512">
        <f>'részletező tábla módosíto ei '!U87</f>
        <v>0</v>
      </c>
      <c r="AE87" s="512">
        <f>'2a cofog szerinti teljesítés'!U89</f>
        <v>0</v>
      </c>
      <c r="AF87" s="512">
        <f>'részletező tábla módosíto ei '!V87</f>
        <v>0</v>
      </c>
      <c r="AG87" s="512">
        <f>'2a cofog szerinti teljesítés'!V89</f>
        <v>0</v>
      </c>
      <c r="AH87" s="512">
        <f>'részletező tábla módosíto ei '!W87</f>
        <v>0</v>
      </c>
      <c r="AI87" s="512">
        <f>'2a cofog szerinti teljesítés'!W89</f>
        <v>0</v>
      </c>
      <c r="AJ87" s="512">
        <f>'részletező tábla módosíto ei '!X87</f>
        <v>0</v>
      </c>
      <c r="AK87" s="512">
        <f>'2a cofog szerinti teljesítés'!X89</f>
        <v>0</v>
      </c>
      <c r="AL87" s="512">
        <f>'részletező tábla módosíto ei '!Y87</f>
        <v>0</v>
      </c>
      <c r="AM87" s="512">
        <f>'2a cofog szerinti teljesítés'!Y89</f>
        <v>0</v>
      </c>
      <c r="AN87" s="512">
        <f>'részletező tábla módosíto ei '!Z87</f>
        <v>0</v>
      </c>
      <c r="AO87" s="512">
        <f>'2a cofog szerinti teljesítés'!Z89</f>
        <v>0</v>
      </c>
      <c r="AP87" s="512">
        <f>'részletező tábla módosíto ei '!AA87</f>
        <v>0</v>
      </c>
      <c r="AQ87" s="512">
        <f>'2a cofog szerinti teljesítés'!AA89</f>
        <v>0</v>
      </c>
      <c r="AR87" s="512">
        <f>'részletező tábla módosíto ei '!AB87</f>
        <v>0</v>
      </c>
      <c r="AS87" s="512">
        <f>'2a cofog szerinti teljesítés'!AB89</f>
        <v>0</v>
      </c>
      <c r="AT87" s="512">
        <f>'részletező tábla módosíto ei '!AC87</f>
        <v>0</v>
      </c>
      <c r="AU87" s="512">
        <f>'2a cofog szerinti teljesítés'!AC89</f>
        <v>0</v>
      </c>
      <c r="AV87" s="512">
        <f>'részletező tábla módosíto ei '!AD87</f>
        <v>0</v>
      </c>
      <c r="AW87" s="512">
        <f>'2a cofog szerinti teljesítés'!AD89</f>
        <v>0</v>
      </c>
      <c r="AX87" s="512">
        <f>'részletező tábla módosíto ei '!AF87</f>
        <v>0</v>
      </c>
      <c r="AY87" s="512">
        <f>'2a cofog szerinti teljesítés'!AF89</f>
        <v>0</v>
      </c>
      <c r="AZ87" s="512">
        <f>'részletező tábla módosíto ei '!AG87</f>
        <v>0</v>
      </c>
      <c r="BA87" s="512">
        <f>'2a cofog szerinti teljesítés'!AG89</f>
        <v>0</v>
      </c>
      <c r="BB87" s="512">
        <f>'részletező tábla módosíto ei '!AH87</f>
        <v>0</v>
      </c>
      <c r="BC87" s="512">
        <f>'2a cofog szerinti teljesítés'!AH89</f>
        <v>0</v>
      </c>
      <c r="BD87" s="512">
        <f>'részletező tábla módosíto ei '!AI87</f>
        <v>0</v>
      </c>
      <c r="BE87" s="512">
        <f>'2a cofog szerinti teljesítés'!AI89</f>
        <v>0</v>
      </c>
      <c r="BF87" s="512">
        <f>'részletező tábla módosíto ei '!AJ87</f>
        <v>0</v>
      </c>
      <c r="BG87" s="512">
        <f>'2a cofog szerinti teljesítés'!AJ89</f>
        <v>0</v>
      </c>
      <c r="BH87" s="512">
        <f>'részletező tábla módosíto ei '!AK87</f>
        <v>0</v>
      </c>
      <c r="BI87" s="512">
        <f>'2a cofog szerinti teljesítés'!AK89</f>
        <v>0</v>
      </c>
      <c r="BJ87" s="512">
        <f>'részletező tábla módosíto ei '!AL87</f>
        <v>0</v>
      </c>
      <c r="BK87" s="512">
        <f>'2a cofog szerinti teljesítés'!AL89</f>
        <v>0</v>
      </c>
      <c r="BL87" s="512">
        <f>'részletező tábla módosíto ei '!AM87</f>
        <v>0</v>
      </c>
      <c r="BM87" s="512">
        <f>'2a cofog szerinti teljesítés'!AM89</f>
        <v>0</v>
      </c>
      <c r="BN87" s="512">
        <f>'részletező tábla módosíto ei '!AN87</f>
        <v>0</v>
      </c>
      <c r="BO87" s="512">
        <f>'2a cofog szerinti teljesítés'!AN89</f>
        <v>0</v>
      </c>
      <c r="BP87" s="512">
        <f>'részletező tábla módosíto ei '!AO87</f>
        <v>0</v>
      </c>
      <c r="BQ87" s="512">
        <f>'2a cofog szerinti teljesítés'!AO89</f>
        <v>0</v>
      </c>
      <c r="BR87" s="512">
        <f>'részletező tábla módosíto ei '!AP87</f>
        <v>0</v>
      </c>
      <c r="BS87" s="512">
        <f>'2a cofog szerinti teljesítés'!AP89</f>
        <v>0</v>
      </c>
      <c r="BT87" s="512">
        <f>'részletező tábla módosíto ei '!AR87</f>
        <v>0</v>
      </c>
      <c r="BU87" s="512">
        <f>'2a cofog szerinti teljesítés'!AR89</f>
        <v>0</v>
      </c>
      <c r="BV87" s="512">
        <f>'részletező tábla módosíto ei '!AS87</f>
        <v>0</v>
      </c>
      <c r="BW87" s="512">
        <f>'2a cofog szerinti teljesítés'!AS89</f>
        <v>0</v>
      </c>
      <c r="BX87" s="512">
        <f>'részletező tábla módosíto ei '!AE87</f>
        <v>0</v>
      </c>
      <c r="BY87" s="512">
        <f>'2a cofog szerinti teljesítés'!AE89</f>
        <v>0</v>
      </c>
      <c r="BZ87" s="512" t="e">
        <f>'részletező tábla módosíto ei '!#REF!</f>
        <v>#REF!</v>
      </c>
      <c r="CA87" s="512">
        <f>'2a cofog szerinti teljesítés'!AG89</f>
        <v>0</v>
      </c>
      <c r="CB87" s="512">
        <f>'részletező tábla módosíto ei '!AT87</f>
        <v>0</v>
      </c>
      <c r="CC87" s="512">
        <f>'2a cofog szerinti teljesítés'!AU89</f>
        <v>0</v>
      </c>
      <c r="CD87" s="512">
        <f>'részletező tábla módosíto ei '!AU87</f>
        <v>0</v>
      </c>
      <c r="CE87" s="512">
        <f>'2a cofog szerinti teljesítés'!AX89</f>
        <v>0</v>
      </c>
      <c r="CF87" s="512" t="e">
        <f>'részletező tábla módosíto ei '!#REF!</f>
        <v>#REF!</v>
      </c>
      <c r="CG87" s="512" t="e">
        <f>'2a cofog szerinti teljesítés'!#REF!</f>
        <v>#REF!</v>
      </c>
      <c r="CH87" s="512">
        <f>'részletező tábla módosíto ei '!AV87</f>
        <v>0</v>
      </c>
      <c r="CI87" s="512">
        <f>'2a cofog szerinti teljesítés'!AY89</f>
        <v>0</v>
      </c>
      <c r="CJ87" s="512">
        <f>'részletező tábla módosíto ei '!AW87</f>
        <v>0</v>
      </c>
      <c r="CK87" s="512">
        <f>'2a cofog szerinti teljesítés'!AZ89</f>
        <v>0</v>
      </c>
      <c r="CL87" s="512" t="e">
        <f>'részletező tábla módosíto ei '!#REF!</f>
        <v>#REF!</v>
      </c>
      <c r="CM87" s="512"/>
      <c r="CN87" s="512" t="e">
        <f>'részletező tábla módosíto ei '!#REF!</f>
        <v>#REF!</v>
      </c>
      <c r="CO87" s="512">
        <f>'2a cofog szerinti teljesítés'!AQ89</f>
        <v>0</v>
      </c>
      <c r="CP87" s="512" t="e">
        <f>'részletező tábla módosíto ei '!#REF!</f>
        <v>#REF!</v>
      </c>
      <c r="CQ87" s="512"/>
      <c r="CR87" s="512">
        <f>'részletező tábla módosíto ei '!AX87</f>
        <v>0</v>
      </c>
      <c r="CS87" s="512"/>
      <c r="CT87" s="512" t="e">
        <f>'részletező tábla módosíto ei '!#REF!</f>
        <v>#REF!</v>
      </c>
      <c r="CU87" s="512" t="e">
        <f>'2a cofog szerinti teljesítés'!#REF!</f>
        <v>#REF!</v>
      </c>
      <c r="CV87" s="512">
        <f>'részletező tábla módosíto ei '!AY87</f>
        <v>0</v>
      </c>
      <c r="CW87" s="512">
        <f>'2a cofog szerinti teljesítés'!BB89</f>
        <v>0</v>
      </c>
      <c r="CX87" s="512">
        <f>'részletező tábla módosíto ei '!AZ87</f>
        <v>0</v>
      </c>
      <c r="CY87" s="512">
        <f>'2a cofog szerinti teljesítés'!BC89</f>
        <v>0</v>
      </c>
      <c r="CZ87" s="510">
        <f t="shared" si="2"/>
        <v>0</v>
      </c>
    </row>
    <row r="88" spans="1:104" ht="31.2" x14ac:dyDescent="0.3">
      <c r="A88" s="22" t="s">
        <v>197</v>
      </c>
      <c r="B88" s="203" t="s">
        <v>198</v>
      </c>
      <c r="C88" s="512">
        <f>'részletező tábla módosíto ei '!C88</f>
        <v>0</v>
      </c>
      <c r="D88" s="512">
        <f>'2a cofog szerinti teljesítés'!C90</f>
        <v>0</v>
      </c>
      <c r="E88" s="512">
        <f>'részletező tábla módosíto ei '!D88</f>
        <v>0</v>
      </c>
      <c r="F88" s="512">
        <f>'2a cofog szerinti teljesítés'!D90</f>
        <v>0</v>
      </c>
      <c r="G88" s="512">
        <f>'részletező tábla módosíto ei '!E88</f>
        <v>0</v>
      </c>
      <c r="H88" s="512">
        <f>'2a cofog szerinti teljesítés'!E90</f>
        <v>0</v>
      </c>
      <c r="I88" s="512">
        <f>'részletező tábla módosíto ei '!F88</f>
        <v>0</v>
      </c>
      <c r="J88" s="512">
        <f>'2a cofog szerinti teljesítés'!F90</f>
        <v>0</v>
      </c>
      <c r="K88" s="512">
        <f>'részletező tábla módosíto ei '!G88</f>
        <v>0</v>
      </c>
      <c r="L88" s="512">
        <f>'részletező tábla módosíto ei '!H88</f>
        <v>0</v>
      </c>
      <c r="M88" s="512">
        <f>'2a cofog szerinti teljesítés'!H90</f>
        <v>0</v>
      </c>
      <c r="N88" s="512">
        <f>'részletező tábla módosíto ei '!M88</f>
        <v>0</v>
      </c>
      <c r="O88" s="512">
        <f>'2a cofog szerinti teljesítés'!M90</f>
        <v>0</v>
      </c>
      <c r="P88" s="512">
        <f>'részletező tábla módosíto ei '!N88</f>
        <v>0</v>
      </c>
      <c r="Q88" s="512">
        <f>'2a cofog szerinti teljesítés'!N90</f>
        <v>0</v>
      </c>
      <c r="R88" s="512">
        <f>'részletező tábla módosíto ei '!O88</f>
        <v>0</v>
      </c>
      <c r="S88" s="512">
        <f>'2a cofog szerinti teljesítés'!O90</f>
        <v>0</v>
      </c>
      <c r="T88" s="512">
        <f>'részletező tábla módosíto ei '!P88</f>
        <v>0</v>
      </c>
      <c r="U88" s="512">
        <f>'2a cofog szerinti teljesítés'!P90</f>
        <v>0</v>
      </c>
      <c r="V88" s="512">
        <f>'részletező tábla módosíto ei '!Q88</f>
        <v>0</v>
      </c>
      <c r="W88" s="512">
        <f>'2a cofog szerinti teljesítés'!Q90</f>
        <v>0</v>
      </c>
      <c r="X88" s="512">
        <f>'részletező tábla módosíto ei '!R88</f>
        <v>0</v>
      </c>
      <c r="Y88" s="512">
        <f>'2a cofog szerinti teljesítés'!R90</f>
        <v>0</v>
      </c>
      <c r="Z88" s="512">
        <f>'részletező tábla módosíto ei '!S88</f>
        <v>0</v>
      </c>
      <c r="AA88" s="512">
        <f>'2a cofog szerinti teljesítés'!S90</f>
        <v>0</v>
      </c>
      <c r="AB88" s="512">
        <f>'részletező tábla módosíto ei '!T88</f>
        <v>0</v>
      </c>
      <c r="AC88" s="512">
        <f>'2a cofog szerinti teljesítés'!T90</f>
        <v>0</v>
      </c>
      <c r="AD88" s="512">
        <f>'részletező tábla módosíto ei '!U88</f>
        <v>0</v>
      </c>
      <c r="AE88" s="512">
        <f>'2a cofog szerinti teljesítés'!U90</f>
        <v>0</v>
      </c>
      <c r="AF88" s="512">
        <f>'részletező tábla módosíto ei '!V88</f>
        <v>0</v>
      </c>
      <c r="AG88" s="512">
        <f>'2a cofog szerinti teljesítés'!V90</f>
        <v>0</v>
      </c>
      <c r="AH88" s="512">
        <f>'részletező tábla módosíto ei '!W88</f>
        <v>0</v>
      </c>
      <c r="AI88" s="512">
        <f>'2a cofog szerinti teljesítés'!W90</f>
        <v>0</v>
      </c>
      <c r="AJ88" s="512">
        <f>'részletező tábla módosíto ei '!X88</f>
        <v>0</v>
      </c>
      <c r="AK88" s="512">
        <f>'2a cofog szerinti teljesítés'!X90</f>
        <v>0</v>
      </c>
      <c r="AL88" s="512">
        <f>'részletező tábla módosíto ei '!Y88</f>
        <v>0</v>
      </c>
      <c r="AM88" s="512">
        <f>'2a cofog szerinti teljesítés'!Y90</f>
        <v>0</v>
      </c>
      <c r="AN88" s="512">
        <f>'részletező tábla módosíto ei '!Z88</f>
        <v>0</v>
      </c>
      <c r="AO88" s="512">
        <f>'2a cofog szerinti teljesítés'!Z90</f>
        <v>0</v>
      </c>
      <c r="AP88" s="512">
        <f>'részletező tábla módosíto ei '!AA88</f>
        <v>0</v>
      </c>
      <c r="AQ88" s="512">
        <f>'2a cofog szerinti teljesítés'!AA90</f>
        <v>0</v>
      </c>
      <c r="AR88" s="512">
        <f>'részletező tábla módosíto ei '!AB88</f>
        <v>0</v>
      </c>
      <c r="AS88" s="512">
        <f>'2a cofog szerinti teljesítés'!AB90</f>
        <v>0</v>
      </c>
      <c r="AT88" s="512">
        <f>'részletező tábla módosíto ei '!AC88</f>
        <v>0</v>
      </c>
      <c r="AU88" s="512">
        <f>'2a cofog szerinti teljesítés'!AC90</f>
        <v>0</v>
      </c>
      <c r="AV88" s="512">
        <f>'részletező tábla módosíto ei '!AD88</f>
        <v>0</v>
      </c>
      <c r="AW88" s="512">
        <f>'2a cofog szerinti teljesítés'!AD90</f>
        <v>0</v>
      </c>
      <c r="AX88" s="512">
        <f>'részletező tábla módosíto ei '!AF88</f>
        <v>0</v>
      </c>
      <c r="AY88" s="512">
        <f>'2a cofog szerinti teljesítés'!AF90</f>
        <v>0</v>
      </c>
      <c r="AZ88" s="512">
        <f>'részletező tábla módosíto ei '!AG88</f>
        <v>0</v>
      </c>
      <c r="BA88" s="512">
        <f>'2a cofog szerinti teljesítés'!AG90</f>
        <v>0</v>
      </c>
      <c r="BB88" s="512">
        <f>'részletező tábla módosíto ei '!AH88</f>
        <v>0</v>
      </c>
      <c r="BC88" s="512">
        <f>'2a cofog szerinti teljesítés'!AH90</f>
        <v>0</v>
      </c>
      <c r="BD88" s="512">
        <f>'részletező tábla módosíto ei '!AI88</f>
        <v>0</v>
      </c>
      <c r="BE88" s="512">
        <f>'2a cofog szerinti teljesítés'!AI90</f>
        <v>0</v>
      </c>
      <c r="BF88" s="512">
        <f>'részletező tábla módosíto ei '!AJ88</f>
        <v>0</v>
      </c>
      <c r="BG88" s="512">
        <f>'2a cofog szerinti teljesítés'!AJ90</f>
        <v>0</v>
      </c>
      <c r="BH88" s="512">
        <f>'részletező tábla módosíto ei '!AK88</f>
        <v>0</v>
      </c>
      <c r="BI88" s="512">
        <f>'2a cofog szerinti teljesítés'!AK90</f>
        <v>0</v>
      </c>
      <c r="BJ88" s="512">
        <f>'részletező tábla módosíto ei '!AL88</f>
        <v>0</v>
      </c>
      <c r="BK88" s="512">
        <f>'2a cofog szerinti teljesítés'!AL90</f>
        <v>0</v>
      </c>
      <c r="BL88" s="512">
        <f>'részletező tábla módosíto ei '!AM88</f>
        <v>0</v>
      </c>
      <c r="BM88" s="512">
        <f>'2a cofog szerinti teljesítés'!AM90</f>
        <v>0</v>
      </c>
      <c r="BN88" s="512">
        <f>'részletező tábla módosíto ei '!AN88</f>
        <v>0</v>
      </c>
      <c r="BO88" s="512">
        <f>'2a cofog szerinti teljesítés'!AN90</f>
        <v>0</v>
      </c>
      <c r="BP88" s="512">
        <f>'részletező tábla módosíto ei '!AO88</f>
        <v>0</v>
      </c>
      <c r="BQ88" s="512">
        <f>'2a cofog szerinti teljesítés'!AO90</f>
        <v>0</v>
      </c>
      <c r="BR88" s="512">
        <f>'részletező tábla módosíto ei '!AP88</f>
        <v>0</v>
      </c>
      <c r="BS88" s="512">
        <f>'2a cofog szerinti teljesítés'!AP90</f>
        <v>0</v>
      </c>
      <c r="BT88" s="512">
        <f>'részletező tábla módosíto ei '!AR88</f>
        <v>0</v>
      </c>
      <c r="BU88" s="512">
        <f>'2a cofog szerinti teljesítés'!AR90</f>
        <v>0</v>
      </c>
      <c r="BV88" s="512">
        <f>'részletező tábla módosíto ei '!AS88</f>
        <v>0</v>
      </c>
      <c r="BW88" s="512">
        <f>'2a cofog szerinti teljesítés'!AS90</f>
        <v>0</v>
      </c>
      <c r="BX88" s="512">
        <f>'részletező tábla módosíto ei '!AE88</f>
        <v>0</v>
      </c>
      <c r="BY88" s="512">
        <f>'2a cofog szerinti teljesítés'!AE90</f>
        <v>0</v>
      </c>
      <c r="BZ88" s="512" t="e">
        <f>'részletező tábla módosíto ei '!#REF!</f>
        <v>#REF!</v>
      </c>
      <c r="CA88" s="512">
        <f>'2a cofog szerinti teljesítés'!AG90</f>
        <v>0</v>
      </c>
      <c r="CB88" s="512">
        <f>'részletező tábla módosíto ei '!AT88</f>
        <v>0</v>
      </c>
      <c r="CC88" s="512">
        <f>'2a cofog szerinti teljesítés'!AU90</f>
        <v>0</v>
      </c>
      <c r="CD88" s="512">
        <f>'részletező tábla módosíto ei '!AU88</f>
        <v>0</v>
      </c>
      <c r="CE88" s="512">
        <f>'2a cofog szerinti teljesítés'!AX90</f>
        <v>0</v>
      </c>
      <c r="CF88" s="512" t="e">
        <f>'részletező tábla módosíto ei '!#REF!</f>
        <v>#REF!</v>
      </c>
      <c r="CG88" s="512" t="e">
        <f>'2a cofog szerinti teljesítés'!#REF!</f>
        <v>#REF!</v>
      </c>
      <c r="CH88" s="512">
        <f>'részletező tábla módosíto ei '!AV88</f>
        <v>0</v>
      </c>
      <c r="CI88" s="512">
        <f>'2a cofog szerinti teljesítés'!AY90</f>
        <v>0</v>
      </c>
      <c r="CJ88" s="512">
        <f>'részletező tábla módosíto ei '!AW88</f>
        <v>0</v>
      </c>
      <c r="CK88" s="512">
        <f>'2a cofog szerinti teljesítés'!AZ90</f>
        <v>0</v>
      </c>
      <c r="CL88" s="512" t="e">
        <f>'részletező tábla módosíto ei '!#REF!</f>
        <v>#REF!</v>
      </c>
      <c r="CM88" s="512"/>
      <c r="CN88" s="512" t="e">
        <f>'részletező tábla módosíto ei '!#REF!</f>
        <v>#REF!</v>
      </c>
      <c r="CO88" s="512">
        <f>'2a cofog szerinti teljesítés'!AQ90</f>
        <v>0</v>
      </c>
      <c r="CP88" s="512" t="e">
        <f>'részletező tábla módosíto ei '!#REF!</f>
        <v>#REF!</v>
      </c>
      <c r="CQ88" s="512"/>
      <c r="CR88" s="512">
        <f>'részletező tábla módosíto ei '!AX88</f>
        <v>0</v>
      </c>
      <c r="CS88" s="512"/>
      <c r="CT88" s="512" t="e">
        <f>'részletező tábla módosíto ei '!#REF!</f>
        <v>#REF!</v>
      </c>
      <c r="CU88" s="512" t="e">
        <f>'2a cofog szerinti teljesítés'!#REF!</f>
        <v>#REF!</v>
      </c>
      <c r="CV88" s="512">
        <f>'részletező tábla módosíto ei '!AY88</f>
        <v>0</v>
      </c>
      <c r="CW88" s="512">
        <f>'2a cofog szerinti teljesítés'!BB90</f>
        <v>0</v>
      </c>
      <c r="CX88" s="512">
        <f>'részletező tábla módosíto ei '!AZ88</f>
        <v>0</v>
      </c>
      <c r="CY88" s="512">
        <f>'2a cofog szerinti teljesítés'!BC90</f>
        <v>0</v>
      </c>
      <c r="CZ88" s="510">
        <f t="shared" si="2"/>
        <v>0</v>
      </c>
    </row>
    <row r="89" spans="1:104" ht="17.399999999999999" x14ac:dyDescent="0.3">
      <c r="A89" s="22" t="s">
        <v>199</v>
      </c>
      <c r="B89" s="203" t="s">
        <v>200</v>
      </c>
      <c r="C89" s="512">
        <f>'részletező tábla módosíto ei '!C89</f>
        <v>0</v>
      </c>
      <c r="D89" s="512">
        <f>'2a cofog szerinti teljesítés'!C91</f>
        <v>0</v>
      </c>
      <c r="E89" s="512">
        <f>'részletező tábla módosíto ei '!D89</f>
        <v>0</v>
      </c>
      <c r="F89" s="512">
        <f>'2a cofog szerinti teljesítés'!D91</f>
        <v>0</v>
      </c>
      <c r="G89" s="512">
        <f>'részletező tábla módosíto ei '!E89</f>
        <v>0</v>
      </c>
      <c r="H89" s="512">
        <f>'2a cofog szerinti teljesítés'!E91</f>
        <v>0</v>
      </c>
      <c r="I89" s="512">
        <f>'részletező tábla módosíto ei '!F89</f>
        <v>0</v>
      </c>
      <c r="J89" s="512">
        <f>'2a cofog szerinti teljesítés'!F91</f>
        <v>0</v>
      </c>
      <c r="K89" s="512">
        <f>'részletező tábla módosíto ei '!G89</f>
        <v>0</v>
      </c>
      <c r="L89" s="512">
        <f>'részletező tábla módosíto ei '!H89</f>
        <v>0</v>
      </c>
      <c r="M89" s="512">
        <f>'2a cofog szerinti teljesítés'!H91</f>
        <v>0</v>
      </c>
      <c r="N89" s="512">
        <f>'részletező tábla módosíto ei '!M89</f>
        <v>0</v>
      </c>
      <c r="O89" s="512">
        <f>'2a cofog szerinti teljesítés'!M91</f>
        <v>0</v>
      </c>
      <c r="P89" s="512">
        <f>'részletező tábla módosíto ei '!N89</f>
        <v>0</v>
      </c>
      <c r="Q89" s="512">
        <f>'2a cofog szerinti teljesítés'!N91</f>
        <v>0</v>
      </c>
      <c r="R89" s="512">
        <f>'részletező tábla módosíto ei '!O89</f>
        <v>0</v>
      </c>
      <c r="S89" s="512">
        <f>'2a cofog szerinti teljesítés'!O91</f>
        <v>0</v>
      </c>
      <c r="T89" s="512">
        <f>'részletező tábla módosíto ei '!P89</f>
        <v>0</v>
      </c>
      <c r="U89" s="512">
        <f>'2a cofog szerinti teljesítés'!P91</f>
        <v>0</v>
      </c>
      <c r="V89" s="512">
        <f>'részletező tábla módosíto ei '!Q89</f>
        <v>0</v>
      </c>
      <c r="W89" s="512">
        <f>'2a cofog szerinti teljesítés'!Q91</f>
        <v>0</v>
      </c>
      <c r="X89" s="512">
        <f>'részletező tábla módosíto ei '!R89</f>
        <v>0</v>
      </c>
      <c r="Y89" s="512">
        <f>'2a cofog szerinti teljesítés'!R91</f>
        <v>0</v>
      </c>
      <c r="Z89" s="512">
        <f>'részletező tábla módosíto ei '!S89</f>
        <v>0</v>
      </c>
      <c r="AA89" s="512">
        <f>'2a cofog szerinti teljesítés'!S91</f>
        <v>0</v>
      </c>
      <c r="AB89" s="512">
        <f>'részletező tábla módosíto ei '!T89</f>
        <v>0</v>
      </c>
      <c r="AC89" s="512">
        <f>'2a cofog szerinti teljesítés'!T91</f>
        <v>0</v>
      </c>
      <c r="AD89" s="512">
        <f>'részletező tábla módosíto ei '!U89</f>
        <v>0</v>
      </c>
      <c r="AE89" s="512">
        <f>'2a cofog szerinti teljesítés'!U91</f>
        <v>0</v>
      </c>
      <c r="AF89" s="512">
        <f>'részletező tábla módosíto ei '!V89</f>
        <v>0</v>
      </c>
      <c r="AG89" s="512">
        <f>'2a cofog szerinti teljesítés'!V91</f>
        <v>0</v>
      </c>
      <c r="AH89" s="512">
        <f>'részletező tábla módosíto ei '!W89</f>
        <v>0</v>
      </c>
      <c r="AI89" s="512">
        <f>'2a cofog szerinti teljesítés'!W91</f>
        <v>0</v>
      </c>
      <c r="AJ89" s="512">
        <f>'részletező tábla módosíto ei '!X89</f>
        <v>0</v>
      </c>
      <c r="AK89" s="512">
        <f>'2a cofog szerinti teljesítés'!X91</f>
        <v>0</v>
      </c>
      <c r="AL89" s="512">
        <f>'részletező tábla módosíto ei '!Y89</f>
        <v>0</v>
      </c>
      <c r="AM89" s="512">
        <f>'2a cofog szerinti teljesítés'!Y91</f>
        <v>0</v>
      </c>
      <c r="AN89" s="512">
        <f>'részletező tábla módosíto ei '!Z89</f>
        <v>0</v>
      </c>
      <c r="AO89" s="512">
        <f>'2a cofog szerinti teljesítés'!Z91</f>
        <v>0</v>
      </c>
      <c r="AP89" s="512">
        <f>'részletező tábla módosíto ei '!AA89</f>
        <v>0</v>
      </c>
      <c r="AQ89" s="512">
        <f>'2a cofog szerinti teljesítés'!AA91</f>
        <v>0</v>
      </c>
      <c r="AR89" s="512">
        <f>'részletező tábla módosíto ei '!AB89</f>
        <v>0</v>
      </c>
      <c r="AS89" s="512">
        <f>'2a cofog szerinti teljesítés'!AB91</f>
        <v>0</v>
      </c>
      <c r="AT89" s="512">
        <f>'részletező tábla módosíto ei '!AC89</f>
        <v>0</v>
      </c>
      <c r="AU89" s="512">
        <f>'2a cofog szerinti teljesítés'!AC91</f>
        <v>0</v>
      </c>
      <c r="AV89" s="512">
        <f>'részletező tábla módosíto ei '!AD89</f>
        <v>0</v>
      </c>
      <c r="AW89" s="512">
        <f>'2a cofog szerinti teljesítés'!AD91</f>
        <v>0</v>
      </c>
      <c r="AX89" s="512">
        <f>'részletező tábla módosíto ei '!AF89</f>
        <v>0</v>
      </c>
      <c r="AY89" s="512">
        <f>'2a cofog szerinti teljesítés'!AF91</f>
        <v>0</v>
      </c>
      <c r="AZ89" s="512">
        <f>'részletező tábla módosíto ei '!AG89</f>
        <v>0</v>
      </c>
      <c r="BA89" s="512">
        <f>'2a cofog szerinti teljesítés'!AG91</f>
        <v>0</v>
      </c>
      <c r="BB89" s="512">
        <f>'részletező tábla módosíto ei '!AH89</f>
        <v>0</v>
      </c>
      <c r="BC89" s="512">
        <f>'2a cofog szerinti teljesítés'!AH91</f>
        <v>0</v>
      </c>
      <c r="BD89" s="512">
        <f>'részletező tábla módosíto ei '!AI89</f>
        <v>0</v>
      </c>
      <c r="BE89" s="512">
        <f>'2a cofog szerinti teljesítés'!AI91</f>
        <v>0</v>
      </c>
      <c r="BF89" s="512">
        <f>'részletező tábla módosíto ei '!AJ89</f>
        <v>0</v>
      </c>
      <c r="BG89" s="512">
        <f>'2a cofog szerinti teljesítés'!AJ91</f>
        <v>0</v>
      </c>
      <c r="BH89" s="512">
        <f>'részletező tábla módosíto ei '!AK89</f>
        <v>0</v>
      </c>
      <c r="BI89" s="512">
        <f>'2a cofog szerinti teljesítés'!AK91</f>
        <v>0</v>
      </c>
      <c r="BJ89" s="512">
        <f>'részletező tábla módosíto ei '!AL89</f>
        <v>0</v>
      </c>
      <c r="BK89" s="512">
        <f>'2a cofog szerinti teljesítés'!AL91</f>
        <v>0</v>
      </c>
      <c r="BL89" s="512">
        <f>'részletező tábla módosíto ei '!AM89</f>
        <v>0</v>
      </c>
      <c r="BM89" s="512">
        <f>'2a cofog szerinti teljesítés'!AM91</f>
        <v>0</v>
      </c>
      <c r="BN89" s="512">
        <f>'részletező tábla módosíto ei '!AN89</f>
        <v>0</v>
      </c>
      <c r="BO89" s="512">
        <f>'2a cofog szerinti teljesítés'!AN91</f>
        <v>0</v>
      </c>
      <c r="BP89" s="512">
        <f>'részletező tábla módosíto ei '!AO89</f>
        <v>0</v>
      </c>
      <c r="BQ89" s="512">
        <f>'2a cofog szerinti teljesítés'!AO91</f>
        <v>0</v>
      </c>
      <c r="BR89" s="512">
        <f>'részletező tábla módosíto ei '!AP89</f>
        <v>0</v>
      </c>
      <c r="BS89" s="512">
        <f>'2a cofog szerinti teljesítés'!AP91</f>
        <v>0</v>
      </c>
      <c r="BT89" s="512">
        <f>'részletező tábla módosíto ei '!AR89</f>
        <v>0</v>
      </c>
      <c r="BU89" s="512">
        <f>'2a cofog szerinti teljesítés'!AR91</f>
        <v>0</v>
      </c>
      <c r="BV89" s="512">
        <f>'részletező tábla módosíto ei '!AS89</f>
        <v>0</v>
      </c>
      <c r="BW89" s="512">
        <f>'2a cofog szerinti teljesítés'!AS91</f>
        <v>0</v>
      </c>
      <c r="BX89" s="512">
        <f>'részletező tábla módosíto ei '!AE89</f>
        <v>0</v>
      </c>
      <c r="BY89" s="512">
        <f>'2a cofog szerinti teljesítés'!AE91</f>
        <v>0</v>
      </c>
      <c r="BZ89" s="512" t="e">
        <f>'részletező tábla módosíto ei '!#REF!</f>
        <v>#REF!</v>
      </c>
      <c r="CA89" s="512">
        <f>'2a cofog szerinti teljesítés'!AG91</f>
        <v>0</v>
      </c>
      <c r="CB89" s="512">
        <f>'részletező tábla módosíto ei '!AT89</f>
        <v>0</v>
      </c>
      <c r="CC89" s="512">
        <f>'2a cofog szerinti teljesítés'!AU91</f>
        <v>0</v>
      </c>
      <c r="CD89" s="512">
        <f>'részletező tábla módosíto ei '!AU89</f>
        <v>0</v>
      </c>
      <c r="CE89" s="512">
        <f>'2a cofog szerinti teljesítés'!AX91</f>
        <v>0</v>
      </c>
      <c r="CF89" s="512" t="e">
        <f>'részletező tábla módosíto ei '!#REF!</f>
        <v>#REF!</v>
      </c>
      <c r="CG89" s="512" t="e">
        <f>'2a cofog szerinti teljesítés'!#REF!</f>
        <v>#REF!</v>
      </c>
      <c r="CH89" s="512">
        <f>'részletező tábla módosíto ei '!AV89</f>
        <v>0</v>
      </c>
      <c r="CI89" s="512">
        <f>'2a cofog szerinti teljesítés'!AY91</f>
        <v>0</v>
      </c>
      <c r="CJ89" s="512">
        <f>'részletező tábla módosíto ei '!AW89</f>
        <v>0</v>
      </c>
      <c r="CK89" s="512">
        <f>'2a cofog szerinti teljesítés'!AZ91</f>
        <v>0</v>
      </c>
      <c r="CL89" s="512" t="e">
        <f>'részletező tábla módosíto ei '!#REF!</f>
        <v>#REF!</v>
      </c>
      <c r="CM89" s="512"/>
      <c r="CN89" s="512" t="e">
        <f>'részletező tábla módosíto ei '!#REF!</f>
        <v>#REF!</v>
      </c>
      <c r="CO89" s="512">
        <f>'2a cofog szerinti teljesítés'!AQ91</f>
        <v>0</v>
      </c>
      <c r="CP89" s="512" t="e">
        <f>'részletező tábla módosíto ei '!#REF!</f>
        <v>#REF!</v>
      </c>
      <c r="CQ89" s="512"/>
      <c r="CR89" s="512">
        <f>'részletező tábla módosíto ei '!AX89</f>
        <v>0</v>
      </c>
      <c r="CS89" s="512"/>
      <c r="CT89" s="512" t="e">
        <f>'részletező tábla módosíto ei '!#REF!</f>
        <v>#REF!</v>
      </c>
      <c r="CU89" s="512" t="e">
        <f>'2a cofog szerinti teljesítés'!#REF!</f>
        <v>#REF!</v>
      </c>
      <c r="CV89" s="512">
        <f>'részletező tábla módosíto ei '!AY89</f>
        <v>0</v>
      </c>
      <c r="CW89" s="512">
        <f>'2a cofog szerinti teljesítés'!BB91</f>
        <v>0</v>
      </c>
      <c r="CX89" s="512">
        <f>'részletező tábla módosíto ei '!AZ89</f>
        <v>0</v>
      </c>
      <c r="CY89" s="512">
        <f>'2a cofog szerinti teljesítés'!BC91</f>
        <v>0</v>
      </c>
      <c r="CZ89" s="510">
        <f t="shared" si="2"/>
        <v>0</v>
      </c>
    </row>
    <row r="90" spans="1:104" ht="17.399999999999999" x14ac:dyDescent="0.3">
      <c r="A90" s="18" t="s">
        <v>201</v>
      </c>
      <c r="B90" s="201" t="s">
        <v>202</v>
      </c>
      <c r="C90" s="512">
        <f>'részletező tábla módosíto ei '!C90</f>
        <v>0</v>
      </c>
      <c r="D90" s="512">
        <f>'2a cofog szerinti teljesítés'!C92</f>
        <v>0</v>
      </c>
      <c r="E90" s="512">
        <f>'részletező tábla módosíto ei '!D90</f>
        <v>0</v>
      </c>
      <c r="F90" s="512">
        <f>'2a cofog szerinti teljesítés'!D92</f>
        <v>0</v>
      </c>
      <c r="G90" s="512">
        <f>'részletező tábla módosíto ei '!E90</f>
        <v>1481488</v>
      </c>
      <c r="H90" s="512">
        <f>'2a cofog szerinti teljesítés'!E92</f>
        <v>0</v>
      </c>
      <c r="I90" s="512">
        <f>'részletező tábla módosíto ei '!F90</f>
        <v>0</v>
      </c>
      <c r="J90" s="512">
        <f>'2a cofog szerinti teljesítés'!F92</f>
        <v>1481488</v>
      </c>
      <c r="K90" s="512">
        <f>'részletező tábla módosíto ei '!G90</f>
        <v>0</v>
      </c>
      <c r="L90" s="512">
        <f>'részletező tábla módosíto ei '!H90</f>
        <v>1481488</v>
      </c>
      <c r="M90" s="512">
        <f>'2a cofog szerinti teljesítés'!H92</f>
        <v>1481488</v>
      </c>
      <c r="N90" s="512">
        <f>'részletező tábla módosíto ei '!M90</f>
        <v>1187782</v>
      </c>
      <c r="O90" s="512">
        <f>'2a cofog szerinti teljesítés'!M92</f>
        <v>0</v>
      </c>
      <c r="P90" s="512">
        <f>'részletező tábla módosíto ei '!N90</f>
        <v>0</v>
      </c>
      <c r="Q90" s="512">
        <f>'2a cofog szerinti teljesítés'!N92</f>
        <v>1187782</v>
      </c>
      <c r="R90" s="512">
        <f>'részletező tábla módosíto ei '!O90</f>
        <v>0</v>
      </c>
      <c r="S90" s="512">
        <f>'2a cofog szerinti teljesítés'!O92</f>
        <v>0</v>
      </c>
      <c r="T90" s="512">
        <f>'részletező tábla módosíto ei '!P90</f>
        <v>0</v>
      </c>
      <c r="U90" s="512">
        <f>'2a cofog szerinti teljesítés'!P92</f>
        <v>0</v>
      </c>
      <c r="V90" s="512">
        <f>'részletező tábla módosíto ei '!Q90</f>
        <v>1187782</v>
      </c>
      <c r="W90" s="512">
        <f>'2a cofog szerinti teljesítés'!Q92</f>
        <v>1187782</v>
      </c>
      <c r="X90" s="512">
        <f>'részletező tábla módosíto ei '!R90</f>
        <v>1523561</v>
      </c>
      <c r="Y90" s="512">
        <f>'2a cofog szerinti teljesítés'!R92</f>
        <v>0</v>
      </c>
      <c r="Z90" s="512">
        <f>'részletező tábla módosíto ei '!S90</f>
        <v>0</v>
      </c>
      <c r="AA90" s="512">
        <f>'2a cofog szerinti teljesítés'!S92</f>
        <v>0</v>
      </c>
      <c r="AB90" s="512">
        <f>'részletező tábla módosíto ei '!T90</f>
        <v>0</v>
      </c>
      <c r="AC90" s="512">
        <f>'2a cofog szerinti teljesítés'!T92</f>
        <v>1523561</v>
      </c>
      <c r="AD90" s="512">
        <f>'részletező tábla módosíto ei '!U90</f>
        <v>1523561</v>
      </c>
      <c r="AE90" s="512">
        <f>'2a cofog szerinti teljesítés'!U92</f>
        <v>1523561</v>
      </c>
      <c r="AF90" s="512">
        <f>'részletező tábla módosíto ei '!V90</f>
        <v>0</v>
      </c>
      <c r="AG90" s="512">
        <f>'2a cofog szerinti teljesítés'!V92</f>
        <v>0</v>
      </c>
      <c r="AH90" s="512">
        <f>'részletező tábla módosíto ei '!W90</f>
        <v>0</v>
      </c>
      <c r="AI90" s="512">
        <f>'2a cofog szerinti teljesítés'!W92</f>
        <v>0</v>
      </c>
      <c r="AJ90" s="512">
        <f>'részletező tábla módosíto ei '!X90</f>
        <v>0</v>
      </c>
      <c r="AK90" s="512">
        <f>'2a cofog szerinti teljesítés'!X92</f>
        <v>0</v>
      </c>
      <c r="AL90" s="512">
        <f>'részletező tábla módosíto ei '!Y90</f>
        <v>0</v>
      </c>
      <c r="AM90" s="512">
        <f>'2a cofog szerinti teljesítés'!Y92</f>
        <v>0</v>
      </c>
      <c r="AN90" s="512">
        <f>'részletező tábla módosíto ei '!Z90</f>
        <v>0</v>
      </c>
      <c r="AO90" s="512">
        <f>'2a cofog szerinti teljesítés'!Z92</f>
        <v>0</v>
      </c>
      <c r="AP90" s="512">
        <f>'részletező tábla módosíto ei '!AA90</f>
        <v>0</v>
      </c>
      <c r="AQ90" s="512">
        <f>'2a cofog szerinti teljesítés'!AA92</f>
        <v>0</v>
      </c>
      <c r="AR90" s="512">
        <f>'részletező tábla módosíto ei '!AB90</f>
        <v>0</v>
      </c>
      <c r="AS90" s="512">
        <f>'2a cofog szerinti teljesítés'!AB92</f>
        <v>0</v>
      </c>
      <c r="AT90" s="512">
        <f>'részletező tábla módosíto ei '!AC90</f>
        <v>0</v>
      </c>
      <c r="AU90" s="512">
        <f>'2a cofog szerinti teljesítés'!AC92</f>
        <v>0</v>
      </c>
      <c r="AV90" s="512">
        <f>'részletező tábla módosíto ei '!AD90</f>
        <v>0</v>
      </c>
      <c r="AW90" s="512">
        <f>'2a cofog szerinti teljesítés'!AD92</f>
        <v>63296685</v>
      </c>
      <c r="AX90" s="512">
        <f>'részletező tábla módosíto ei '!AF90</f>
        <v>0</v>
      </c>
      <c r="AY90" s="512">
        <f>'2a cofog szerinti teljesítés'!AF92</f>
        <v>0</v>
      </c>
      <c r="AZ90" s="512">
        <f>'részletező tábla módosíto ei '!AG90</f>
        <v>0</v>
      </c>
      <c r="BA90" s="512">
        <f>'2a cofog szerinti teljesítés'!AG92</f>
        <v>0</v>
      </c>
      <c r="BB90" s="512">
        <f>'részletező tábla módosíto ei '!AH90</f>
        <v>0</v>
      </c>
      <c r="BC90" s="512">
        <f>'2a cofog szerinti teljesítés'!AH92</f>
        <v>0</v>
      </c>
      <c r="BD90" s="512">
        <f>'részletező tábla módosíto ei '!AI90</f>
        <v>0</v>
      </c>
      <c r="BE90" s="512">
        <f>'2a cofog szerinti teljesítés'!AI92</f>
        <v>0</v>
      </c>
      <c r="BF90" s="512">
        <f>'részletező tábla módosíto ei '!AJ90</f>
        <v>0</v>
      </c>
      <c r="BG90" s="512">
        <f>'2a cofog szerinti teljesítés'!AJ92</f>
        <v>0</v>
      </c>
      <c r="BH90" s="512">
        <f>'részletező tábla módosíto ei '!AK90</f>
        <v>0</v>
      </c>
      <c r="BI90" s="512">
        <f>'2a cofog szerinti teljesítés'!AK92</f>
        <v>0</v>
      </c>
      <c r="BJ90" s="512">
        <f>'részletező tábla módosíto ei '!AL90</f>
        <v>63296685</v>
      </c>
      <c r="BK90" s="512">
        <f>'2a cofog szerinti teljesítés'!AL92</f>
        <v>0</v>
      </c>
      <c r="BL90" s="512">
        <f>'részletező tábla módosíto ei '!AM90</f>
        <v>0</v>
      </c>
      <c r="BM90" s="512">
        <f>'2a cofog szerinti teljesítés'!AM92</f>
        <v>0</v>
      </c>
      <c r="BN90" s="512">
        <f>'részletező tábla módosíto ei '!AN90</f>
        <v>0</v>
      </c>
      <c r="BO90" s="512">
        <f>'2a cofog szerinti teljesítés'!AN92</f>
        <v>0</v>
      </c>
      <c r="BP90" s="512">
        <f>'részletező tábla módosíto ei '!AO90</f>
        <v>0</v>
      </c>
      <c r="BQ90" s="512">
        <f>'2a cofog szerinti teljesítés'!AO92</f>
        <v>0</v>
      </c>
      <c r="BR90" s="512">
        <f>'részletező tábla módosíto ei '!AP90</f>
        <v>0</v>
      </c>
      <c r="BS90" s="512">
        <f>'2a cofog szerinti teljesítés'!AP92</f>
        <v>0</v>
      </c>
      <c r="BT90" s="512">
        <f>'részletező tábla módosíto ei '!AR90</f>
        <v>0</v>
      </c>
      <c r="BU90" s="512">
        <f>'2a cofog szerinti teljesítés'!AR92</f>
        <v>0</v>
      </c>
      <c r="BV90" s="512">
        <f>'részletező tábla módosíto ei '!AS90</f>
        <v>0</v>
      </c>
      <c r="BW90" s="512">
        <f>'2a cofog szerinti teljesítés'!AS92</f>
        <v>0</v>
      </c>
      <c r="BX90" s="512">
        <f>'részletező tábla módosíto ei '!AE90</f>
        <v>0</v>
      </c>
      <c r="BY90" s="512">
        <f>'2a cofog szerinti teljesítés'!AE92</f>
        <v>0</v>
      </c>
      <c r="BZ90" s="512" t="e">
        <f>'részletező tábla módosíto ei '!#REF!</f>
        <v>#REF!</v>
      </c>
      <c r="CA90" s="512">
        <f>'2a cofog szerinti teljesítés'!AG92</f>
        <v>0</v>
      </c>
      <c r="CB90" s="512">
        <f>'részletező tábla módosíto ei '!AT90</f>
        <v>0</v>
      </c>
      <c r="CC90" s="512">
        <f>'2a cofog szerinti teljesítés'!AU92</f>
        <v>0</v>
      </c>
      <c r="CD90" s="512">
        <f>'részletező tábla módosíto ei '!AU90</f>
        <v>0</v>
      </c>
      <c r="CE90" s="512">
        <f>'2a cofog szerinti teljesítés'!AX92</f>
        <v>0</v>
      </c>
      <c r="CF90" s="512" t="e">
        <f>'részletező tábla módosíto ei '!#REF!</f>
        <v>#REF!</v>
      </c>
      <c r="CG90" s="512" t="e">
        <f>'2a cofog szerinti teljesítés'!#REF!</f>
        <v>#REF!</v>
      </c>
      <c r="CH90" s="512">
        <f>'részletező tábla módosíto ei '!AV90</f>
        <v>0</v>
      </c>
      <c r="CI90" s="512">
        <f>'2a cofog szerinti teljesítés'!AY92</f>
        <v>0</v>
      </c>
      <c r="CJ90" s="512">
        <f>'részletező tábla módosíto ei '!AW90</f>
        <v>0</v>
      </c>
      <c r="CK90" s="512">
        <f>'2a cofog szerinti teljesítés'!AZ92</f>
        <v>0</v>
      </c>
      <c r="CL90" s="512" t="e">
        <f>'részletező tábla módosíto ei '!#REF!</f>
        <v>#REF!</v>
      </c>
      <c r="CM90" s="512"/>
      <c r="CN90" s="512" t="e">
        <f>'részletező tábla módosíto ei '!#REF!</f>
        <v>#REF!</v>
      </c>
      <c r="CO90" s="512">
        <f>'2a cofog szerinti teljesítés'!AQ92</f>
        <v>0</v>
      </c>
      <c r="CP90" s="512" t="e">
        <f>'részletező tábla módosíto ei '!#REF!</f>
        <v>#REF!</v>
      </c>
      <c r="CQ90" s="512"/>
      <c r="CR90" s="512">
        <f>'részletező tábla módosíto ei '!AX90</f>
        <v>0</v>
      </c>
      <c r="CS90" s="512"/>
      <c r="CT90" s="512" t="e">
        <f>'részletező tábla módosíto ei '!#REF!</f>
        <v>#REF!</v>
      </c>
      <c r="CU90" s="512" t="e">
        <f>'2a cofog szerinti teljesítés'!#REF!</f>
        <v>#REF!</v>
      </c>
      <c r="CV90" s="512">
        <f>'részletező tábla módosíto ei '!AY90</f>
        <v>0</v>
      </c>
      <c r="CW90" s="512">
        <f>'2a cofog szerinti teljesítés'!BB92</f>
        <v>0</v>
      </c>
      <c r="CX90" s="512">
        <f>'részletező tábla módosíto ei '!AZ90</f>
        <v>63296685</v>
      </c>
      <c r="CY90" s="512">
        <f>'2a cofog szerinti teljesítés'!BC92</f>
        <v>63296685</v>
      </c>
      <c r="CZ90" s="510">
        <f t="shared" si="2"/>
        <v>67489516</v>
      </c>
    </row>
    <row r="91" spans="1:104" ht="17.399999999999999" x14ac:dyDescent="0.3">
      <c r="A91" s="22" t="s">
        <v>203</v>
      </c>
      <c r="B91" s="203" t="s">
        <v>204</v>
      </c>
      <c r="C91" s="512">
        <f>'részletező tábla módosíto ei '!C91</f>
        <v>0</v>
      </c>
      <c r="D91" s="512">
        <f>'2a cofog szerinti teljesítés'!C93</f>
        <v>0</v>
      </c>
      <c r="E91" s="512">
        <f>'részletező tábla módosíto ei '!D91</f>
        <v>0</v>
      </c>
      <c r="F91" s="512">
        <f>'2a cofog szerinti teljesítés'!D93</f>
        <v>0</v>
      </c>
      <c r="G91" s="512">
        <f>'részletező tábla módosíto ei '!E91</f>
        <v>1481488</v>
      </c>
      <c r="H91" s="512">
        <f>'2a cofog szerinti teljesítés'!E93</f>
        <v>0</v>
      </c>
      <c r="I91" s="512">
        <f>'részletező tábla módosíto ei '!F91</f>
        <v>0</v>
      </c>
      <c r="J91" s="512">
        <f>'2a cofog szerinti teljesítés'!F93</f>
        <v>1481488</v>
      </c>
      <c r="K91" s="512">
        <f>'részletező tábla módosíto ei '!G91</f>
        <v>0</v>
      </c>
      <c r="L91" s="512">
        <f>'részletező tábla módosíto ei '!H91</f>
        <v>1481488</v>
      </c>
      <c r="M91" s="512">
        <f>'2a cofog szerinti teljesítés'!H93</f>
        <v>1481488</v>
      </c>
      <c r="N91" s="512">
        <f>'részletező tábla módosíto ei '!M91</f>
        <v>1187782</v>
      </c>
      <c r="O91" s="512">
        <f>'2a cofog szerinti teljesítés'!M93</f>
        <v>0</v>
      </c>
      <c r="P91" s="512">
        <f>'részletező tábla módosíto ei '!N91</f>
        <v>0</v>
      </c>
      <c r="Q91" s="512">
        <f>'2a cofog szerinti teljesítés'!N93</f>
        <v>1187782</v>
      </c>
      <c r="R91" s="512">
        <f>'részletező tábla módosíto ei '!O91</f>
        <v>0</v>
      </c>
      <c r="S91" s="512">
        <f>'2a cofog szerinti teljesítés'!O93</f>
        <v>0</v>
      </c>
      <c r="T91" s="512">
        <f>'részletező tábla módosíto ei '!P91</f>
        <v>0</v>
      </c>
      <c r="U91" s="512">
        <f>'2a cofog szerinti teljesítés'!P93</f>
        <v>0</v>
      </c>
      <c r="V91" s="512">
        <f>'részletező tábla módosíto ei '!Q91</f>
        <v>1187782</v>
      </c>
      <c r="W91" s="512">
        <f>'2a cofog szerinti teljesítés'!Q93</f>
        <v>1187782</v>
      </c>
      <c r="X91" s="512">
        <f>'részletező tábla módosíto ei '!R91</f>
        <v>1523561</v>
      </c>
      <c r="Y91" s="512">
        <f>'2a cofog szerinti teljesítés'!R93</f>
        <v>0</v>
      </c>
      <c r="Z91" s="512">
        <f>'részletező tábla módosíto ei '!S91</f>
        <v>0</v>
      </c>
      <c r="AA91" s="512">
        <f>'2a cofog szerinti teljesítés'!S93</f>
        <v>0</v>
      </c>
      <c r="AB91" s="512">
        <f>'részletező tábla módosíto ei '!T91</f>
        <v>0</v>
      </c>
      <c r="AC91" s="512">
        <f>'2a cofog szerinti teljesítés'!T93</f>
        <v>1523561</v>
      </c>
      <c r="AD91" s="512">
        <f>'részletező tábla módosíto ei '!U91</f>
        <v>1523561</v>
      </c>
      <c r="AE91" s="512">
        <f>'2a cofog szerinti teljesítés'!U93</f>
        <v>1523561</v>
      </c>
      <c r="AF91" s="512">
        <f>'részletező tábla módosíto ei '!V91</f>
        <v>0</v>
      </c>
      <c r="AG91" s="512">
        <f>'2a cofog szerinti teljesítés'!V93</f>
        <v>0</v>
      </c>
      <c r="AH91" s="512">
        <f>'részletező tábla módosíto ei '!W91</f>
        <v>0</v>
      </c>
      <c r="AI91" s="512">
        <f>'2a cofog szerinti teljesítés'!W93</f>
        <v>0</v>
      </c>
      <c r="AJ91" s="512">
        <f>'részletező tábla módosíto ei '!X91</f>
        <v>0</v>
      </c>
      <c r="AK91" s="512">
        <f>'2a cofog szerinti teljesítés'!X93</f>
        <v>0</v>
      </c>
      <c r="AL91" s="512">
        <f>'részletező tábla módosíto ei '!Y91</f>
        <v>0</v>
      </c>
      <c r="AM91" s="512">
        <f>'2a cofog szerinti teljesítés'!Y93</f>
        <v>0</v>
      </c>
      <c r="AN91" s="512">
        <f>'részletező tábla módosíto ei '!Z91</f>
        <v>0</v>
      </c>
      <c r="AO91" s="512">
        <f>'2a cofog szerinti teljesítés'!Z93</f>
        <v>0</v>
      </c>
      <c r="AP91" s="512">
        <f>'részletező tábla módosíto ei '!AA91</f>
        <v>0</v>
      </c>
      <c r="AQ91" s="512">
        <f>'2a cofog szerinti teljesítés'!AA93</f>
        <v>0</v>
      </c>
      <c r="AR91" s="512">
        <f>'részletező tábla módosíto ei '!AB91</f>
        <v>0</v>
      </c>
      <c r="AS91" s="512">
        <f>'2a cofog szerinti teljesítés'!AB93</f>
        <v>0</v>
      </c>
      <c r="AT91" s="512">
        <f>'részletező tábla módosíto ei '!AC91</f>
        <v>0</v>
      </c>
      <c r="AU91" s="512">
        <f>'2a cofog szerinti teljesítés'!AC93</f>
        <v>0</v>
      </c>
      <c r="AV91" s="512">
        <f>'részletező tábla módosíto ei '!AD91</f>
        <v>0</v>
      </c>
      <c r="AW91" s="512">
        <f>'2a cofog szerinti teljesítés'!AD93</f>
        <v>63296685</v>
      </c>
      <c r="AX91" s="512">
        <f>'részletező tábla módosíto ei '!AF91</f>
        <v>0</v>
      </c>
      <c r="AY91" s="512">
        <f>'2a cofog szerinti teljesítés'!AF93</f>
        <v>0</v>
      </c>
      <c r="AZ91" s="512">
        <f>'részletező tábla módosíto ei '!AG91</f>
        <v>0</v>
      </c>
      <c r="BA91" s="512">
        <f>'2a cofog szerinti teljesítés'!AG93</f>
        <v>0</v>
      </c>
      <c r="BB91" s="512">
        <f>'részletező tábla módosíto ei '!AH91</f>
        <v>0</v>
      </c>
      <c r="BC91" s="512">
        <f>'2a cofog szerinti teljesítés'!AH93</f>
        <v>0</v>
      </c>
      <c r="BD91" s="512">
        <f>'részletező tábla módosíto ei '!AI91</f>
        <v>0</v>
      </c>
      <c r="BE91" s="512">
        <f>'2a cofog szerinti teljesítés'!AI93</f>
        <v>0</v>
      </c>
      <c r="BF91" s="512">
        <f>'részletező tábla módosíto ei '!AJ91</f>
        <v>0</v>
      </c>
      <c r="BG91" s="512">
        <f>'2a cofog szerinti teljesítés'!AJ93</f>
        <v>0</v>
      </c>
      <c r="BH91" s="512">
        <f>'részletező tábla módosíto ei '!AK91</f>
        <v>0</v>
      </c>
      <c r="BI91" s="512">
        <f>'2a cofog szerinti teljesítés'!AK93</f>
        <v>0</v>
      </c>
      <c r="BJ91" s="512">
        <f>'részletező tábla módosíto ei '!AL91</f>
        <v>63296685</v>
      </c>
      <c r="BK91" s="512">
        <f>'2a cofog szerinti teljesítés'!AL93</f>
        <v>0</v>
      </c>
      <c r="BL91" s="512">
        <f>'részletező tábla módosíto ei '!AM91</f>
        <v>0</v>
      </c>
      <c r="BM91" s="512">
        <f>'2a cofog szerinti teljesítés'!AM93</f>
        <v>0</v>
      </c>
      <c r="BN91" s="512">
        <f>'részletező tábla módosíto ei '!AN91</f>
        <v>0</v>
      </c>
      <c r="BO91" s="512">
        <f>'2a cofog szerinti teljesítés'!AN93</f>
        <v>0</v>
      </c>
      <c r="BP91" s="512">
        <f>'részletező tábla módosíto ei '!AO91</f>
        <v>0</v>
      </c>
      <c r="BQ91" s="512">
        <f>'2a cofog szerinti teljesítés'!AO93</f>
        <v>0</v>
      </c>
      <c r="BR91" s="512">
        <f>'részletező tábla módosíto ei '!AP91</f>
        <v>0</v>
      </c>
      <c r="BS91" s="512">
        <f>'2a cofog szerinti teljesítés'!AP93</f>
        <v>0</v>
      </c>
      <c r="BT91" s="512">
        <f>'részletező tábla módosíto ei '!AR91</f>
        <v>0</v>
      </c>
      <c r="BU91" s="512">
        <f>'2a cofog szerinti teljesítés'!AR93</f>
        <v>0</v>
      </c>
      <c r="BV91" s="512">
        <f>'részletező tábla módosíto ei '!AS91</f>
        <v>0</v>
      </c>
      <c r="BW91" s="512">
        <f>'2a cofog szerinti teljesítés'!AS93</f>
        <v>0</v>
      </c>
      <c r="BX91" s="512">
        <f>'részletező tábla módosíto ei '!AE91</f>
        <v>0</v>
      </c>
      <c r="BY91" s="512">
        <f>'2a cofog szerinti teljesítés'!AE93</f>
        <v>0</v>
      </c>
      <c r="BZ91" s="512" t="e">
        <f>'részletező tábla módosíto ei '!#REF!</f>
        <v>#REF!</v>
      </c>
      <c r="CA91" s="512">
        <f>'2a cofog szerinti teljesítés'!AG93</f>
        <v>0</v>
      </c>
      <c r="CB91" s="512">
        <f>'részletező tábla módosíto ei '!AT91</f>
        <v>0</v>
      </c>
      <c r="CC91" s="512">
        <f>'2a cofog szerinti teljesítés'!AU93</f>
        <v>0</v>
      </c>
      <c r="CD91" s="512">
        <f>'részletező tábla módosíto ei '!AU91</f>
        <v>0</v>
      </c>
      <c r="CE91" s="512">
        <f>'2a cofog szerinti teljesítés'!AX93</f>
        <v>0</v>
      </c>
      <c r="CF91" s="512" t="e">
        <f>'részletező tábla módosíto ei '!#REF!</f>
        <v>#REF!</v>
      </c>
      <c r="CG91" s="512" t="e">
        <f>'2a cofog szerinti teljesítés'!#REF!</f>
        <v>#REF!</v>
      </c>
      <c r="CH91" s="512">
        <f>'részletező tábla módosíto ei '!AV91</f>
        <v>0</v>
      </c>
      <c r="CI91" s="512">
        <f>'2a cofog szerinti teljesítés'!AY93</f>
        <v>0</v>
      </c>
      <c r="CJ91" s="512">
        <f>'részletező tábla módosíto ei '!AW91</f>
        <v>0</v>
      </c>
      <c r="CK91" s="512">
        <f>'2a cofog szerinti teljesítés'!AZ93</f>
        <v>0</v>
      </c>
      <c r="CL91" s="512" t="e">
        <f>'részletező tábla módosíto ei '!#REF!</f>
        <v>#REF!</v>
      </c>
      <c r="CM91" s="512"/>
      <c r="CN91" s="512" t="e">
        <f>'részletező tábla módosíto ei '!#REF!</f>
        <v>#REF!</v>
      </c>
      <c r="CO91" s="512">
        <f>'2a cofog szerinti teljesítés'!AQ93</f>
        <v>0</v>
      </c>
      <c r="CP91" s="512" t="e">
        <f>'részletező tábla módosíto ei '!#REF!</f>
        <v>#REF!</v>
      </c>
      <c r="CQ91" s="512"/>
      <c r="CR91" s="512">
        <f>'részletező tábla módosíto ei '!AX91</f>
        <v>0</v>
      </c>
      <c r="CS91" s="512"/>
      <c r="CT91" s="512" t="e">
        <f>'részletező tábla módosíto ei '!#REF!</f>
        <v>#REF!</v>
      </c>
      <c r="CU91" s="512" t="e">
        <f>'2a cofog szerinti teljesítés'!#REF!</f>
        <v>#REF!</v>
      </c>
      <c r="CV91" s="512">
        <f>'részletező tábla módosíto ei '!AY91</f>
        <v>0</v>
      </c>
      <c r="CW91" s="512">
        <f>'2a cofog szerinti teljesítés'!BB93</f>
        <v>0</v>
      </c>
      <c r="CX91" s="512">
        <f>'részletező tábla módosíto ei '!AZ91</f>
        <v>63296685</v>
      </c>
      <c r="CY91" s="512">
        <f>'2a cofog szerinti teljesítés'!BC93</f>
        <v>63296685</v>
      </c>
      <c r="CZ91" s="510">
        <f t="shared" si="2"/>
        <v>67489516</v>
      </c>
    </row>
    <row r="92" spans="1:104" ht="17.399999999999999" x14ac:dyDescent="0.3">
      <c r="A92" s="22"/>
      <c r="B92" s="204" t="s">
        <v>205</v>
      </c>
      <c r="C92" s="512">
        <f>'részletező tábla módosíto ei '!C92</f>
        <v>0</v>
      </c>
      <c r="D92" s="512">
        <f>'2a cofog szerinti teljesítés'!C94</f>
        <v>0</v>
      </c>
      <c r="E92" s="512">
        <f>'részletező tábla módosíto ei '!D92</f>
        <v>0</v>
      </c>
      <c r="F92" s="512">
        <f>'2a cofog szerinti teljesítés'!D94</f>
        <v>0</v>
      </c>
      <c r="G92" s="512">
        <f>'részletező tábla módosíto ei '!E92</f>
        <v>1481488</v>
      </c>
      <c r="H92" s="512">
        <f>'2a cofog szerinti teljesítés'!E94</f>
        <v>0</v>
      </c>
      <c r="I92" s="512">
        <f>'részletező tábla módosíto ei '!F92</f>
        <v>0</v>
      </c>
      <c r="J92" s="512">
        <f>'2a cofog szerinti teljesítés'!F94</f>
        <v>1481488</v>
      </c>
      <c r="K92" s="512">
        <f>'részletező tábla módosíto ei '!G92</f>
        <v>0</v>
      </c>
      <c r="L92" s="512">
        <f>'részletező tábla módosíto ei '!H92</f>
        <v>1481488</v>
      </c>
      <c r="M92" s="512">
        <f>'2a cofog szerinti teljesítés'!H94</f>
        <v>1481488</v>
      </c>
      <c r="N92" s="512">
        <f>'részletező tábla módosíto ei '!M92</f>
        <v>1187782</v>
      </c>
      <c r="O92" s="512">
        <f>'2a cofog szerinti teljesítés'!M94</f>
        <v>0</v>
      </c>
      <c r="P92" s="512">
        <f>'részletező tábla módosíto ei '!N92</f>
        <v>0</v>
      </c>
      <c r="Q92" s="512">
        <f>'2a cofog szerinti teljesítés'!N94</f>
        <v>1187782</v>
      </c>
      <c r="R92" s="512">
        <f>'részletező tábla módosíto ei '!O92</f>
        <v>0</v>
      </c>
      <c r="S92" s="512">
        <f>'2a cofog szerinti teljesítés'!O94</f>
        <v>0</v>
      </c>
      <c r="T92" s="512">
        <f>'részletező tábla módosíto ei '!P92</f>
        <v>0</v>
      </c>
      <c r="U92" s="512">
        <f>'2a cofog szerinti teljesítés'!P94</f>
        <v>0</v>
      </c>
      <c r="V92" s="512">
        <f>'részletező tábla módosíto ei '!Q92</f>
        <v>1187782</v>
      </c>
      <c r="W92" s="512">
        <f>'2a cofog szerinti teljesítés'!Q94</f>
        <v>1187782</v>
      </c>
      <c r="X92" s="512">
        <f>'részletező tábla módosíto ei '!R92</f>
        <v>1523561</v>
      </c>
      <c r="Y92" s="512">
        <f>'2a cofog szerinti teljesítés'!R94</f>
        <v>0</v>
      </c>
      <c r="Z92" s="512">
        <f>'részletező tábla módosíto ei '!S92</f>
        <v>0</v>
      </c>
      <c r="AA92" s="512">
        <f>'2a cofog szerinti teljesítés'!S94</f>
        <v>0</v>
      </c>
      <c r="AB92" s="512">
        <f>'részletező tábla módosíto ei '!T92</f>
        <v>0</v>
      </c>
      <c r="AC92" s="512">
        <f>'2a cofog szerinti teljesítés'!T94</f>
        <v>1523561</v>
      </c>
      <c r="AD92" s="512">
        <f>'részletező tábla módosíto ei '!U92</f>
        <v>1523561</v>
      </c>
      <c r="AE92" s="512">
        <f>'2a cofog szerinti teljesítés'!U94</f>
        <v>1523561</v>
      </c>
      <c r="AF92" s="512">
        <f>'részletező tábla módosíto ei '!V92</f>
        <v>0</v>
      </c>
      <c r="AG92" s="512">
        <f>'2a cofog szerinti teljesítés'!V94</f>
        <v>0</v>
      </c>
      <c r="AH92" s="512">
        <f>'részletező tábla módosíto ei '!W92</f>
        <v>0</v>
      </c>
      <c r="AI92" s="512">
        <f>'2a cofog szerinti teljesítés'!W94</f>
        <v>0</v>
      </c>
      <c r="AJ92" s="512">
        <f>'részletező tábla módosíto ei '!X92</f>
        <v>0</v>
      </c>
      <c r="AK92" s="512">
        <f>'2a cofog szerinti teljesítés'!X94</f>
        <v>0</v>
      </c>
      <c r="AL92" s="512">
        <f>'részletező tábla módosíto ei '!Y92</f>
        <v>0</v>
      </c>
      <c r="AM92" s="512">
        <f>'2a cofog szerinti teljesítés'!Y94</f>
        <v>0</v>
      </c>
      <c r="AN92" s="512">
        <f>'részletező tábla módosíto ei '!Z92</f>
        <v>0</v>
      </c>
      <c r="AO92" s="512">
        <f>'2a cofog szerinti teljesítés'!Z94</f>
        <v>0</v>
      </c>
      <c r="AP92" s="512">
        <f>'részletező tábla módosíto ei '!AA92</f>
        <v>0</v>
      </c>
      <c r="AQ92" s="512">
        <f>'2a cofog szerinti teljesítés'!AA94</f>
        <v>0</v>
      </c>
      <c r="AR92" s="512">
        <f>'részletező tábla módosíto ei '!AB92</f>
        <v>0</v>
      </c>
      <c r="AS92" s="512">
        <f>'2a cofog szerinti teljesítés'!AB94</f>
        <v>0</v>
      </c>
      <c r="AT92" s="512">
        <f>'részletező tábla módosíto ei '!AC92</f>
        <v>0</v>
      </c>
      <c r="AU92" s="512">
        <f>'2a cofog szerinti teljesítés'!AC94</f>
        <v>0</v>
      </c>
      <c r="AV92" s="512">
        <f>'részletező tábla módosíto ei '!AD92</f>
        <v>0</v>
      </c>
      <c r="AW92" s="512">
        <f>'2a cofog szerinti teljesítés'!AD94</f>
        <v>0</v>
      </c>
      <c r="AX92" s="512">
        <f>'részletező tábla módosíto ei '!AF92</f>
        <v>0</v>
      </c>
      <c r="AY92" s="512">
        <f>'2a cofog szerinti teljesítés'!AF94</f>
        <v>0</v>
      </c>
      <c r="AZ92" s="512">
        <f>'részletező tábla módosíto ei '!AG92</f>
        <v>0</v>
      </c>
      <c r="BA92" s="512">
        <f>'2a cofog szerinti teljesítés'!AG94</f>
        <v>0</v>
      </c>
      <c r="BB92" s="512">
        <f>'részletező tábla módosíto ei '!AH92</f>
        <v>0</v>
      </c>
      <c r="BC92" s="512">
        <f>'2a cofog szerinti teljesítés'!AH94</f>
        <v>0</v>
      </c>
      <c r="BD92" s="512">
        <f>'részletező tábla módosíto ei '!AI92</f>
        <v>0</v>
      </c>
      <c r="BE92" s="512">
        <f>'2a cofog szerinti teljesítés'!AI94</f>
        <v>0</v>
      </c>
      <c r="BF92" s="512">
        <f>'részletező tábla módosíto ei '!AJ92</f>
        <v>0</v>
      </c>
      <c r="BG92" s="512">
        <f>'2a cofog szerinti teljesítés'!AJ94</f>
        <v>0</v>
      </c>
      <c r="BH92" s="512">
        <f>'részletező tábla módosíto ei '!AK92</f>
        <v>0</v>
      </c>
      <c r="BI92" s="512">
        <f>'2a cofog szerinti teljesítés'!AK94</f>
        <v>0</v>
      </c>
      <c r="BJ92" s="512">
        <f>'részletező tábla módosíto ei '!AL92</f>
        <v>0</v>
      </c>
      <c r="BK92" s="512">
        <f>'2a cofog szerinti teljesítés'!AL94</f>
        <v>0</v>
      </c>
      <c r="BL92" s="512">
        <f>'részletező tábla módosíto ei '!AM92</f>
        <v>0</v>
      </c>
      <c r="BM92" s="512">
        <f>'2a cofog szerinti teljesítés'!AM94</f>
        <v>0</v>
      </c>
      <c r="BN92" s="512">
        <f>'részletező tábla módosíto ei '!AN92</f>
        <v>0</v>
      </c>
      <c r="BO92" s="512">
        <f>'2a cofog szerinti teljesítés'!AN94</f>
        <v>0</v>
      </c>
      <c r="BP92" s="512">
        <f>'részletező tábla módosíto ei '!AO92</f>
        <v>0</v>
      </c>
      <c r="BQ92" s="512">
        <f>'2a cofog szerinti teljesítés'!AO94</f>
        <v>0</v>
      </c>
      <c r="BR92" s="512">
        <f>'részletező tábla módosíto ei '!AP92</f>
        <v>0</v>
      </c>
      <c r="BS92" s="512">
        <f>'2a cofog szerinti teljesítés'!AP94</f>
        <v>0</v>
      </c>
      <c r="BT92" s="512">
        <f>'részletező tábla módosíto ei '!AR92</f>
        <v>0</v>
      </c>
      <c r="BU92" s="512">
        <f>'2a cofog szerinti teljesítés'!AR94</f>
        <v>0</v>
      </c>
      <c r="BV92" s="512">
        <f>'részletező tábla módosíto ei '!AS92</f>
        <v>0</v>
      </c>
      <c r="BW92" s="512">
        <f>'2a cofog szerinti teljesítés'!AS94</f>
        <v>0</v>
      </c>
      <c r="BX92" s="512">
        <f>'részletező tábla módosíto ei '!AE92</f>
        <v>0</v>
      </c>
      <c r="BY92" s="512">
        <f>'2a cofog szerinti teljesítés'!AE94</f>
        <v>0</v>
      </c>
      <c r="BZ92" s="512" t="e">
        <f>'részletező tábla módosíto ei '!#REF!</f>
        <v>#REF!</v>
      </c>
      <c r="CA92" s="512">
        <f>'2a cofog szerinti teljesítés'!AG94</f>
        <v>0</v>
      </c>
      <c r="CB92" s="512">
        <f>'részletező tábla módosíto ei '!AT92</f>
        <v>0</v>
      </c>
      <c r="CC92" s="512">
        <f>'2a cofog szerinti teljesítés'!AU94</f>
        <v>0</v>
      </c>
      <c r="CD92" s="512">
        <f>'részletező tábla módosíto ei '!AU92</f>
        <v>0</v>
      </c>
      <c r="CE92" s="512">
        <f>'2a cofog szerinti teljesítés'!AX94</f>
        <v>0</v>
      </c>
      <c r="CF92" s="512" t="e">
        <f>'részletező tábla módosíto ei '!#REF!</f>
        <v>#REF!</v>
      </c>
      <c r="CG92" s="512" t="e">
        <f>'2a cofog szerinti teljesítés'!#REF!</f>
        <v>#REF!</v>
      </c>
      <c r="CH92" s="512">
        <f>'részletező tábla módosíto ei '!AV92</f>
        <v>0</v>
      </c>
      <c r="CI92" s="512">
        <f>'2a cofog szerinti teljesítés'!AY94</f>
        <v>0</v>
      </c>
      <c r="CJ92" s="512">
        <f>'részletező tábla módosíto ei '!AW92</f>
        <v>0</v>
      </c>
      <c r="CK92" s="512">
        <f>'2a cofog szerinti teljesítés'!AZ94</f>
        <v>0</v>
      </c>
      <c r="CL92" s="512" t="e">
        <f>'részletező tábla módosíto ei '!#REF!</f>
        <v>#REF!</v>
      </c>
      <c r="CM92" s="512"/>
      <c r="CN92" s="512" t="e">
        <f>'részletező tábla módosíto ei '!#REF!</f>
        <v>#REF!</v>
      </c>
      <c r="CO92" s="512">
        <f>'2a cofog szerinti teljesítés'!AQ94</f>
        <v>0</v>
      </c>
      <c r="CP92" s="512" t="e">
        <f>'részletező tábla módosíto ei '!#REF!</f>
        <v>#REF!</v>
      </c>
      <c r="CQ92" s="512"/>
      <c r="CR92" s="512">
        <f>'részletező tábla módosíto ei '!AX92</f>
        <v>0</v>
      </c>
      <c r="CS92" s="512"/>
      <c r="CT92" s="512" t="e">
        <f>'részletező tábla módosíto ei '!#REF!</f>
        <v>#REF!</v>
      </c>
      <c r="CU92" s="512" t="e">
        <f>'2a cofog szerinti teljesítés'!#REF!</f>
        <v>#REF!</v>
      </c>
      <c r="CV92" s="512">
        <f>'részletező tábla módosíto ei '!AY92</f>
        <v>0</v>
      </c>
      <c r="CW92" s="512">
        <f>'2a cofog szerinti teljesítés'!BB94</f>
        <v>0</v>
      </c>
      <c r="CX92" s="512">
        <f>'részletező tábla módosíto ei '!AZ92</f>
        <v>0</v>
      </c>
      <c r="CY92" s="512">
        <f>'2a cofog szerinti teljesítés'!BC94</f>
        <v>0</v>
      </c>
      <c r="CZ92" s="510">
        <f t="shared" si="2"/>
        <v>4192831</v>
      </c>
    </row>
    <row r="93" spans="1:104" ht="28.8" x14ac:dyDescent="0.3">
      <c r="A93" s="22"/>
      <c r="B93" s="204" t="s">
        <v>206</v>
      </c>
      <c r="C93" s="512">
        <f>'részletező tábla módosíto ei '!C93</f>
        <v>0</v>
      </c>
      <c r="D93" s="512">
        <f>'2a cofog szerinti teljesítés'!C95</f>
        <v>0</v>
      </c>
      <c r="E93" s="512">
        <f>'részletező tábla módosíto ei '!D93</f>
        <v>0</v>
      </c>
      <c r="F93" s="512">
        <f>'2a cofog szerinti teljesítés'!D95</f>
        <v>0</v>
      </c>
      <c r="G93" s="512">
        <f>'részletező tábla módosíto ei '!E93</f>
        <v>0</v>
      </c>
      <c r="H93" s="512">
        <f>'2a cofog szerinti teljesítés'!E95</f>
        <v>0</v>
      </c>
      <c r="I93" s="512">
        <f>'részletező tábla módosíto ei '!F93</f>
        <v>0</v>
      </c>
      <c r="J93" s="512">
        <f>'2a cofog szerinti teljesítés'!F95</f>
        <v>0</v>
      </c>
      <c r="K93" s="512">
        <f>'részletező tábla módosíto ei '!G93</f>
        <v>0</v>
      </c>
      <c r="L93" s="512">
        <f>'részletező tábla módosíto ei '!H93</f>
        <v>0</v>
      </c>
      <c r="M93" s="512">
        <f>'2a cofog szerinti teljesítés'!H95</f>
        <v>0</v>
      </c>
      <c r="N93" s="512">
        <f>'részletező tábla módosíto ei '!M93</f>
        <v>0</v>
      </c>
      <c r="O93" s="512">
        <f>'2a cofog szerinti teljesítés'!M95</f>
        <v>0</v>
      </c>
      <c r="P93" s="512">
        <f>'részletező tábla módosíto ei '!N93</f>
        <v>0</v>
      </c>
      <c r="Q93" s="512">
        <f>'2a cofog szerinti teljesítés'!N95</f>
        <v>0</v>
      </c>
      <c r="R93" s="512">
        <f>'részletező tábla módosíto ei '!O93</f>
        <v>0</v>
      </c>
      <c r="S93" s="512">
        <f>'2a cofog szerinti teljesítés'!O95</f>
        <v>0</v>
      </c>
      <c r="T93" s="512">
        <f>'részletező tábla módosíto ei '!P93</f>
        <v>0</v>
      </c>
      <c r="U93" s="512">
        <f>'2a cofog szerinti teljesítés'!P95</f>
        <v>0</v>
      </c>
      <c r="V93" s="512">
        <f>'részletező tábla módosíto ei '!Q93</f>
        <v>0</v>
      </c>
      <c r="W93" s="512">
        <f>'2a cofog szerinti teljesítés'!Q95</f>
        <v>0</v>
      </c>
      <c r="X93" s="512">
        <f>'részletező tábla módosíto ei '!R93</f>
        <v>0</v>
      </c>
      <c r="Y93" s="512">
        <f>'2a cofog szerinti teljesítés'!R95</f>
        <v>0</v>
      </c>
      <c r="Z93" s="512">
        <f>'részletező tábla módosíto ei '!S93</f>
        <v>0</v>
      </c>
      <c r="AA93" s="512">
        <f>'2a cofog szerinti teljesítés'!S95</f>
        <v>0</v>
      </c>
      <c r="AB93" s="512">
        <f>'részletező tábla módosíto ei '!T93</f>
        <v>0</v>
      </c>
      <c r="AC93" s="512">
        <f>'2a cofog szerinti teljesítés'!T95</f>
        <v>0</v>
      </c>
      <c r="AD93" s="512">
        <f>'részletező tábla módosíto ei '!U93</f>
        <v>0</v>
      </c>
      <c r="AE93" s="512">
        <f>'2a cofog szerinti teljesítés'!U95</f>
        <v>0</v>
      </c>
      <c r="AF93" s="512">
        <f>'részletező tábla módosíto ei '!V93</f>
        <v>0</v>
      </c>
      <c r="AG93" s="512">
        <f>'2a cofog szerinti teljesítés'!V95</f>
        <v>0</v>
      </c>
      <c r="AH93" s="512">
        <f>'részletező tábla módosíto ei '!W93</f>
        <v>0</v>
      </c>
      <c r="AI93" s="512">
        <f>'2a cofog szerinti teljesítés'!W95</f>
        <v>0</v>
      </c>
      <c r="AJ93" s="512">
        <f>'részletező tábla módosíto ei '!X93</f>
        <v>0</v>
      </c>
      <c r="AK93" s="512">
        <f>'2a cofog szerinti teljesítés'!X95</f>
        <v>0</v>
      </c>
      <c r="AL93" s="512">
        <f>'részletező tábla módosíto ei '!Y93</f>
        <v>0</v>
      </c>
      <c r="AM93" s="512">
        <f>'2a cofog szerinti teljesítés'!Y95</f>
        <v>0</v>
      </c>
      <c r="AN93" s="512">
        <f>'részletező tábla módosíto ei '!Z93</f>
        <v>0</v>
      </c>
      <c r="AO93" s="512">
        <f>'2a cofog szerinti teljesítés'!Z95</f>
        <v>0</v>
      </c>
      <c r="AP93" s="512">
        <f>'részletező tábla módosíto ei '!AA93</f>
        <v>0</v>
      </c>
      <c r="AQ93" s="512">
        <f>'2a cofog szerinti teljesítés'!AA95</f>
        <v>0</v>
      </c>
      <c r="AR93" s="512">
        <f>'részletező tábla módosíto ei '!AB93</f>
        <v>0</v>
      </c>
      <c r="AS93" s="512">
        <f>'2a cofog szerinti teljesítés'!AB95</f>
        <v>0</v>
      </c>
      <c r="AT93" s="512">
        <f>'részletező tábla módosíto ei '!AC93</f>
        <v>0</v>
      </c>
      <c r="AU93" s="512">
        <f>'2a cofog szerinti teljesítés'!AC95</f>
        <v>0</v>
      </c>
      <c r="AV93" s="512">
        <f>'részletező tábla módosíto ei '!AD93</f>
        <v>0</v>
      </c>
      <c r="AW93" s="512">
        <f>'2a cofog szerinti teljesítés'!AD95</f>
        <v>0</v>
      </c>
      <c r="AX93" s="512">
        <f>'részletező tábla módosíto ei '!AF93</f>
        <v>0</v>
      </c>
      <c r="AY93" s="512">
        <f>'2a cofog szerinti teljesítés'!AF95</f>
        <v>0</v>
      </c>
      <c r="AZ93" s="512">
        <f>'részletező tábla módosíto ei '!AG93</f>
        <v>0</v>
      </c>
      <c r="BA93" s="512">
        <f>'2a cofog szerinti teljesítés'!AG95</f>
        <v>0</v>
      </c>
      <c r="BB93" s="512">
        <f>'részletező tábla módosíto ei '!AH93</f>
        <v>0</v>
      </c>
      <c r="BC93" s="512">
        <f>'2a cofog szerinti teljesítés'!AH95</f>
        <v>0</v>
      </c>
      <c r="BD93" s="512">
        <f>'részletező tábla módosíto ei '!AI93</f>
        <v>0</v>
      </c>
      <c r="BE93" s="512">
        <f>'2a cofog szerinti teljesítés'!AI95</f>
        <v>0</v>
      </c>
      <c r="BF93" s="512">
        <f>'részletező tábla módosíto ei '!AJ93</f>
        <v>0</v>
      </c>
      <c r="BG93" s="512">
        <f>'2a cofog szerinti teljesítés'!AJ95</f>
        <v>0</v>
      </c>
      <c r="BH93" s="512">
        <f>'részletező tábla módosíto ei '!AK93</f>
        <v>0</v>
      </c>
      <c r="BI93" s="512">
        <f>'2a cofog szerinti teljesítés'!AK95</f>
        <v>0</v>
      </c>
      <c r="BJ93" s="512">
        <f>'részletező tábla módosíto ei '!AL93</f>
        <v>0</v>
      </c>
      <c r="BK93" s="512">
        <f>'2a cofog szerinti teljesítés'!AL95</f>
        <v>0</v>
      </c>
      <c r="BL93" s="512">
        <f>'részletező tábla módosíto ei '!AM93</f>
        <v>0</v>
      </c>
      <c r="BM93" s="512">
        <f>'2a cofog szerinti teljesítés'!AM95</f>
        <v>0</v>
      </c>
      <c r="BN93" s="512">
        <f>'részletező tábla módosíto ei '!AN93</f>
        <v>0</v>
      </c>
      <c r="BO93" s="512">
        <f>'2a cofog szerinti teljesítés'!AN95</f>
        <v>0</v>
      </c>
      <c r="BP93" s="512">
        <f>'részletező tábla módosíto ei '!AO93</f>
        <v>0</v>
      </c>
      <c r="BQ93" s="512">
        <f>'2a cofog szerinti teljesítés'!AO95</f>
        <v>0</v>
      </c>
      <c r="BR93" s="512">
        <f>'részletező tábla módosíto ei '!AP93</f>
        <v>0</v>
      </c>
      <c r="BS93" s="512">
        <f>'2a cofog szerinti teljesítés'!AP95</f>
        <v>0</v>
      </c>
      <c r="BT93" s="512">
        <f>'részletező tábla módosíto ei '!AR93</f>
        <v>0</v>
      </c>
      <c r="BU93" s="512">
        <f>'2a cofog szerinti teljesítés'!AR95</f>
        <v>0</v>
      </c>
      <c r="BV93" s="512">
        <f>'részletező tábla módosíto ei '!AS93</f>
        <v>0</v>
      </c>
      <c r="BW93" s="512">
        <f>'2a cofog szerinti teljesítés'!AS95</f>
        <v>0</v>
      </c>
      <c r="BX93" s="512">
        <f>'részletező tábla módosíto ei '!AE93</f>
        <v>0</v>
      </c>
      <c r="BY93" s="512">
        <f>'2a cofog szerinti teljesítés'!AE95</f>
        <v>0</v>
      </c>
      <c r="BZ93" s="512" t="e">
        <f>'részletező tábla módosíto ei '!#REF!</f>
        <v>#REF!</v>
      </c>
      <c r="CA93" s="512">
        <f>'2a cofog szerinti teljesítés'!AG95</f>
        <v>0</v>
      </c>
      <c r="CB93" s="512">
        <f>'részletező tábla módosíto ei '!AT93</f>
        <v>0</v>
      </c>
      <c r="CC93" s="512">
        <f>'2a cofog szerinti teljesítés'!AU95</f>
        <v>0</v>
      </c>
      <c r="CD93" s="512">
        <f>'részletező tábla módosíto ei '!AU93</f>
        <v>0</v>
      </c>
      <c r="CE93" s="512">
        <f>'2a cofog szerinti teljesítés'!AX95</f>
        <v>0</v>
      </c>
      <c r="CF93" s="512" t="e">
        <f>'részletező tábla módosíto ei '!#REF!</f>
        <v>#REF!</v>
      </c>
      <c r="CG93" s="512" t="e">
        <f>'2a cofog szerinti teljesítés'!#REF!</f>
        <v>#REF!</v>
      </c>
      <c r="CH93" s="512">
        <f>'részletező tábla módosíto ei '!AV93</f>
        <v>0</v>
      </c>
      <c r="CI93" s="512">
        <f>'2a cofog szerinti teljesítés'!AY95</f>
        <v>0</v>
      </c>
      <c r="CJ93" s="512">
        <f>'részletező tábla módosíto ei '!AW93</f>
        <v>0</v>
      </c>
      <c r="CK93" s="512">
        <f>'2a cofog szerinti teljesítés'!AZ95</f>
        <v>0</v>
      </c>
      <c r="CL93" s="512" t="e">
        <f>'részletező tábla módosíto ei '!#REF!</f>
        <v>#REF!</v>
      </c>
      <c r="CM93" s="512"/>
      <c r="CN93" s="512" t="e">
        <f>'részletező tábla módosíto ei '!#REF!</f>
        <v>#REF!</v>
      </c>
      <c r="CO93" s="512">
        <f>'2a cofog szerinti teljesítés'!AQ95</f>
        <v>0</v>
      </c>
      <c r="CP93" s="512" t="e">
        <f>'részletező tábla módosíto ei '!#REF!</f>
        <v>#REF!</v>
      </c>
      <c r="CQ93" s="512"/>
      <c r="CR93" s="512">
        <f>'részletező tábla módosíto ei '!AX93</f>
        <v>0</v>
      </c>
      <c r="CS93" s="512"/>
      <c r="CT93" s="512" t="e">
        <f>'részletező tábla módosíto ei '!#REF!</f>
        <v>#REF!</v>
      </c>
      <c r="CU93" s="512" t="e">
        <f>'2a cofog szerinti teljesítés'!#REF!</f>
        <v>#REF!</v>
      </c>
      <c r="CV93" s="512">
        <f>'részletező tábla módosíto ei '!AY93</f>
        <v>0</v>
      </c>
      <c r="CW93" s="512">
        <f>'2a cofog szerinti teljesítés'!BB95</f>
        <v>0</v>
      </c>
      <c r="CX93" s="512">
        <f>'részletező tábla módosíto ei '!AZ93</f>
        <v>0</v>
      </c>
      <c r="CY93" s="512">
        <f>'2a cofog szerinti teljesítés'!BC95</f>
        <v>0</v>
      </c>
      <c r="CZ93" s="510">
        <f t="shared" si="2"/>
        <v>0</v>
      </c>
    </row>
    <row r="94" spans="1:104" ht="17.399999999999999" x14ac:dyDescent="0.3">
      <c r="A94" s="22"/>
      <c r="B94" s="204" t="s">
        <v>207</v>
      </c>
      <c r="C94" s="512">
        <f>'részletező tábla módosíto ei '!C94</f>
        <v>0</v>
      </c>
      <c r="D94" s="512">
        <f>'2a cofog szerinti teljesítés'!C96</f>
        <v>0</v>
      </c>
      <c r="E94" s="512">
        <f>'részletező tábla módosíto ei '!D94</f>
        <v>0</v>
      </c>
      <c r="F94" s="512">
        <f>'2a cofog szerinti teljesítés'!D96</f>
        <v>0</v>
      </c>
      <c r="G94" s="512">
        <f>'részletező tábla módosíto ei '!E94</f>
        <v>0</v>
      </c>
      <c r="H94" s="512">
        <f>'2a cofog szerinti teljesítés'!E96</f>
        <v>0</v>
      </c>
      <c r="I94" s="512">
        <f>'részletező tábla módosíto ei '!F94</f>
        <v>0</v>
      </c>
      <c r="J94" s="512">
        <f>'2a cofog szerinti teljesítés'!F96</f>
        <v>0</v>
      </c>
      <c r="K94" s="512">
        <f>'részletező tábla módosíto ei '!G94</f>
        <v>0</v>
      </c>
      <c r="L94" s="512">
        <f>'részletező tábla módosíto ei '!H94</f>
        <v>0</v>
      </c>
      <c r="M94" s="512">
        <f>'2a cofog szerinti teljesítés'!H96</f>
        <v>0</v>
      </c>
      <c r="N94" s="512">
        <f>'részletező tábla módosíto ei '!M94</f>
        <v>0</v>
      </c>
      <c r="O94" s="512">
        <f>'2a cofog szerinti teljesítés'!M96</f>
        <v>0</v>
      </c>
      <c r="P94" s="512">
        <f>'részletező tábla módosíto ei '!N94</f>
        <v>0</v>
      </c>
      <c r="Q94" s="512">
        <f>'2a cofog szerinti teljesítés'!N96</f>
        <v>0</v>
      </c>
      <c r="R94" s="512">
        <f>'részletező tábla módosíto ei '!O94</f>
        <v>0</v>
      </c>
      <c r="S94" s="512">
        <f>'2a cofog szerinti teljesítés'!O96</f>
        <v>0</v>
      </c>
      <c r="T94" s="512">
        <f>'részletező tábla módosíto ei '!P94</f>
        <v>0</v>
      </c>
      <c r="U94" s="512">
        <f>'2a cofog szerinti teljesítés'!P96</f>
        <v>0</v>
      </c>
      <c r="V94" s="512">
        <f>'részletező tábla módosíto ei '!Q94</f>
        <v>0</v>
      </c>
      <c r="W94" s="512">
        <f>'2a cofog szerinti teljesítés'!Q96</f>
        <v>0</v>
      </c>
      <c r="X94" s="512">
        <f>'részletező tábla módosíto ei '!R94</f>
        <v>0</v>
      </c>
      <c r="Y94" s="512">
        <f>'2a cofog szerinti teljesítés'!R96</f>
        <v>0</v>
      </c>
      <c r="Z94" s="512">
        <f>'részletező tábla módosíto ei '!S94</f>
        <v>0</v>
      </c>
      <c r="AA94" s="512">
        <f>'2a cofog szerinti teljesítés'!S96</f>
        <v>0</v>
      </c>
      <c r="AB94" s="512">
        <f>'részletező tábla módosíto ei '!T94</f>
        <v>0</v>
      </c>
      <c r="AC94" s="512">
        <f>'2a cofog szerinti teljesítés'!T96</f>
        <v>0</v>
      </c>
      <c r="AD94" s="512">
        <f>'részletező tábla módosíto ei '!U94</f>
        <v>0</v>
      </c>
      <c r="AE94" s="512">
        <f>'2a cofog szerinti teljesítés'!U96</f>
        <v>0</v>
      </c>
      <c r="AF94" s="512">
        <f>'részletező tábla módosíto ei '!V94</f>
        <v>0</v>
      </c>
      <c r="AG94" s="512">
        <f>'2a cofog szerinti teljesítés'!V96</f>
        <v>0</v>
      </c>
      <c r="AH94" s="512">
        <f>'részletező tábla módosíto ei '!W94</f>
        <v>0</v>
      </c>
      <c r="AI94" s="512">
        <f>'2a cofog szerinti teljesítés'!W96</f>
        <v>0</v>
      </c>
      <c r="AJ94" s="512">
        <f>'részletező tábla módosíto ei '!X94</f>
        <v>0</v>
      </c>
      <c r="AK94" s="512">
        <f>'2a cofog szerinti teljesítés'!X96</f>
        <v>0</v>
      </c>
      <c r="AL94" s="512">
        <f>'részletező tábla módosíto ei '!Y94</f>
        <v>0</v>
      </c>
      <c r="AM94" s="512">
        <f>'2a cofog szerinti teljesítés'!Y96</f>
        <v>0</v>
      </c>
      <c r="AN94" s="512">
        <f>'részletező tábla módosíto ei '!Z94</f>
        <v>0</v>
      </c>
      <c r="AO94" s="512">
        <f>'2a cofog szerinti teljesítés'!Z96</f>
        <v>0</v>
      </c>
      <c r="AP94" s="512">
        <f>'részletező tábla módosíto ei '!AA94</f>
        <v>0</v>
      </c>
      <c r="AQ94" s="512">
        <f>'2a cofog szerinti teljesítés'!AA96</f>
        <v>0</v>
      </c>
      <c r="AR94" s="512">
        <f>'részletező tábla módosíto ei '!AB94</f>
        <v>0</v>
      </c>
      <c r="AS94" s="512">
        <f>'2a cofog szerinti teljesítés'!AB96</f>
        <v>0</v>
      </c>
      <c r="AT94" s="512">
        <f>'részletező tábla módosíto ei '!AC94</f>
        <v>0</v>
      </c>
      <c r="AU94" s="512">
        <f>'2a cofog szerinti teljesítés'!AC96</f>
        <v>0</v>
      </c>
      <c r="AV94" s="512">
        <f>'részletező tábla módosíto ei '!AD94</f>
        <v>0</v>
      </c>
      <c r="AW94" s="512">
        <f>'2a cofog szerinti teljesítés'!AD96</f>
        <v>0</v>
      </c>
      <c r="AX94" s="512">
        <f>'részletező tábla módosíto ei '!AF94</f>
        <v>0</v>
      </c>
      <c r="AY94" s="512">
        <f>'2a cofog szerinti teljesítés'!AF96</f>
        <v>0</v>
      </c>
      <c r="AZ94" s="512">
        <f>'részletező tábla módosíto ei '!AG94</f>
        <v>0</v>
      </c>
      <c r="BA94" s="512">
        <f>'2a cofog szerinti teljesítés'!AG96</f>
        <v>0</v>
      </c>
      <c r="BB94" s="512">
        <f>'részletező tábla módosíto ei '!AH94</f>
        <v>0</v>
      </c>
      <c r="BC94" s="512">
        <f>'2a cofog szerinti teljesítés'!AH96</f>
        <v>0</v>
      </c>
      <c r="BD94" s="512">
        <f>'részletező tábla módosíto ei '!AI94</f>
        <v>0</v>
      </c>
      <c r="BE94" s="512">
        <f>'2a cofog szerinti teljesítés'!AI96</f>
        <v>0</v>
      </c>
      <c r="BF94" s="512">
        <f>'részletező tábla módosíto ei '!AJ94</f>
        <v>0</v>
      </c>
      <c r="BG94" s="512">
        <f>'2a cofog szerinti teljesítés'!AJ96</f>
        <v>0</v>
      </c>
      <c r="BH94" s="512">
        <f>'részletező tábla módosíto ei '!AK94</f>
        <v>0</v>
      </c>
      <c r="BI94" s="512">
        <f>'2a cofog szerinti teljesítés'!AK96</f>
        <v>0</v>
      </c>
      <c r="BJ94" s="512">
        <f>'részletező tábla módosíto ei '!AL94</f>
        <v>0</v>
      </c>
      <c r="BK94" s="512">
        <f>'2a cofog szerinti teljesítés'!AL96</f>
        <v>0</v>
      </c>
      <c r="BL94" s="512">
        <f>'részletező tábla módosíto ei '!AM94</f>
        <v>0</v>
      </c>
      <c r="BM94" s="512">
        <f>'2a cofog szerinti teljesítés'!AM96</f>
        <v>0</v>
      </c>
      <c r="BN94" s="512">
        <f>'részletező tábla módosíto ei '!AN94</f>
        <v>0</v>
      </c>
      <c r="BO94" s="512">
        <f>'2a cofog szerinti teljesítés'!AN96</f>
        <v>0</v>
      </c>
      <c r="BP94" s="512">
        <f>'részletező tábla módosíto ei '!AO94</f>
        <v>0</v>
      </c>
      <c r="BQ94" s="512">
        <f>'2a cofog szerinti teljesítés'!AO96</f>
        <v>0</v>
      </c>
      <c r="BR94" s="512">
        <f>'részletező tábla módosíto ei '!AP94</f>
        <v>0</v>
      </c>
      <c r="BS94" s="512">
        <f>'2a cofog szerinti teljesítés'!AP96</f>
        <v>0</v>
      </c>
      <c r="BT94" s="512">
        <f>'részletező tábla módosíto ei '!AR94</f>
        <v>0</v>
      </c>
      <c r="BU94" s="512">
        <f>'2a cofog szerinti teljesítés'!AR96</f>
        <v>0</v>
      </c>
      <c r="BV94" s="512">
        <f>'részletező tábla módosíto ei '!AS94</f>
        <v>0</v>
      </c>
      <c r="BW94" s="512">
        <f>'2a cofog szerinti teljesítés'!AS96</f>
        <v>0</v>
      </c>
      <c r="BX94" s="512">
        <f>'részletező tábla módosíto ei '!AE94</f>
        <v>0</v>
      </c>
      <c r="BY94" s="512">
        <f>'2a cofog szerinti teljesítés'!AE96</f>
        <v>0</v>
      </c>
      <c r="BZ94" s="512" t="e">
        <f>'részletező tábla módosíto ei '!#REF!</f>
        <v>#REF!</v>
      </c>
      <c r="CA94" s="512">
        <f>'2a cofog szerinti teljesítés'!AG96</f>
        <v>0</v>
      </c>
      <c r="CB94" s="512">
        <f>'részletező tábla módosíto ei '!AT94</f>
        <v>0</v>
      </c>
      <c r="CC94" s="512">
        <f>'2a cofog szerinti teljesítés'!AU96</f>
        <v>0</v>
      </c>
      <c r="CD94" s="512">
        <f>'részletező tábla módosíto ei '!AU94</f>
        <v>0</v>
      </c>
      <c r="CE94" s="512">
        <f>'2a cofog szerinti teljesítés'!AX96</f>
        <v>0</v>
      </c>
      <c r="CF94" s="512" t="e">
        <f>'részletező tábla módosíto ei '!#REF!</f>
        <v>#REF!</v>
      </c>
      <c r="CG94" s="512" t="e">
        <f>'2a cofog szerinti teljesítés'!#REF!</f>
        <v>#REF!</v>
      </c>
      <c r="CH94" s="512">
        <f>'részletező tábla módosíto ei '!AV94</f>
        <v>0</v>
      </c>
      <c r="CI94" s="512">
        <f>'2a cofog szerinti teljesítés'!AY96</f>
        <v>0</v>
      </c>
      <c r="CJ94" s="512">
        <f>'részletező tábla módosíto ei '!AW94</f>
        <v>0</v>
      </c>
      <c r="CK94" s="512">
        <f>'2a cofog szerinti teljesítés'!AZ96</f>
        <v>0</v>
      </c>
      <c r="CL94" s="512" t="e">
        <f>'részletező tábla módosíto ei '!#REF!</f>
        <v>#REF!</v>
      </c>
      <c r="CM94" s="512"/>
      <c r="CN94" s="512" t="e">
        <f>'részletező tábla módosíto ei '!#REF!</f>
        <v>#REF!</v>
      </c>
      <c r="CO94" s="512">
        <f>'2a cofog szerinti teljesítés'!AQ96</f>
        <v>0</v>
      </c>
      <c r="CP94" s="512" t="e">
        <f>'részletező tábla módosíto ei '!#REF!</f>
        <v>#REF!</v>
      </c>
      <c r="CQ94" s="512"/>
      <c r="CR94" s="512">
        <f>'részletező tábla módosíto ei '!AX94</f>
        <v>0</v>
      </c>
      <c r="CS94" s="512"/>
      <c r="CT94" s="512" t="e">
        <f>'részletező tábla módosíto ei '!#REF!</f>
        <v>#REF!</v>
      </c>
      <c r="CU94" s="512" t="e">
        <f>'2a cofog szerinti teljesítés'!#REF!</f>
        <v>#REF!</v>
      </c>
      <c r="CV94" s="512">
        <f>'részletező tábla módosíto ei '!AY94</f>
        <v>0</v>
      </c>
      <c r="CW94" s="512">
        <f>'2a cofog szerinti teljesítés'!BB96</f>
        <v>0</v>
      </c>
      <c r="CX94" s="512">
        <f>'részletező tábla módosíto ei '!AZ94</f>
        <v>0</v>
      </c>
      <c r="CY94" s="512">
        <f>'2a cofog szerinti teljesítés'!BC96</f>
        <v>0</v>
      </c>
      <c r="CZ94" s="510">
        <f t="shared" si="2"/>
        <v>0</v>
      </c>
    </row>
    <row r="95" spans="1:104" ht="28.8" x14ac:dyDescent="0.3">
      <c r="A95" s="22"/>
      <c r="B95" s="204" t="s">
        <v>208</v>
      </c>
      <c r="C95" s="512">
        <f>'részletező tábla módosíto ei '!C95</f>
        <v>0</v>
      </c>
      <c r="D95" s="512">
        <f>'2a cofog szerinti teljesítés'!C97</f>
        <v>0</v>
      </c>
      <c r="E95" s="512">
        <f>'részletező tábla módosíto ei '!D95</f>
        <v>0</v>
      </c>
      <c r="F95" s="512">
        <f>'2a cofog szerinti teljesítés'!D97</f>
        <v>0</v>
      </c>
      <c r="G95" s="512">
        <f>'részletező tábla módosíto ei '!E95</f>
        <v>0</v>
      </c>
      <c r="H95" s="512">
        <f>'2a cofog szerinti teljesítés'!E97</f>
        <v>0</v>
      </c>
      <c r="I95" s="512">
        <f>'részletező tábla módosíto ei '!F95</f>
        <v>0</v>
      </c>
      <c r="J95" s="512">
        <f>'2a cofog szerinti teljesítés'!F97</f>
        <v>0</v>
      </c>
      <c r="K95" s="512">
        <f>'részletező tábla módosíto ei '!G95</f>
        <v>0</v>
      </c>
      <c r="L95" s="512">
        <f>'részletező tábla módosíto ei '!H95</f>
        <v>0</v>
      </c>
      <c r="M95" s="512">
        <f>'2a cofog szerinti teljesítés'!H97</f>
        <v>0</v>
      </c>
      <c r="N95" s="512">
        <f>'részletező tábla módosíto ei '!M95</f>
        <v>0</v>
      </c>
      <c r="O95" s="512">
        <f>'2a cofog szerinti teljesítés'!M97</f>
        <v>0</v>
      </c>
      <c r="P95" s="512">
        <f>'részletező tábla módosíto ei '!N95</f>
        <v>0</v>
      </c>
      <c r="Q95" s="512">
        <f>'2a cofog szerinti teljesítés'!N97</f>
        <v>0</v>
      </c>
      <c r="R95" s="512">
        <f>'részletező tábla módosíto ei '!O95</f>
        <v>0</v>
      </c>
      <c r="S95" s="512">
        <f>'2a cofog szerinti teljesítés'!O97</f>
        <v>0</v>
      </c>
      <c r="T95" s="512">
        <f>'részletező tábla módosíto ei '!P95</f>
        <v>0</v>
      </c>
      <c r="U95" s="512">
        <f>'2a cofog szerinti teljesítés'!P97</f>
        <v>0</v>
      </c>
      <c r="V95" s="512">
        <f>'részletező tábla módosíto ei '!Q95</f>
        <v>0</v>
      </c>
      <c r="W95" s="512">
        <f>'2a cofog szerinti teljesítés'!Q97</f>
        <v>0</v>
      </c>
      <c r="X95" s="512">
        <f>'részletező tábla módosíto ei '!R95</f>
        <v>0</v>
      </c>
      <c r="Y95" s="512">
        <f>'2a cofog szerinti teljesítés'!R97</f>
        <v>0</v>
      </c>
      <c r="Z95" s="512">
        <f>'részletező tábla módosíto ei '!S95</f>
        <v>0</v>
      </c>
      <c r="AA95" s="512">
        <f>'2a cofog szerinti teljesítés'!S97</f>
        <v>0</v>
      </c>
      <c r="AB95" s="512">
        <f>'részletező tábla módosíto ei '!T95</f>
        <v>0</v>
      </c>
      <c r="AC95" s="512">
        <f>'2a cofog szerinti teljesítés'!T97</f>
        <v>0</v>
      </c>
      <c r="AD95" s="512">
        <f>'részletező tábla módosíto ei '!U95</f>
        <v>0</v>
      </c>
      <c r="AE95" s="512">
        <f>'2a cofog szerinti teljesítés'!U97</f>
        <v>0</v>
      </c>
      <c r="AF95" s="512">
        <f>'részletező tábla módosíto ei '!V95</f>
        <v>0</v>
      </c>
      <c r="AG95" s="512">
        <f>'2a cofog szerinti teljesítés'!V97</f>
        <v>0</v>
      </c>
      <c r="AH95" s="512">
        <f>'részletező tábla módosíto ei '!W95</f>
        <v>0</v>
      </c>
      <c r="AI95" s="512">
        <f>'2a cofog szerinti teljesítés'!W97</f>
        <v>0</v>
      </c>
      <c r="AJ95" s="512">
        <f>'részletező tábla módosíto ei '!X95</f>
        <v>0</v>
      </c>
      <c r="AK95" s="512">
        <f>'2a cofog szerinti teljesítés'!X97</f>
        <v>0</v>
      </c>
      <c r="AL95" s="512">
        <f>'részletező tábla módosíto ei '!Y95</f>
        <v>0</v>
      </c>
      <c r="AM95" s="512">
        <f>'2a cofog szerinti teljesítés'!Y97</f>
        <v>0</v>
      </c>
      <c r="AN95" s="512">
        <f>'részletező tábla módosíto ei '!Z95</f>
        <v>0</v>
      </c>
      <c r="AO95" s="512">
        <f>'2a cofog szerinti teljesítés'!Z97</f>
        <v>0</v>
      </c>
      <c r="AP95" s="512">
        <f>'részletező tábla módosíto ei '!AA95</f>
        <v>0</v>
      </c>
      <c r="AQ95" s="512">
        <f>'2a cofog szerinti teljesítés'!AA97</f>
        <v>0</v>
      </c>
      <c r="AR95" s="512">
        <f>'részletező tábla módosíto ei '!AB95</f>
        <v>0</v>
      </c>
      <c r="AS95" s="512">
        <f>'2a cofog szerinti teljesítés'!AB97</f>
        <v>0</v>
      </c>
      <c r="AT95" s="512">
        <f>'részletező tábla módosíto ei '!AC95</f>
        <v>0</v>
      </c>
      <c r="AU95" s="512">
        <f>'2a cofog szerinti teljesítés'!AC97</f>
        <v>0</v>
      </c>
      <c r="AV95" s="512">
        <f>'részletező tábla módosíto ei '!AD95</f>
        <v>0</v>
      </c>
      <c r="AW95" s="512">
        <f>'2a cofog szerinti teljesítés'!AD97</f>
        <v>0</v>
      </c>
      <c r="AX95" s="512">
        <f>'részletező tábla módosíto ei '!AF95</f>
        <v>0</v>
      </c>
      <c r="AY95" s="512">
        <f>'2a cofog szerinti teljesítés'!AF97</f>
        <v>0</v>
      </c>
      <c r="AZ95" s="512">
        <f>'részletező tábla módosíto ei '!AG95</f>
        <v>0</v>
      </c>
      <c r="BA95" s="512">
        <f>'2a cofog szerinti teljesítés'!AG97</f>
        <v>0</v>
      </c>
      <c r="BB95" s="512">
        <f>'részletező tábla módosíto ei '!AH95</f>
        <v>0</v>
      </c>
      <c r="BC95" s="512">
        <f>'2a cofog szerinti teljesítés'!AH97</f>
        <v>0</v>
      </c>
      <c r="BD95" s="512">
        <f>'részletező tábla módosíto ei '!AI95</f>
        <v>0</v>
      </c>
      <c r="BE95" s="512">
        <f>'2a cofog szerinti teljesítés'!AI97</f>
        <v>0</v>
      </c>
      <c r="BF95" s="512">
        <f>'részletező tábla módosíto ei '!AJ95</f>
        <v>0</v>
      </c>
      <c r="BG95" s="512">
        <f>'2a cofog szerinti teljesítés'!AJ97</f>
        <v>0</v>
      </c>
      <c r="BH95" s="512">
        <f>'részletező tábla módosíto ei '!AK95</f>
        <v>0</v>
      </c>
      <c r="BI95" s="512">
        <f>'2a cofog szerinti teljesítés'!AK97</f>
        <v>0</v>
      </c>
      <c r="BJ95" s="512">
        <f>'részletező tábla módosíto ei '!AL95</f>
        <v>0</v>
      </c>
      <c r="BK95" s="512">
        <f>'2a cofog szerinti teljesítés'!AL97</f>
        <v>0</v>
      </c>
      <c r="BL95" s="512">
        <f>'részletező tábla módosíto ei '!AM95</f>
        <v>0</v>
      </c>
      <c r="BM95" s="512">
        <f>'2a cofog szerinti teljesítés'!AM97</f>
        <v>0</v>
      </c>
      <c r="BN95" s="512">
        <f>'részletező tábla módosíto ei '!AN95</f>
        <v>0</v>
      </c>
      <c r="BO95" s="512">
        <f>'2a cofog szerinti teljesítés'!AN97</f>
        <v>0</v>
      </c>
      <c r="BP95" s="512">
        <f>'részletező tábla módosíto ei '!AO95</f>
        <v>0</v>
      </c>
      <c r="BQ95" s="512">
        <f>'2a cofog szerinti teljesítés'!AO97</f>
        <v>0</v>
      </c>
      <c r="BR95" s="512">
        <f>'részletező tábla módosíto ei '!AP95</f>
        <v>0</v>
      </c>
      <c r="BS95" s="512">
        <f>'2a cofog szerinti teljesítés'!AP97</f>
        <v>0</v>
      </c>
      <c r="BT95" s="512">
        <f>'részletező tábla módosíto ei '!AR95</f>
        <v>0</v>
      </c>
      <c r="BU95" s="512">
        <f>'2a cofog szerinti teljesítés'!AR97</f>
        <v>0</v>
      </c>
      <c r="BV95" s="512">
        <f>'részletező tábla módosíto ei '!AS95</f>
        <v>0</v>
      </c>
      <c r="BW95" s="512">
        <f>'2a cofog szerinti teljesítés'!AS97</f>
        <v>0</v>
      </c>
      <c r="BX95" s="512">
        <f>'részletező tábla módosíto ei '!AE95</f>
        <v>0</v>
      </c>
      <c r="BY95" s="512">
        <f>'2a cofog szerinti teljesítés'!AE97</f>
        <v>0</v>
      </c>
      <c r="BZ95" s="512" t="e">
        <f>'részletező tábla módosíto ei '!#REF!</f>
        <v>#REF!</v>
      </c>
      <c r="CA95" s="512">
        <f>'2a cofog szerinti teljesítés'!AG97</f>
        <v>0</v>
      </c>
      <c r="CB95" s="512">
        <f>'részletező tábla módosíto ei '!AT95</f>
        <v>0</v>
      </c>
      <c r="CC95" s="512">
        <f>'2a cofog szerinti teljesítés'!AU97</f>
        <v>0</v>
      </c>
      <c r="CD95" s="512">
        <f>'részletező tábla módosíto ei '!AU95</f>
        <v>0</v>
      </c>
      <c r="CE95" s="512">
        <f>'2a cofog szerinti teljesítés'!AX97</f>
        <v>0</v>
      </c>
      <c r="CF95" s="512" t="e">
        <f>'részletező tábla módosíto ei '!#REF!</f>
        <v>#REF!</v>
      </c>
      <c r="CG95" s="512" t="e">
        <f>'2a cofog szerinti teljesítés'!#REF!</f>
        <v>#REF!</v>
      </c>
      <c r="CH95" s="512">
        <f>'részletező tábla módosíto ei '!AV95</f>
        <v>0</v>
      </c>
      <c r="CI95" s="512">
        <f>'2a cofog szerinti teljesítés'!AY97</f>
        <v>0</v>
      </c>
      <c r="CJ95" s="512">
        <f>'részletező tábla módosíto ei '!AW95</f>
        <v>0</v>
      </c>
      <c r="CK95" s="512">
        <f>'2a cofog szerinti teljesítés'!AZ97</f>
        <v>0</v>
      </c>
      <c r="CL95" s="512" t="e">
        <f>'részletező tábla módosíto ei '!#REF!</f>
        <v>#REF!</v>
      </c>
      <c r="CM95" s="512"/>
      <c r="CN95" s="512" t="e">
        <f>'részletező tábla módosíto ei '!#REF!</f>
        <v>#REF!</v>
      </c>
      <c r="CO95" s="512">
        <f>'2a cofog szerinti teljesítés'!AQ97</f>
        <v>0</v>
      </c>
      <c r="CP95" s="512" t="e">
        <f>'részletező tábla módosíto ei '!#REF!</f>
        <v>#REF!</v>
      </c>
      <c r="CQ95" s="512"/>
      <c r="CR95" s="512">
        <f>'részletező tábla módosíto ei '!AX95</f>
        <v>0</v>
      </c>
      <c r="CS95" s="512"/>
      <c r="CT95" s="512" t="e">
        <f>'részletező tábla módosíto ei '!#REF!</f>
        <v>#REF!</v>
      </c>
      <c r="CU95" s="512" t="e">
        <f>'2a cofog szerinti teljesítés'!#REF!</f>
        <v>#REF!</v>
      </c>
      <c r="CV95" s="512">
        <f>'részletező tábla módosíto ei '!AY95</f>
        <v>0</v>
      </c>
      <c r="CW95" s="512">
        <f>'2a cofog szerinti teljesítés'!BB97</f>
        <v>0</v>
      </c>
      <c r="CX95" s="512">
        <f>'részletező tábla módosíto ei '!AZ95</f>
        <v>0</v>
      </c>
      <c r="CY95" s="512">
        <f>'2a cofog szerinti teljesítés'!BC97</f>
        <v>0</v>
      </c>
      <c r="CZ95" s="510">
        <f t="shared" si="2"/>
        <v>0</v>
      </c>
    </row>
    <row r="96" spans="1:104" ht="17.399999999999999" x14ac:dyDescent="0.3">
      <c r="A96" s="22" t="s">
        <v>209</v>
      </c>
      <c r="B96" s="203" t="s">
        <v>210</v>
      </c>
      <c r="C96" s="512">
        <f>'részletező tábla módosíto ei '!C96</f>
        <v>0</v>
      </c>
      <c r="D96" s="512">
        <f>'2a cofog szerinti teljesítés'!C98</f>
        <v>0</v>
      </c>
      <c r="E96" s="512">
        <f>'részletező tábla módosíto ei '!D96</f>
        <v>0</v>
      </c>
      <c r="F96" s="512">
        <f>'2a cofog szerinti teljesítés'!D98</f>
        <v>0</v>
      </c>
      <c r="G96" s="512">
        <f>'részletező tábla módosíto ei '!E96</f>
        <v>0</v>
      </c>
      <c r="H96" s="512">
        <f>'2a cofog szerinti teljesítés'!E98</f>
        <v>0</v>
      </c>
      <c r="I96" s="512">
        <f>'részletező tábla módosíto ei '!F96</f>
        <v>0</v>
      </c>
      <c r="J96" s="512">
        <f>'2a cofog szerinti teljesítés'!F98</f>
        <v>0</v>
      </c>
      <c r="K96" s="512">
        <f>'részletező tábla módosíto ei '!G96</f>
        <v>0</v>
      </c>
      <c r="L96" s="512">
        <f>'részletező tábla módosíto ei '!H96</f>
        <v>0</v>
      </c>
      <c r="M96" s="512">
        <f>'2a cofog szerinti teljesítés'!H98</f>
        <v>0</v>
      </c>
      <c r="N96" s="512">
        <f>'részletező tábla módosíto ei '!M96</f>
        <v>0</v>
      </c>
      <c r="O96" s="512">
        <f>'2a cofog szerinti teljesítés'!M98</f>
        <v>0</v>
      </c>
      <c r="P96" s="512">
        <f>'részletező tábla módosíto ei '!N96</f>
        <v>0</v>
      </c>
      <c r="Q96" s="512">
        <f>'2a cofog szerinti teljesítés'!N98</f>
        <v>0</v>
      </c>
      <c r="R96" s="512">
        <f>'részletező tábla módosíto ei '!O96</f>
        <v>0</v>
      </c>
      <c r="S96" s="512">
        <f>'2a cofog szerinti teljesítés'!O98</f>
        <v>0</v>
      </c>
      <c r="T96" s="512">
        <f>'részletező tábla módosíto ei '!P96</f>
        <v>0</v>
      </c>
      <c r="U96" s="512">
        <f>'2a cofog szerinti teljesítés'!P98</f>
        <v>0</v>
      </c>
      <c r="V96" s="512">
        <f>'részletező tábla módosíto ei '!Q96</f>
        <v>0</v>
      </c>
      <c r="W96" s="512">
        <f>'2a cofog szerinti teljesítés'!Q98</f>
        <v>0</v>
      </c>
      <c r="X96" s="512">
        <f>'részletező tábla módosíto ei '!R96</f>
        <v>0</v>
      </c>
      <c r="Y96" s="512">
        <f>'2a cofog szerinti teljesítés'!R98</f>
        <v>0</v>
      </c>
      <c r="Z96" s="512">
        <f>'részletező tábla módosíto ei '!S96</f>
        <v>0</v>
      </c>
      <c r="AA96" s="512">
        <f>'2a cofog szerinti teljesítés'!S98</f>
        <v>0</v>
      </c>
      <c r="AB96" s="512">
        <f>'részletező tábla módosíto ei '!T96</f>
        <v>0</v>
      </c>
      <c r="AC96" s="512">
        <f>'2a cofog szerinti teljesítés'!T98</f>
        <v>0</v>
      </c>
      <c r="AD96" s="512">
        <f>'részletező tábla módosíto ei '!U96</f>
        <v>0</v>
      </c>
      <c r="AE96" s="512">
        <f>'2a cofog szerinti teljesítés'!U98</f>
        <v>0</v>
      </c>
      <c r="AF96" s="512">
        <f>'részletező tábla módosíto ei '!V96</f>
        <v>0</v>
      </c>
      <c r="AG96" s="512">
        <f>'2a cofog szerinti teljesítés'!V98</f>
        <v>0</v>
      </c>
      <c r="AH96" s="512">
        <f>'részletező tábla módosíto ei '!W96</f>
        <v>0</v>
      </c>
      <c r="AI96" s="512">
        <f>'2a cofog szerinti teljesítés'!W98</f>
        <v>0</v>
      </c>
      <c r="AJ96" s="512">
        <f>'részletező tábla módosíto ei '!X96</f>
        <v>0</v>
      </c>
      <c r="AK96" s="512">
        <f>'2a cofog szerinti teljesítés'!X98</f>
        <v>0</v>
      </c>
      <c r="AL96" s="512">
        <f>'részletező tábla módosíto ei '!Y96</f>
        <v>0</v>
      </c>
      <c r="AM96" s="512">
        <f>'2a cofog szerinti teljesítés'!Y98</f>
        <v>0</v>
      </c>
      <c r="AN96" s="512">
        <f>'részletező tábla módosíto ei '!Z96</f>
        <v>0</v>
      </c>
      <c r="AO96" s="512">
        <f>'2a cofog szerinti teljesítés'!Z98</f>
        <v>0</v>
      </c>
      <c r="AP96" s="512">
        <f>'részletező tábla módosíto ei '!AA96</f>
        <v>0</v>
      </c>
      <c r="AQ96" s="512">
        <f>'2a cofog szerinti teljesítés'!AA98</f>
        <v>0</v>
      </c>
      <c r="AR96" s="512">
        <f>'részletező tábla módosíto ei '!AB96</f>
        <v>0</v>
      </c>
      <c r="AS96" s="512">
        <f>'2a cofog szerinti teljesítés'!AB98</f>
        <v>0</v>
      </c>
      <c r="AT96" s="512">
        <f>'részletező tábla módosíto ei '!AC96</f>
        <v>0</v>
      </c>
      <c r="AU96" s="512">
        <f>'2a cofog szerinti teljesítés'!AC98</f>
        <v>0</v>
      </c>
      <c r="AV96" s="512">
        <f>'részletező tábla módosíto ei '!AD96</f>
        <v>0</v>
      </c>
      <c r="AW96" s="512">
        <f>'2a cofog szerinti teljesítés'!AD98</f>
        <v>0</v>
      </c>
      <c r="AX96" s="512">
        <f>'részletező tábla módosíto ei '!AF96</f>
        <v>0</v>
      </c>
      <c r="AY96" s="512">
        <f>'2a cofog szerinti teljesítés'!AF98</f>
        <v>0</v>
      </c>
      <c r="AZ96" s="512">
        <f>'részletező tábla módosíto ei '!AG96</f>
        <v>0</v>
      </c>
      <c r="BA96" s="512">
        <f>'2a cofog szerinti teljesítés'!AG98</f>
        <v>0</v>
      </c>
      <c r="BB96" s="512">
        <f>'részletező tábla módosíto ei '!AH96</f>
        <v>0</v>
      </c>
      <c r="BC96" s="512">
        <f>'2a cofog szerinti teljesítés'!AH98</f>
        <v>0</v>
      </c>
      <c r="BD96" s="512">
        <f>'részletező tábla módosíto ei '!AI96</f>
        <v>0</v>
      </c>
      <c r="BE96" s="512">
        <f>'2a cofog szerinti teljesítés'!AI98</f>
        <v>0</v>
      </c>
      <c r="BF96" s="512">
        <f>'részletező tábla módosíto ei '!AJ96</f>
        <v>0</v>
      </c>
      <c r="BG96" s="512">
        <f>'2a cofog szerinti teljesítés'!AJ98</f>
        <v>0</v>
      </c>
      <c r="BH96" s="512">
        <f>'részletező tábla módosíto ei '!AK96</f>
        <v>0</v>
      </c>
      <c r="BI96" s="512">
        <f>'2a cofog szerinti teljesítés'!AK98</f>
        <v>0</v>
      </c>
      <c r="BJ96" s="512">
        <f>'részletező tábla módosíto ei '!AL96</f>
        <v>0</v>
      </c>
      <c r="BK96" s="512">
        <f>'2a cofog szerinti teljesítés'!AL98</f>
        <v>0</v>
      </c>
      <c r="BL96" s="512">
        <f>'részletező tábla módosíto ei '!AM96</f>
        <v>0</v>
      </c>
      <c r="BM96" s="512">
        <f>'2a cofog szerinti teljesítés'!AM98</f>
        <v>0</v>
      </c>
      <c r="BN96" s="512">
        <f>'részletező tábla módosíto ei '!AN96</f>
        <v>0</v>
      </c>
      <c r="BO96" s="512">
        <f>'2a cofog szerinti teljesítés'!AN98</f>
        <v>0</v>
      </c>
      <c r="BP96" s="512">
        <f>'részletező tábla módosíto ei '!AO96</f>
        <v>0</v>
      </c>
      <c r="BQ96" s="512">
        <f>'2a cofog szerinti teljesítés'!AO98</f>
        <v>0</v>
      </c>
      <c r="BR96" s="512">
        <f>'részletező tábla módosíto ei '!AP96</f>
        <v>0</v>
      </c>
      <c r="BS96" s="512">
        <f>'2a cofog szerinti teljesítés'!AP98</f>
        <v>0</v>
      </c>
      <c r="BT96" s="512">
        <f>'részletező tábla módosíto ei '!AR96</f>
        <v>0</v>
      </c>
      <c r="BU96" s="512">
        <f>'2a cofog szerinti teljesítés'!AR98</f>
        <v>0</v>
      </c>
      <c r="BV96" s="512">
        <f>'részletező tábla módosíto ei '!AS96</f>
        <v>0</v>
      </c>
      <c r="BW96" s="512">
        <f>'2a cofog szerinti teljesítés'!AS98</f>
        <v>0</v>
      </c>
      <c r="BX96" s="512">
        <f>'részletező tábla módosíto ei '!AE96</f>
        <v>0</v>
      </c>
      <c r="BY96" s="512">
        <f>'2a cofog szerinti teljesítés'!AE98</f>
        <v>0</v>
      </c>
      <c r="BZ96" s="512" t="e">
        <f>'részletező tábla módosíto ei '!#REF!</f>
        <v>#REF!</v>
      </c>
      <c r="CA96" s="512">
        <f>'2a cofog szerinti teljesítés'!AG98</f>
        <v>0</v>
      </c>
      <c r="CB96" s="512">
        <f>'részletező tábla módosíto ei '!AT96</f>
        <v>0</v>
      </c>
      <c r="CC96" s="512">
        <f>'2a cofog szerinti teljesítés'!AU98</f>
        <v>0</v>
      </c>
      <c r="CD96" s="512">
        <f>'részletező tábla módosíto ei '!AU96</f>
        <v>0</v>
      </c>
      <c r="CE96" s="512">
        <f>'2a cofog szerinti teljesítés'!AX98</f>
        <v>0</v>
      </c>
      <c r="CF96" s="512" t="e">
        <f>'részletező tábla módosíto ei '!#REF!</f>
        <v>#REF!</v>
      </c>
      <c r="CG96" s="512" t="e">
        <f>'2a cofog szerinti teljesítés'!#REF!</f>
        <v>#REF!</v>
      </c>
      <c r="CH96" s="512">
        <f>'részletező tábla módosíto ei '!AV96</f>
        <v>0</v>
      </c>
      <c r="CI96" s="512">
        <f>'2a cofog szerinti teljesítés'!AY98</f>
        <v>0</v>
      </c>
      <c r="CJ96" s="512">
        <f>'részletező tábla módosíto ei '!AW96</f>
        <v>0</v>
      </c>
      <c r="CK96" s="512">
        <f>'2a cofog szerinti teljesítés'!AZ98</f>
        <v>0</v>
      </c>
      <c r="CL96" s="512" t="e">
        <f>'részletező tábla módosíto ei '!#REF!</f>
        <v>#REF!</v>
      </c>
      <c r="CM96" s="512"/>
      <c r="CN96" s="512" t="e">
        <f>'részletező tábla módosíto ei '!#REF!</f>
        <v>#REF!</v>
      </c>
      <c r="CO96" s="512">
        <f>'2a cofog szerinti teljesítés'!AQ98</f>
        <v>0</v>
      </c>
      <c r="CP96" s="512" t="e">
        <f>'részletező tábla módosíto ei '!#REF!</f>
        <v>#REF!</v>
      </c>
      <c r="CQ96" s="512"/>
      <c r="CR96" s="512">
        <f>'részletező tábla módosíto ei '!AX96</f>
        <v>0</v>
      </c>
      <c r="CS96" s="512"/>
      <c r="CT96" s="512" t="e">
        <f>'részletező tábla módosíto ei '!#REF!</f>
        <v>#REF!</v>
      </c>
      <c r="CU96" s="512" t="e">
        <f>'2a cofog szerinti teljesítés'!#REF!</f>
        <v>#REF!</v>
      </c>
      <c r="CV96" s="512">
        <f>'részletező tábla módosíto ei '!AY96</f>
        <v>0</v>
      </c>
      <c r="CW96" s="512">
        <f>'2a cofog szerinti teljesítés'!BB98</f>
        <v>0</v>
      </c>
      <c r="CX96" s="512">
        <f>'részletező tábla módosíto ei '!AZ96</f>
        <v>0</v>
      </c>
      <c r="CY96" s="512">
        <f>'2a cofog szerinti teljesítés'!BC98</f>
        <v>0</v>
      </c>
      <c r="CZ96" s="510">
        <f t="shared" si="2"/>
        <v>0</v>
      </c>
    </row>
    <row r="97" spans="1:104" ht="17.399999999999999" x14ac:dyDescent="0.3">
      <c r="A97" s="18" t="s">
        <v>211</v>
      </c>
      <c r="B97" s="201" t="s">
        <v>212</v>
      </c>
      <c r="C97" s="512">
        <f>'részletező tábla módosíto ei '!C97</f>
        <v>0</v>
      </c>
      <c r="D97" s="512">
        <f>'2a cofog szerinti teljesítés'!C99</f>
        <v>0</v>
      </c>
      <c r="E97" s="512">
        <f>'részletező tábla módosíto ei '!D97</f>
        <v>0</v>
      </c>
      <c r="F97" s="512">
        <f>'2a cofog szerinti teljesítés'!D99</f>
        <v>0</v>
      </c>
      <c r="G97" s="512">
        <f>'részletező tábla módosíto ei '!E97</f>
        <v>0</v>
      </c>
      <c r="H97" s="512">
        <f>'2a cofog szerinti teljesítés'!E99</f>
        <v>0</v>
      </c>
      <c r="I97" s="512">
        <f>'részletező tábla módosíto ei '!F97</f>
        <v>0</v>
      </c>
      <c r="J97" s="512">
        <f>'2a cofog szerinti teljesítés'!F99</f>
        <v>0</v>
      </c>
      <c r="K97" s="512">
        <f>'részletező tábla módosíto ei '!G97</f>
        <v>0</v>
      </c>
      <c r="L97" s="512">
        <f>'részletező tábla módosíto ei '!H97</f>
        <v>0</v>
      </c>
      <c r="M97" s="512">
        <f>'2a cofog szerinti teljesítés'!H99</f>
        <v>0</v>
      </c>
      <c r="N97" s="512">
        <f>'részletező tábla módosíto ei '!M97</f>
        <v>0</v>
      </c>
      <c r="O97" s="512">
        <f>'2a cofog szerinti teljesítés'!M99</f>
        <v>0</v>
      </c>
      <c r="P97" s="512">
        <f>'részletező tábla módosíto ei '!N97</f>
        <v>0</v>
      </c>
      <c r="Q97" s="512">
        <f>'2a cofog szerinti teljesítés'!N99</f>
        <v>0</v>
      </c>
      <c r="R97" s="512">
        <f>'részletező tábla módosíto ei '!O97</f>
        <v>0</v>
      </c>
      <c r="S97" s="512">
        <f>'2a cofog szerinti teljesítés'!O99</f>
        <v>0</v>
      </c>
      <c r="T97" s="512">
        <f>'részletező tábla módosíto ei '!P97</f>
        <v>0</v>
      </c>
      <c r="U97" s="512">
        <f>'2a cofog szerinti teljesítés'!P99</f>
        <v>0</v>
      </c>
      <c r="V97" s="512">
        <f>'részletező tábla módosíto ei '!Q97</f>
        <v>0</v>
      </c>
      <c r="W97" s="512">
        <f>'2a cofog szerinti teljesítés'!Q99</f>
        <v>0</v>
      </c>
      <c r="X97" s="512">
        <f>'részletező tábla módosíto ei '!R97</f>
        <v>0</v>
      </c>
      <c r="Y97" s="512">
        <f>'2a cofog szerinti teljesítés'!R99</f>
        <v>0</v>
      </c>
      <c r="Z97" s="512">
        <f>'részletező tábla módosíto ei '!S97</f>
        <v>0</v>
      </c>
      <c r="AA97" s="512">
        <f>'2a cofog szerinti teljesítés'!S99</f>
        <v>0</v>
      </c>
      <c r="AB97" s="512">
        <f>'részletező tábla módosíto ei '!T97</f>
        <v>0</v>
      </c>
      <c r="AC97" s="512">
        <f>'2a cofog szerinti teljesítés'!T99</f>
        <v>0</v>
      </c>
      <c r="AD97" s="512">
        <f>'részletező tábla módosíto ei '!U97</f>
        <v>0</v>
      </c>
      <c r="AE97" s="512">
        <f>'2a cofog szerinti teljesítés'!U99</f>
        <v>0</v>
      </c>
      <c r="AF97" s="512">
        <f>'részletező tábla módosíto ei '!V97</f>
        <v>0</v>
      </c>
      <c r="AG97" s="512">
        <f>'2a cofog szerinti teljesítés'!V99</f>
        <v>0</v>
      </c>
      <c r="AH97" s="512">
        <f>'részletező tábla módosíto ei '!W97</f>
        <v>0</v>
      </c>
      <c r="AI97" s="512">
        <f>'2a cofog szerinti teljesítés'!W99</f>
        <v>0</v>
      </c>
      <c r="AJ97" s="512">
        <f>'részletező tábla módosíto ei '!X97</f>
        <v>0</v>
      </c>
      <c r="AK97" s="512">
        <f>'2a cofog szerinti teljesítés'!X99</f>
        <v>0</v>
      </c>
      <c r="AL97" s="512">
        <f>'részletező tábla módosíto ei '!Y97</f>
        <v>0</v>
      </c>
      <c r="AM97" s="512">
        <f>'2a cofog szerinti teljesítés'!Y99</f>
        <v>0</v>
      </c>
      <c r="AN97" s="512">
        <f>'részletező tábla módosíto ei '!Z97</f>
        <v>0</v>
      </c>
      <c r="AO97" s="512">
        <f>'2a cofog szerinti teljesítés'!Z99</f>
        <v>0</v>
      </c>
      <c r="AP97" s="512">
        <f>'részletező tábla módosíto ei '!AA97</f>
        <v>0</v>
      </c>
      <c r="AQ97" s="512">
        <f>'2a cofog szerinti teljesítés'!AA99</f>
        <v>0</v>
      </c>
      <c r="AR97" s="512">
        <f>'részletező tábla módosíto ei '!AB97</f>
        <v>0</v>
      </c>
      <c r="AS97" s="512">
        <f>'2a cofog szerinti teljesítés'!AB99</f>
        <v>15522908</v>
      </c>
      <c r="AT97" s="512">
        <f>'részletező tábla módosíto ei '!AC97</f>
        <v>0</v>
      </c>
      <c r="AU97" s="512">
        <f>'2a cofog szerinti teljesítés'!AC99</f>
        <v>0</v>
      </c>
      <c r="AV97" s="512">
        <f>'részletező tábla módosíto ei '!AD97</f>
        <v>0</v>
      </c>
      <c r="AW97" s="512">
        <f>'2a cofog szerinti teljesítés'!AD99</f>
        <v>0</v>
      </c>
      <c r="AX97" s="512">
        <f>'részletező tábla módosíto ei '!AF97</f>
        <v>0</v>
      </c>
      <c r="AY97" s="512">
        <f>'2a cofog szerinti teljesítés'!AF99</f>
        <v>0</v>
      </c>
      <c r="AZ97" s="512">
        <f>'részletező tábla módosíto ei '!AG97</f>
        <v>0</v>
      </c>
      <c r="BA97" s="512">
        <f>'2a cofog szerinti teljesítés'!AG99</f>
        <v>0</v>
      </c>
      <c r="BB97" s="512">
        <f>'részletező tábla módosíto ei '!AH97</f>
        <v>0</v>
      </c>
      <c r="BC97" s="512">
        <f>'2a cofog szerinti teljesítés'!AH99</f>
        <v>0</v>
      </c>
      <c r="BD97" s="512">
        <f>'részletező tábla módosíto ei '!AI97</f>
        <v>0</v>
      </c>
      <c r="BE97" s="512">
        <f>'2a cofog szerinti teljesítés'!AI99</f>
        <v>0</v>
      </c>
      <c r="BF97" s="512">
        <f>'részletező tábla módosíto ei '!AJ97</f>
        <v>0</v>
      </c>
      <c r="BG97" s="512">
        <f>'2a cofog szerinti teljesítés'!AJ99</f>
        <v>0</v>
      </c>
      <c r="BH97" s="512">
        <f>'részletező tábla módosíto ei '!AK97</f>
        <v>0</v>
      </c>
      <c r="BI97" s="512">
        <f>'2a cofog szerinti teljesítés'!AK99</f>
        <v>0</v>
      </c>
      <c r="BJ97" s="512">
        <f>'részletező tábla módosíto ei '!AL97</f>
        <v>0</v>
      </c>
      <c r="BK97" s="512">
        <f>'2a cofog szerinti teljesítés'!AL99</f>
        <v>0</v>
      </c>
      <c r="BL97" s="512">
        <f>'részletező tábla módosíto ei '!AM97</f>
        <v>0</v>
      </c>
      <c r="BM97" s="512">
        <f>'2a cofog szerinti teljesítés'!AM99</f>
        <v>0</v>
      </c>
      <c r="BN97" s="512">
        <f>'részletező tábla módosíto ei '!AN97</f>
        <v>0</v>
      </c>
      <c r="BO97" s="512">
        <f>'2a cofog szerinti teljesítés'!AN99</f>
        <v>0</v>
      </c>
      <c r="BP97" s="512">
        <f>'részletező tábla módosíto ei '!AO97</f>
        <v>0</v>
      </c>
      <c r="BQ97" s="512">
        <f>'2a cofog szerinti teljesítés'!AO99</f>
        <v>0</v>
      </c>
      <c r="BR97" s="512">
        <f>'részletező tábla módosíto ei '!AP97</f>
        <v>0</v>
      </c>
      <c r="BS97" s="512">
        <f>'2a cofog szerinti teljesítés'!AP99</f>
        <v>0</v>
      </c>
      <c r="BT97" s="512">
        <f>'részletező tábla módosíto ei '!AR97</f>
        <v>0</v>
      </c>
      <c r="BU97" s="512">
        <f>'2a cofog szerinti teljesítés'!AR99</f>
        <v>0</v>
      </c>
      <c r="BV97" s="512">
        <f>'részletező tábla módosíto ei '!AS97</f>
        <v>0</v>
      </c>
      <c r="BW97" s="512">
        <f>'2a cofog szerinti teljesítés'!AS99</f>
        <v>0</v>
      </c>
      <c r="BX97" s="512">
        <f>'részletező tábla módosíto ei '!AE97</f>
        <v>0</v>
      </c>
      <c r="BY97" s="512">
        <f>'2a cofog szerinti teljesítés'!AE99</f>
        <v>0</v>
      </c>
      <c r="BZ97" s="512" t="e">
        <f>'részletező tábla módosíto ei '!#REF!</f>
        <v>#REF!</v>
      </c>
      <c r="CA97" s="512">
        <f>'2a cofog szerinti teljesítés'!AG99</f>
        <v>0</v>
      </c>
      <c r="CB97" s="512">
        <f>'részletező tábla módosíto ei '!AT97</f>
        <v>0</v>
      </c>
      <c r="CC97" s="512">
        <f>'2a cofog szerinti teljesítés'!AU99</f>
        <v>0</v>
      </c>
      <c r="CD97" s="512">
        <f>'részletező tábla módosíto ei '!AU97</f>
        <v>0</v>
      </c>
      <c r="CE97" s="512">
        <f>'2a cofog szerinti teljesítés'!AX99</f>
        <v>0</v>
      </c>
      <c r="CF97" s="512" t="e">
        <f>'részletező tábla módosíto ei '!#REF!</f>
        <v>#REF!</v>
      </c>
      <c r="CG97" s="512" t="e">
        <f>'2a cofog szerinti teljesítés'!#REF!</f>
        <v>#REF!</v>
      </c>
      <c r="CH97" s="512">
        <f>'részletező tábla módosíto ei '!AV97</f>
        <v>0</v>
      </c>
      <c r="CI97" s="512">
        <f>'2a cofog szerinti teljesítés'!AY99</f>
        <v>0</v>
      </c>
      <c r="CJ97" s="512">
        <f>'részletező tábla módosíto ei '!AW97</f>
        <v>0</v>
      </c>
      <c r="CK97" s="512">
        <f>'2a cofog szerinti teljesítés'!AZ99</f>
        <v>0</v>
      </c>
      <c r="CL97" s="512" t="e">
        <f>'részletező tábla módosíto ei '!#REF!</f>
        <v>#REF!</v>
      </c>
      <c r="CM97" s="512"/>
      <c r="CN97" s="512" t="e">
        <f>'részletező tábla módosíto ei '!#REF!</f>
        <v>#REF!</v>
      </c>
      <c r="CO97" s="512">
        <f>'2a cofog szerinti teljesítés'!AQ99</f>
        <v>0</v>
      </c>
      <c r="CP97" s="512" t="e">
        <f>'részletező tábla módosíto ei '!#REF!</f>
        <v>#REF!</v>
      </c>
      <c r="CQ97" s="512"/>
      <c r="CR97" s="512">
        <f>'részletező tábla módosíto ei '!AX97</f>
        <v>0</v>
      </c>
      <c r="CS97" s="512"/>
      <c r="CT97" s="512" t="e">
        <f>'részletező tábla módosíto ei '!#REF!</f>
        <v>#REF!</v>
      </c>
      <c r="CU97" s="512" t="e">
        <f>'2a cofog szerinti teljesítés'!#REF!</f>
        <v>#REF!</v>
      </c>
      <c r="CV97" s="512">
        <f>'részletező tábla módosíto ei '!AY97</f>
        <v>0</v>
      </c>
      <c r="CW97" s="512">
        <f>'2a cofog szerinti teljesítés'!BB99</f>
        <v>0</v>
      </c>
      <c r="CX97" s="512">
        <f>'részletező tábla módosíto ei '!AZ97</f>
        <v>0</v>
      </c>
      <c r="CY97" s="512">
        <f>'2a cofog szerinti teljesítés'!BC99</f>
        <v>15522908</v>
      </c>
      <c r="CZ97" s="510">
        <f t="shared" si="2"/>
        <v>0</v>
      </c>
    </row>
    <row r="98" spans="1:104" ht="17.399999999999999" x14ac:dyDescent="0.3">
      <c r="A98" s="18" t="s">
        <v>213</v>
      </c>
      <c r="B98" s="201" t="s">
        <v>214</v>
      </c>
      <c r="C98" s="512">
        <f>'részletező tábla módosíto ei '!C98</f>
        <v>0</v>
      </c>
      <c r="D98" s="512">
        <f>'2a cofog szerinti teljesítés'!C100</f>
        <v>0</v>
      </c>
      <c r="E98" s="512">
        <f>'részletező tábla módosíto ei '!D98</f>
        <v>0</v>
      </c>
      <c r="F98" s="512">
        <f>'2a cofog szerinti teljesítés'!D100</f>
        <v>0</v>
      </c>
      <c r="G98" s="512">
        <f>'részletező tábla módosíto ei '!E98</f>
        <v>0</v>
      </c>
      <c r="H98" s="512">
        <f>'2a cofog szerinti teljesítés'!E100</f>
        <v>0</v>
      </c>
      <c r="I98" s="512">
        <f>'részletező tábla módosíto ei '!F98</f>
        <v>0</v>
      </c>
      <c r="J98" s="512">
        <f>'2a cofog szerinti teljesítés'!F100</f>
        <v>0</v>
      </c>
      <c r="K98" s="512">
        <f>'részletező tábla módosíto ei '!G98</f>
        <v>0</v>
      </c>
      <c r="L98" s="512">
        <f>'részletező tábla módosíto ei '!H98</f>
        <v>0</v>
      </c>
      <c r="M98" s="512">
        <f>'2a cofog szerinti teljesítés'!H100</f>
        <v>0</v>
      </c>
      <c r="N98" s="512">
        <f>'részletező tábla módosíto ei '!M98</f>
        <v>0</v>
      </c>
      <c r="O98" s="512">
        <f>'2a cofog szerinti teljesítés'!M100</f>
        <v>0</v>
      </c>
      <c r="P98" s="512">
        <f>'részletező tábla módosíto ei '!N98</f>
        <v>0</v>
      </c>
      <c r="Q98" s="512">
        <f>'2a cofog szerinti teljesítés'!N100</f>
        <v>0</v>
      </c>
      <c r="R98" s="512">
        <f>'részletező tábla módosíto ei '!O98</f>
        <v>0</v>
      </c>
      <c r="S98" s="512">
        <f>'2a cofog szerinti teljesítés'!O100</f>
        <v>0</v>
      </c>
      <c r="T98" s="512">
        <f>'részletező tábla módosíto ei '!P98</f>
        <v>0</v>
      </c>
      <c r="U98" s="512">
        <f>'2a cofog szerinti teljesítés'!P100</f>
        <v>0</v>
      </c>
      <c r="V98" s="512">
        <f>'részletező tábla módosíto ei '!Q98</f>
        <v>0</v>
      </c>
      <c r="W98" s="512">
        <f>'2a cofog szerinti teljesítés'!Q100</f>
        <v>0</v>
      </c>
      <c r="X98" s="512">
        <f>'részletező tábla módosíto ei '!R98</f>
        <v>0</v>
      </c>
      <c r="Y98" s="512">
        <f>'2a cofog szerinti teljesítés'!R100</f>
        <v>0</v>
      </c>
      <c r="Z98" s="512">
        <f>'részletező tábla módosíto ei '!S98</f>
        <v>0</v>
      </c>
      <c r="AA98" s="512">
        <f>'2a cofog szerinti teljesítés'!S100</f>
        <v>0</v>
      </c>
      <c r="AB98" s="512">
        <f>'részletező tábla módosíto ei '!T98</f>
        <v>0</v>
      </c>
      <c r="AC98" s="512">
        <f>'2a cofog szerinti teljesítés'!T100</f>
        <v>0</v>
      </c>
      <c r="AD98" s="512">
        <f>'részletező tábla módosíto ei '!U98</f>
        <v>0</v>
      </c>
      <c r="AE98" s="512">
        <f>'2a cofog szerinti teljesítés'!U100</f>
        <v>0</v>
      </c>
      <c r="AF98" s="512">
        <f>'részletező tábla módosíto ei '!V98</f>
        <v>0</v>
      </c>
      <c r="AG98" s="512">
        <f>'2a cofog szerinti teljesítés'!V100</f>
        <v>0</v>
      </c>
      <c r="AH98" s="512">
        <f>'részletező tábla módosíto ei '!W98</f>
        <v>0</v>
      </c>
      <c r="AI98" s="512">
        <f>'2a cofog szerinti teljesítés'!W100</f>
        <v>0</v>
      </c>
      <c r="AJ98" s="512">
        <f>'részletező tábla módosíto ei '!X98</f>
        <v>0</v>
      </c>
      <c r="AK98" s="512">
        <f>'2a cofog szerinti teljesítés'!X100</f>
        <v>0</v>
      </c>
      <c r="AL98" s="512">
        <f>'részletező tábla módosíto ei '!Y98</f>
        <v>0</v>
      </c>
      <c r="AM98" s="512">
        <f>'2a cofog szerinti teljesítés'!Y100</f>
        <v>0</v>
      </c>
      <c r="AN98" s="512">
        <f>'részletező tábla módosíto ei '!Z98</f>
        <v>0</v>
      </c>
      <c r="AO98" s="512">
        <f>'2a cofog szerinti teljesítés'!Z100</f>
        <v>0</v>
      </c>
      <c r="AP98" s="512">
        <f>'részletező tábla módosíto ei '!AA98</f>
        <v>0</v>
      </c>
      <c r="AQ98" s="512">
        <f>'2a cofog szerinti teljesítés'!AA100</f>
        <v>0</v>
      </c>
      <c r="AR98" s="512">
        <f>'részletező tábla módosíto ei '!AB98</f>
        <v>0</v>
      </c>
      <c r="AS98" s="512">
        <f>'2a cofog szerinti teljesítés'!AB100</f>
        <v>0</v>
      </c>
      <c r="AT98" s="512">
        <f>'részletező tábla módosíto ei '!AC98</f>
        <v>0</v>
      </c>
      <c r="AU98" s="512">
        <f>'2a cofog szerinti teljesítés'!AC100</f>
        <v>0</v>
      </c>
      <c r="AV98" s="512">
        <f>'részletező tábla módosíto ei '!AD98</f>
        <v>0</v>
      </c>
      <c r="AW98" s="512">
        <f>'2a cofog szerinti teljesítés'!AD100</f>
        <v>0</v>
      </c>
      <c r="AX98" s="512">
        <f>'részletező tábla módosíto ei '!AF98</f>
        <v>0</v>
      </c>
      <c r="AY98" s="512">
        <f>'2a cofog szerinti teljesítés'!AF100</f>
        <v>0</v>
      </c>
      <c r="AZ98" s="512">
        <f>'részletező tábla módosíto ei '!AG98</f>
        <v>0</v>
      </c>
      <c r="BA98" s="512">
        <f>'2a cofog szerinti teljesítés'!AG100</f>
        <v>0</v>
      </c>
      <c r="BB98" s="512">
        <f>'részletező tábla módosíto ei '!AH98</f>
        <v>0</v>
      </c>
      <c r="BC98" s="512">
        <f>'2a cofog szerinti teljesítés'!AH100</f>
        <v>0</v>
      </c>
      <c r="BD98" s="512">
        <f>'részletező tábla módosíto ei '!AI98</f>
        <v>0</v>
      </c>
      <c r="BE98" s="512">
        <f>'2a cofog szerinti teljesítés'!AI100</f>
        <v>0</v>
      </c>
      <c r="BF98" s="512">
        <f>'részletező tábla módosíto ei '!AJ98</f>
        <v>0</v>
      </c>
      <c r="BG98" s="512">
        <f>'2a cofog szerinti teljesítés'!AJ100</f>
        <v>0</v>
      </c>
      <c r="BH98" s="512">
        <f>'részletező tábla módosíto ei '!AK98</f>
        <v>0</v>
      </c>
      <c r="BI98" s="512">
        <f>'2a cofog szerinti teljesítés'!AK100</f>
        <v>0</v>
      </c>
      <c r="BJ98" s="512">
        <f>'részletező tábla módosíto ei '!AL98</f>
        <v>0</v>
      </c>
      <c r="BK98" s="512">
        <f>'2a cofog szerinti teljesítés'!AL100</f>
        <v>0</v>
      </c>
      <c r="BL98" s="512">
        <f>'részletező tábla módosíto ei '!AM98</f>
        <v>0</v>
      </c>
      <c r="BM98" s="512">
        <f>'2a cofog szerinti teljesítés'!AM100</f>
        <v>0</v>
      </c>
      <c r="BN98" s="512">
        <f>'részletező tábla módosíto ei '!AN98</f>
        <v>0</v>
      </c>
      <c r="BO98" s="512">
        <f>'2a cofog szerinti teljesítés'!AN100</f>
        <v>0</v>
      </c>
      <c r="BP98" s="512">
        <f>'részletező tábla módosíto ei '!AO98</f>
        <v>0</v>
      </c>
      <c r="BQ98" s="512">
        <f>'2a cofog szerinti teljesítés'!AO100</f>
        <v>0</v>
      </c>
      <c r="BR98" s="512">
        <f>'részletező tábla módosíto ei '!AP98</f>
        <v>0</v>
      </c>
      <c r="BS98" s="512">
        <f>'2a cofog szerinti teljesítés'!AP100</f>
        <v>0</v>
      </c>
      <c r="BT98" s="512">
        <f>'részletező tábla módosíto ei '!AR98</f>
        <v>0</v>
      </c>
      <c r="BU98" s="512">
        <f>'2a cofog szerinti teljesítés'!AR100</f>
        <v>0</v>
      </c>
      <c r="BV98" s="512">
        <f>'részletező tábla módosíto ei '!AS98</f>
        <v>0</v>
      </c>
      <c r="BW98" s="512">
        <f>'2a cofog szerinti teljesítés'!AS100</f>
        <v>0</v>
      </c>
      <c r="BX98" s="512">
        <f>'részletező tábla módosíto ei '!AE98</f>
        <v>0</v>
      </c>
      <c r="BY98" s="512">
        <f>'2a cofog szerinti teljesítés'!AE100</f>
        <v>0</v>
      </c>
      <c r="BZ98" s="512" t="e">
        <f>'részletező tábla módosíto ei '!#REF!</f>
        <v>#REF!</v>
      </c>
      <c r="CA98" s="512">
        <f>'2a cofog szerinti teljesítés'!AG100</f>
        <v>0</v>
      </c>
      <c r="CB98" s="512">
        <f>'részletező tábla módosíto ei '!AT98</f>
        <v>0</v>
      </c>
      <c r="CC98" s="512">
        <f>'2a cofog szerinti teljesítés'!AU100</f>
        <v>0</v>
      </c>
      <c r="CD98" s="512">
        <f>'részletező tábla módosíto ei '!AU98</f>
        <v>0</v>
      </c>
      <c r="CE98" s="512">
        <f>'2a cofog szerinti teljesítés'!AX100</f>
        <v>0</v>
      </c>
      <c r="CF98" s="512" t="e">
        <f>'részletező tábla módosíto ei '!#REF!</f>
        <v>#REF!</v>
      </c>
      <c r="CG98" s="512" t="e">
        <f>'2a cofog szerinti teljesítés'!#REF!</f>
        <v>#REF!</v>
      </c>
      <c r="CH98" s="512">
        <f>'részletező tábla módosíto ei '!AV98</f>
        <v>0</v>
      </c>
      <c r="CI98" s="512">
        <f>'2a cofog szerinti teljesítés'!AY100</f>
        <v>0</v>
      </c>
      <c r="CJ98" s="512">
        <f>'részletező tábla módosíto ei '!AW98</f>
        <v>0</v>
      </c>
      <c r="CK98" s="512">
        <f>'2a cofog szerinti teljesítés'!AZ100</f>
        <v>0</v>
      </c>
      <c r="CL98" s="512" t="e">
        <f>'részletező tábla módosíto ei '!#REF!</f>
        <v>#REF!</v>
      </c>
      <c r="CM98" s="512"/>
      <c r="CN98" s="512" t="e">
        <f>'részletező tábla módosíto ei '!#REF!</f>
        <v>#REF!</v>
      </c>
      <c r="CO98" s="512">
        <f>'2a cofog szerinti teljesítés'!AQ100</f>
        <v>0</v>
      </c>
      <c r="CP98" s="512" t="e">
        <f>'részletező tábla módosíto ei '!#REF!</f>
        <v>#REF!</v>
      </c>
      <c r="CQ98" s="512"/>
      <c r="CR98" s="512">
        <f>'részletező tábla módosíto ei '!AX98</f>
        <v>0</v>
      </c>
      <c r="CS98" s="512"/>
      <c r="CT98" s="512" t="e">
        <f>'részletező tábla módosíto ei '!#REF!</f>
        <v>#REF!</v>
      </c>
      <c r="CU98" s="512" t="e">
        <f>'2a cofog szerinti teljesítés'!#REF!</f>
        <v>#REF!</v>
      </c>
      <c r="CV98" s="512">
        <f>'részletező tábla módosíto ei '!AY98</f>
        <v>0</v>
      </c>
      <c r="CW98" s="512">
        <f>'2a cofog szerinti teljesítés'!BB100</f>
        <v>0</v>
      </c>
      <c r="CX98" s="512">
        <f>'részletező tábla módosíto ei '!AZ98</f>
        <v>0</v>
      </c>
      <c r="CY98" s="512">
        <f>'2a cofog szerinti teljesítés'!BC100</f>
        <v>0</v>
      </c>
      <c r="CZ98" s="510">
        <f t="shared" si="2"/>
        <v>0</v>
      </c>
    </row>
    <row r="99" spans="1:104" ht="17.399999999999999" x14ac:dyDescent="0.3">
      <c r="A99" s="18" t="s">
        <v>215</v>
      </c>
      <c r="B99" s="201" t="s">
        <v>216</v>
      </c>
      <c r="C99" s="512">
        <f>'részletező tábla módosíto ei '!C99</f>
        <v>0</v>
      </c>
      <c r="D99" s="512">
        <f>'2a cofog szerinti teljesítés'!C101</f>
        <v>0</v>
      </c>
      <c r="E99" s="512">
        <f>'részletező tábla módosíto ei '!D99</f>
        <v>0</v>
      </c>
      <c r="F99" s="512">
        <f>'2a cofog szerinti teljesítés'!D101</f>
        <v>0</v>
      </c>
      <c r="G99" s="512">
        <f>'részletező tábla módosíto ei '!E99</f>
        <v>24326882</v>
      </c>
      <c r="H99" s="512">
        <f>'2a cofog szerinti teljesítés'!E101</f>
        <v>0</v>
      </c>
      <c r="I99" s="512">
        <f>'részletező tábla módosíto ei '!F99</f>
        <v>0</v>
      </c>
      <c r="J99" s="512">
        <f>'2a cofog szerinti teljesítés'!F101</f>
        <v>22807491</v>
      </c>
      <c r="K99" s="512">
        <f>'részletező tábla módosíto ei '!G99</f>
        <v>0</v>
      </c>
      <c r="L99" s="512">
        <f>'részletező tábla módosíto ei '!H99</f>
        <v>24326882</v>
      </c>
      <c r="M99" s="512">
        <f>'2a cofog szerinti teljesítés'!H101</f>
        <v>22807491</v>
      </c>
      <c r="N99" s="512">
        <f>'részletező tábla módosíto ei '!M99</f>
        <v>145703424</v>
      </c>
      <c r="O99" s="512">
        <f>'2a cofog szerinti teljesítés'!M101</f>
        <v>0</v>
      </c>
      <c r="P99" s="512">
        <f>'részletező tábla módosíto ei '!N99</f>
        <v>0</v>
      </c>
      <c r="Q99" s="512">
        <f>'2a cofog szerinti teljesítés'!N101</f>
        <v>138981311</v>
      </c>
      <c r="R99" s="512">
        <f>'részletező tábla módosíto ei '!O99</f>
        <v>0</v>
      </c>
      <c r="S99" s="512">
        <f>'2a cofog szerinti teljesítés'!O101</f>
        <v>0</v>
      </c>
      <c r="T99" s="512">
        <f>'részletező tábla módosíto ei '!P99</f>
        <v>0</v>
      </c>
      <c r="U99" s="512">
        <f>'2a cofog szerinti teljesítés'!P101</f>
        <v>0</v>
      </c>
      <c r="V99" s="512">
        <f>'részletező tábla módosíto ei '!Q99</f>
        <v>145703424</v>
      </c>
      <c r="W99" s="512">
        <f>'2a cofog szerinti teljesítés'!Q101</f>
        <v>138981311</v>
      </c>
      <c r="X99" s="512">
        <f>'részletező tábla módosíto ei '!R99</f>
        <v>81082297</v>
      </c>
      <c r="Y99" s="512">
        <f>'2a cofog szerinti teljesítés'!R101</f>
        <v>0</v>
      </c>
      <c r="Z99" s="512">
        <f>'részletező tábla módosíto ei '!S99</f>
        <v>0</v>
      </c>
      <c r="AA99" s="512">
        <f>'2a cofog szerinti teljesítés'!S101</f>
        <v>0</v>
      </c>
      <c r="AB99" s="512">
        <f>'részletező tábla módosíto ei '!T99</f>
        <v>0</v>
      </c>
      <c r="AC99" s="512">
        <f>'2a cofog szerinti teljesítés'!T101</f>
        <v>79693964</v>
      </c>
      <c r="AD99" s="512">
        <f>'részletező tábla módosíto ei '!U99</f>
        <v>81082297</v>
      </c>
      <c r="AE99" s="512">
        <f>'2a cofog szerinti teljesítés'!U101</f>
        <v>79693964</v>
      </c>
      <c r="AF99" s="512">
        <f>'részletező tábla módosíto ei '!V99</f>
        <v>0</v>
      </c>
      <c r="AG99" s="512">
        <f>'2a cofog szerinti teljesítés'!V101</f>
        <v>0</v>
      </c>
      <c r="AH99" s="512">
        <f>'részletező tábla módosíto ei '!W99</f>
        <v>0</v>
      </c>
      <c r="AI99" s="512">
        <f>'2a cofog szerinti teljesítés'!W101</f>
        <v>0</v>
      </c>
      <c r="AJ99" s="512">
        <f>'részletező tábla módosíto ei '!X99</f>
        <v>0</v>
      </c>
      <c r="AK99" s="512">
        <f>'2a cofog szerinti teljesítés'!X101</f>
        <v>0</v>
      </c>
      <c r="AL99" s="512">
        <f>'részletező tábla módosíto ei '!Y99</f>
        <v>0</v>
      </c>
      <c r="AM99" s="512">
        <f>'2a cofog szerinti teljesítés'!Y101</f>
        <v>0</v>
      </c>
      <c r="AN99" s="512">
        <f>'részletező tábla módosíto ei '!Z99</f>
        <v>0</v>
      </c>
      <c r="AO99" s="512">
        <f>'2a cofog szerinti teljesítés'!Z101</f>
        <v>0</v>
      </c>
      <c r="AP99" s="512">
        <f>'részletező tábla módosíto ei '!AA99</f>
        <v>0</v>
      </c>
      <c r="AQ99" s="512">
        <f>'2a cofog szerinti teljesítés'!AA101</f>
        <v>0</v>
      </c>
      <c r="AR99" s="512">
        <f>'részletező tábla módosíto ei '!AB99</f>
        <v>0</v>
      </c>
      <c r="AS99" s="512">
        <f>'2a cofog szerinti teljesítés'!AB101</f>
        <v>0</v>
      </c>
      <c r="AT99" s="512">
        <f>'részletező tábla módosíto ei '!AC99</f>
        <v>0</v>
      </c>
      <c r="AU99" s="512">
        <f>'2a cofog szerinti teljesítés'!AC101</f>
        <v>0</v>
      </c>
      <c r="AV99" s="512">
        <f>'részletező tábla módosíto ei '!AD99</f>
        <v>0</v>
      </c>
      <c r="AW99" s="512">
        <f>'2a cofog szerinti teljesítés'!AD101</f>
        <v>0</v>
      </c>
      <c r="AX99" s="512">
        <f>'részletező tábla módosíto ei '!AF99</f>
        <v>0</v>
      </c>
      <c r="AY99" s="512">
        <f>'2a cofog szerinti teljesítés'!AF101</f>
        <v>0</v>
      </c>
      <c r="AZ99" s="512">
        <f>'részletező tábla módosíto ei '!AG99</f>
        <v>0</v>
      </c>
      <c r="BA99" s="512">
        <f>'2a cofog szerinti teljesítés'!AG101</f>
        <v>0</v>
      </c>
      <c r="BB99" s="512">
        <f>'részletező tábla módosíto ei '!AH99</f>
        <v>0</v>
      </c>
      <c r="BC99" s="512">
        <f>'2a cofog szerinti teljesítés'!AH101</f>
        <v>0</v>
      </c>
      <c r="BD99" s="512">
        <f>'részletező tábla módosíto ei '!AI99</f>
        <v>0</v>
      </c>
      <c r="BE99" s="512">
        <f>'2a cofog szerinti teljesítés'!AI101</f>
        <v>0</v>
      </c>
      <c r="BF99" s="512">
        <f>'részletező tábla módosíto ei '!AJ99</f>
        <v>0</v>
      </c>
      <c r="BG99" s="512">
        <f>'2a cofog szerinti teljesítés'!AJ101</f>
        <v>0</v>
      </c>
      <c r="BH99" s="512">
        <f>'részletező tábla módosíto ei '!AK99</f>
        <v>0</v>
      </c>
      <c r="BI99" s="512">
        <f>'2a cofog szerinti teljesítés'!AK101</f>
        <v>0</v>
      </c>
      <c r="BJ99" s="512">
        <f>'részletező tábla módosíto ei '!AL99</f>
        <v>0</v>
      </c>
      <c r="BK99" s="512">
        <f>'2a cofog szerinti teljesítés'!AL101</f>
        <v>0</v>
      </c>
      <c r="BL99" s="512">
        <f>'részletező tábla módosíto ei '!AM99</f>
        <v>0</v>
      </c>
      <c r="BM99" s="512">
        <f>'2a cofog szerinti teljesítés'!AM101</f>
        <v>0</v>
      </c>
      <c r="BN99" s="512">
        <f>'részletező tábla módosíto ei '!AN99</f>
        <v>0</v>
      </c>
      <c r="BO99" s="512">
        <f>'2a cofog szerinti teljesítés'!AN101</f>
        <v>0</v>
      </c>
      <c r="BP99" s="512">
        <f>'részletező tábla módosíto ei '!AO99</f>
        <v>0</v>
      </c>
      <c r="BQ99" s="512">
        <f>'2a cofog szerinti teljesítés'!AO101</f>
        <v>0</v>
      </c>
      <c r="BR99" s="512">
        <f>'részletező tábla módosíto ei '!AP99</f>
        <v>0</v>
      </c>
      <c r="BS99" s="512">
        <f>'2a cofog szerinti teljesítés'!AP101</f>
        <v>0</v>
      </c>
      <c r="BT99" s="512">
        <f>'részletező tábla módosíto ei '!AR99</f>
        <v>0</v>
      </c>
      <c r="BU99" s="512">
        <f>'2a cofog szerinti teljesítés'!AR101</f>
        <v>0</v>
      </c>
      <c r="BV99" s="512">
        <f>'részletező tábla módosíto ei '!AS99</f>
        <v>0</v>
      </c>
      <c r="BW99" s="512">
        <f>'2a cofog szerinti teljesítés'!AS101</f>
        <v>0</v>
      </c>
      <c r="BX99" s="512">
        <f>'részletező tábla módosíto ei '!AE99</f>
        <v>0</v>
      </c>
      <c r="BY99" s="512">
        <f>'2a cofog szerinti teljesítés'!AE101</f>
        <v>0</v>
      </c>
      <c r="BZ99" s="512" t="e">
        <f>'részletező tábla módosíto ei '!#REF!</f>
        <v>#REF!</v>
      </c>
      <c r="CA99" s="512">
        <f>'2a cofog szerinti teljesítés'!AG101</f>
        <v>0</v>
      </c>
      <c r="CB99" s="512">
        <f>'részletező tábla módosíto ei '!AT99</f>
        <v>0</v>
      </c>
      <c r="CC99" s="512">
        <f>'2a cofog szerinti teljesítés'!AU101</f>
        <v>0</v>
      </c>
      <c r="CD99" s="512">
        <f>'részletező tábla módosíto ei '!AU99</f>
        <v>0</v>
      </c>
      <c r="CE99" s="512">
        <f>'2a cofog szerinti teljesítés'!AX101</f>
        <v>0</v>
      </c>
      <c r="CF99" s="512" t="e">
        <f>'részletező tábla módosíto ei '!#REF!</f>
        <v>#REF!</v>
      </c>
      <c r="CG99" s="512" t="e">
        <f>'2a cofog szerinti teljesítés'!#REF!</f>
        <v>#REF!</v>
      </c>
      <c r="CH99" s="512">
        <f>'részletező tábla módosíto ei '!AV99</f>
        <v>0</v>
      </c>
      <c r="CI99" s="512">
        <f>'2a cofog szerinti teljesítés'!AY101</f>
        <v>0</v>
      </c>
      <c r="CJ99" s="512">
        <f>'részletező tábla módosíto ei '!AW99</f>
        <v>0</v>
      </c>
      <c r="CK99" s="512">
        <f>'2a cofog szerinti teljesítés'!AZ101</f>
        <v>0</v>
      </c>
      <c r="CL99" s="512" t="e">
        <f>'részletező tábla módosíto ei '!#REF!</f>
        <v>#REF!</v>
      </c>
      <c r="CM99" s="512"/>
      <c r="CN99" s="512" t="e">
        <f>'részletező tábla módosíto ei '!#REF!</f>
        <v>#REF!</v>
      </c>
      <c r="CO99" s="512">
        <f>'2a cofog szerinti teljesítés'!AQ101</f>
        <v>0</v>
      </c>
      <c r="CP99" s="512" t="e">
        <f>'részletező tábla módosíto ei '!#REF!</f>
        <v>#REF!</v>
      </c>
      <c r="CQ99" s="512"/>
      <c r="CR99" s="512">
        <f>'részletező tábla módosíto ei '!AX99</f>
        <v>0</v>
      </c>
      <c r="CS99" s="512"/>
      <c r="CT99" s="512" t="e">
        <f>'részletező tábla módosíto ei '!#REF!</f>
        <v>#REF!</v>
      </c>
      <c r="CU99" s="512" t="e">
        <f>'2a cofog szerinti teljesítés'!#REF!</f>
        <v>#REF!</v>
      </c>
      <c r="CV99" s="512">
        <f>'részletező tábla módosíto ei '!AY99</f>
        <v>0</v>
      </c>
      <c r="CW99" s="512">
        <f>'2a cofog szerinti teljesítés'!BB101</f>
        <v>0</v>
      </c>
      <c r="CX99" s="512">
        <f>'részletező tábla módosíto ei '!AZ99</f>
        <v>0</v>
      </c>
      <c r="CY99" s="512">
        <f>'2a cofog szerinti teljesítés'!BC101</f>
        <v>0</v>
      </c>
      <c r="CZ99" s="510">
        <f t="shared" si="2"/>
        <v>251112603</v>
      </c>
    </row>
    <row r="100" spans="1:104" ht="17.399999999999999" x14ac:dyDescent="0.3">
      <c r="A100" s="18" t="s">
        <v>217</v>
      </c>
      <c r="B100" s="201" t="s">
        <v>218</v>
      </c>
      <c r="C100" s="512">
        <f>'részletező tábla módosíto ei '!C100</f>
        <v>0</v>
      </c>
      <c r="D100" s="512">
        <f>'2a cofog szerinti teljesítés'!C102</f>
        <v>0</v>
      </c>
      <c r="E100" s="512">
        <f>'részletező tábla módosíto ei '!D100</f>
        <v>0</v>
      </c>
      <c r="F100" s="512">
        <f>'2a cofog szerinti teljesítés'!D102</f>
        <v>0</v>
      </c>
      <c r="G100" s="512">
        <f>'részletező tábla módosíto ei '!E100</f>
        <v>0</v>
      </c>
      <c r="H100" s="512">
        <f>'2a cofog szerinti teljesítés'!E102</f>
        <v>0</v>
      </c>
      <c r="I100" s="512">
        <f>'részletező tábla módosíto ei '!F100</f>
        <v>0</v>
      </c>
      <c r="J100" s="512">
        <f>'2a cofog szerinti teljesítés'!F102</f>
        <v>0</v>
      </c>
      <c r="K100" s="512">
        <f>'részletező tábla módosíto ei '!G100</f>
        <v>0</v>
      </c>
      <c r="L100" s="512">
        <f>'részletező tábla módosíto ei '!H100</f>
        <v>0</v>
      </c>
      <c r="M100" s="512">
        <f>'2a cofog szerinti teljesítés'!H102</f>
        <v>0</v>
      </c>
      <c r="N100" s="512">
        <f>'részletező tábla módosíto ei '!M100</f>
        <v>0</v>
      </c>
      <c r="O100" s="512">
        <f>'2a cofog szerinti teljesítés'!M102</f>
        <v>0</v>
      </c>
      <c r="P100" s="512">
        <f>'részletező tábla módosíto ei '!N100</f>
        <v>0</v>
      </c>
      <c r="Q100" s="512">
        <f>'2a cofog szerinti teljesítés'!N102</f>
        <v>0</v>
      </c>
      <c r="R100" s="512">
        <f>'részletező tábla módosíto ei '!O100</f>
        <v>0</v>
      </c>
      <c r="S100" s="512">
        <f>'2a cofog szerinti teljesítés'!O102</f>
        <v>0</v>
      </c>
      <c r="T100" s="512">
        <f>'részletező tábla módosíto ei '!P100</f>
        <v>0</v>
      </c>
      <c r="U100" s="512">
        <f>'2a cofog szerinti teljesítés'!P102</f>
        <v>0</v>
      </c>
      <c r="V100" s="512">
        <f>'részletező tábla módosíto ei '!Q100</f>
        <v>0</v>
      </c>
      <c r="W100" s="512">
        <f>'2a cofog szerinti teljesítés'!Q102</f>
        <v>0</v>
      </c>
      <c r="X100" s="512">
        <f>'részletező tábla módosíto ei '!R100</f>
        <v>0</v>
      </c>
      <c r="Y100" s="512">
        <f>'2a cofog szerinti teljesítés'!R102</f>
        <v>0</v>
      </c>
      <c r="Z100" s="512">
        <f>'részletező tábla módosíto ei '!S100</f>
        <v>0</v>
      </c>
      <c r="AA100" s="512">
        <f>'2a cofog szerinti teljesítés'!S102</f>
        <v>0</v>
      </c>
      <c r="AB100" s="512">
        <f>'részletező tábla módosíto ei '!T100</f>
        <v>0</v>
      </c>
      <c r="AC100" s="512">
        <f>'2a cofog szerinti teljesítés'!T102</f>
        <v>0</v>
      </c>
      <c r="AD100" s="512">
        <f>'részletező tábla módosíto ei '!U100</f>
        <v>0</v>
      </c>
      <c r="AE100" s="512">
        <f>'2a cofog szerinti teljesítés'!U102</f>
        <v>0</v>
      </c>
      <c r="AF100" s="512">
        <f>'részletező tábla módosíto ei '!V100</f>
        <v>0</v>
      </c>
      <c r="AG100" s="512">
        <f>'2a cofog szerinti teljesítés'!V102</f>
        <v>0</v>
      </c>
      <c r="AH100" s="512">
        <f>'részletező tábla módosíto ei '!W100</f>
        <v>0</v>
      </c>
      <c r="AI100" s="512">
        <f>'2a cofog szerinti teljesítés'!W102</f>
        <v>0</v>
      </c>
      <c r="AJ100" s="512">
        <f>'részletező tábla módosíto ei '!X100</f>
        <v>0</v>
      </c>
      <c r="AK100" s="512">
        <f>'2a cofog szerinti teljesítés'!X102</f>
        <v>0</v>
      </c>
      <c r="AL100" s="512">
        <f>'részletező tábla módosíto ei '!Y100</f>
        <v>0</v>
      </c>
      <c r="AM100" s="512">
        <f>'2a cofog szerinti teljesítés'!Y102</f>
        <v>0</v>
      </c>
      <c r="AN100" s="512">
        <f>'részletező tábla módosíto ei '!Z100</f>
        <v>0</v>
      </c>
      <c r="AO100" s="512">
        <f>'2a cofog szerinti teljesítés'!Z102</f>
        <v>0</v>
      </c>
      <c r="AP100" s="512">
        <f>'részletező tábla módosíto ei '!AA100</f>
        <v>0</v>
      </c>
      <c r="AQ100" s="512">
        <f>'2a cofog szerinti teljesítés'!AA102</f>
        <v>0</v>
      </c>
      <c r="AR100" s="512">
        <f>'részletező tábla módosíto ei '!AB100</f>
        <v>0</v>
      </c>
      <c r="AS100" s="512">
        <f>'2a cofog szerinti teljesítés'!AB102</f>
        <v>0</v>
      </c>
      <c r="AT100" s="512">
        <f>'részletező tábla módosíto ei '!AC100</f>
        <v>0</v>
      </c>
      <c r="AU100" s="512">
        <f>'2a cofog szerinti teljesítés'!AC102</f>
        <v>0</v>
      </c>
      <c r="AV100" s="512">
        <f>'részletező tábla módosíto ei '!AD100</f>
        <v>0</v>
      </c>
      <c r="AW100" s="512">
        <f>'2a cofog szerinti teljesítés'!AD102</f>
        <v>0</v>
      </c>
      <c r="AX100" s="512">
        <f>'részletező tábla módosíto ei '!AF100</f>
        <v>0</v>
      </c>
      <c r="AY100" s="512">
        <f>'2a cofog szerinti teljesítés'!AF102</f>
        <v>0</v>
      </c>
      <c r="AZ100" s="512">
        <f>'részletező tábla módosíto ei '!AG100</f>
        <v>0</v>
      </c>
      <c r="BA100" s="512">
        <f>'2a cofog szerinti teljesítés'!AG102</f>
        <v>0</v>
      </c>
      <c r="BB100" s="512">
        <f>'részletező tábla módosíto ei '!AH100</f>
        <v>0</v>
      </c>
      <c r="BC100" s="512">
        <f>'2a cofog szerinti teljesítés'!AH102</f>
        <v>0</v>
      </c>
      <c r="BD100" s="512">
        <f>'részletező tábla módosíto ei '!AI100</f>
        <v>0</v>
      </c>
      <c r="BE100" s="512">
        <f>'2a cofog szerinti teljesítés'!AI102</f>
        <v>0</v>
      </c>
      <c r="BF100" s="512">
        <f>'részletező tábla módosíto ei '!AJ100</f>
        <v>0</v>
      </c>
      <c r="BG100" s="512">
        <f>'2a cofog szerinti teljesítés'!AJ102</f>
        <v>0</v>
      </c>
      <c r="BH100" s="512">
        <f>'részletező tábla módosíto ei '!AK100</f>
        <v>0</v>
      </c>
      <c r="BI100" s="512">
        <f>'2a cofog szerinti teljesítés'!AK102</f>
        <v>0</v>
      </c>
      <c r="BJ100" s="512">
        <f>'részletező tábla módosíto ei '!AL100</f>
        <v>0</v>
      </c>
      <c r="BK100" s="512">
        <f>'2a cofog szerinti teljesítés'!AL102</f>
        <v>0</v>
      </c>
      <c r="BL100" s="512">
        <f>'részletező tábla módosíto ei '!AM100</f>
        <v>0</v>
      </c>
      <c r="BM100" s="512">
        <f>'2a cofog szerinti teljesítés'!AM102</f>
        <v>0</v>
      </c>
      <c r="BN100" s="512">
        <f>'részletező tábla módosíto ei '!AN100</f>
        <v>0</v>
      </c>
      <c r="BO100" s="512">
        <f>'2a cofog szerinti teljesítés'!AN102</f>
        <v>0</v>
      </c>
      <c r="BP100" s="512">
        <f>'részletező tábla módosíto ei '!AO100</f>
        <v>0</v>
      </c>
      <c r="BQ100" s="512">
        <f>'2a cofog szerinti teljesítés'!AO102</f>
        <v>0</v>
      </c>
      <c r="BR100" s="512">
        <f>'részletező tábla módosíto ei '!AP100</f>
        <v>0</v>
      </c>
      <c r="BS100" s="512">
        <f>'2a cofog szerinti teljesítés'!AP102</f>
        <v>0</v>
      </c>
      <c r="BT100" s="512">
        <f>'részletező tábla módosíto ei '!AR100</f>
        <v>0</v>
      </c>
      <c r="BU100" s="512">
        <f>'2a cofog szerinti teljesítés'!AR102</f>
        <v>0</v>
      </c>
      <c r="BV100" s="512">
        <f>'részletező tábla módosíto ei '!AS100</f>
        <v>0</v>
      </c>
      <c r="BW100" s="512">
        <f>'2a cofog szerinti teljesítés'!AS102</f>
        <v>0</v>
      </c>
      <c r="BX100" s="512">
        <f>'részletező tábla módosíto ei '!AE100</f>
        <v>0</v>
      </c>
      <c r="BY100" s="512">
        <f>'2a cofog szerinti teljesítés'!AE102</f>
        <v>0</v>
      </c>
      <c r="BZ100" s="512" t="e">
        <f>'részletező tábla módosíto ei '!#REF!</f>
        <v>#REF!</v>
      </c>
      <c r="CA100" s="512">
        <f>'2a cofog szerinti teljesítés'!AG102</f>
        <v>0</v>
      </c>
      <c r="CB100" s="512">
        <f>'részletező tábla módosíto ei '!AT100</f>
        <v>0</v>
      </c>
      <c r="CC100" s="512">
        <f>'2a cofog szerinti teljesítés'!AU102</f>
        <v>0</v>
      </c>
      <c r="CD100" s="512">
        <f>'részletező tábla módosíto ei '!AU100</f>
        <v>0</v>
      </c>
      <c r="CE100" s="512">
        <f>'2a cofog szerinti teljesítés'!AX102</f>
        <v>0</v>
      </c>
      <c r="CF100" s="512" t="e">
        <f>'részletező tábla módosíto ei '!#REF!</f>
        <v>#REF!</v>
      </c>
      <c r="CG100" s="512" t="e">
        <f>'2a cofog szerinti teljesítés'!#REF!</f>
        <v>#REF!</v>
      </c>
      <c r="CH100" s="512">
        <f>'részletező tábla módosíto ei '!AV100</f>
        <v>0</v>
      </c>
      <c r="CI100" s="512">
        <f>'2a cofog szerinti teljesítés'!AY102</f>
        <v>0</v>
      </c>
      <c r="CJ100" s="512">
        <f>'részletező tábla módosíto ei '!AW100</f>
        <v>0</v>
      </c>
      <c r="CK100" s="512">
        <f>'2a cofog szerinti teljesítés'!AZ102</f>
        <v>0</v>
      </c>
      <c r="CL100" s="512" t="e">
        <f>'részletező tábla módosíto ei '!#REF!</f>
        <v>#REF!</v>
      </c>
      <c r="CM100" s="512"/>
      <c r="CN100" s="512" t="e">
        <f>'részletező tábla módosíto ei '!#REF!</f>
        <v>#REF!</v>
      </c>
      <c r="CO100" s="512">
        <f>'2a cofog szerinti teljesítés'!AQ102</f>
        <v>0</v>
      </c>
      <c r="CP100" s="512" t="e">
        <f>'részletező tábla módosíto ei '!#REF!</f>
        <v>#REF!</v>
      </c>
      <c r="CQ100" s="512"/>
      <c r="CR100" s="512">
        <f>'részletező tábla módosíto ei '!AX100</f>
        <v>0</v>
      </c>
      <c r="CS100" s="512"/>
      <c r="CT100" s="512" t="e">
        <f>'részletező tábla módosíto ei '!#REF!</f>
        <v>#REF!</v>
      </c>
      <c r="CU100" s="512" t="e">
        <f>'2a cofog szerinti teljesítés'!#REF!</f>
        <v>#REF!</v>
      </c>
      <c r="CV100" s="512">
        <f>'részletező tábla módosíto ei '!AY100</f>
        <v>0</v>
      </c>
      <c r="CW100" s="512">
        <f>'2a cofog szerinti teljesítés'!BB102</f>
        <v>0</v>
      </c>
      <c r="CX100" s="512">
        <f>'részletező tábla módosíto ei '!AZ100</f>
        <v>0</v>
      </c>
      <c r="CY100" s="512">
        <f>'2a cofog szerinti teljesítés'!BC102</f>
        <v>0</v>
      </c>
      <c r="CZ100" s="510">
        <f t="shared" si="2"/>
        <v>0</v>
      </c>
    </row>
    <row r="101" spans="1:104" ht="17.399999999999999" x14ac:dyDescent="0.3">
      <c r="A101" s="18" t="s">
        <v>219</v>
      </c>
      <c r="B101" s="201" t="s">
        <v>220</v>
      </c>
      <c r="C101" s="512">
        <f>'részletező tábla módosíto ei '!C101</f>
        <v>0</v>
      </c>
      <c r="D101" s="512">
        <f>'2a cofog szerinti teljesítés'!C103</f>
        <v>0</v>
      </c>
      <c r="E101" s="512">
        <f>'részletező tábla módosíto ei '!D101</f>
        <v>0</v>
      </c>
      <c r="F101" s="512">
        <f>'2a cofog szerinti teljesítés'!D103</f>
        <v>0</v>
      </c>
      <c r="G101" s="512">
        <f>'részletező tábla módosíto ei '!E101</f>
        <v>0</v>
      </c>
      <c r="H101" s="512">
        <f>'2a cofog szerinti teljesítés'!E103</f>
        <v>0</v>
      </c>
      <c r="I101" s="512">
        <f>'részletező tábla módosíto ei '!F101</f>
        <v>0</v>
      </c>
      <c r="J101" s="512">
        <f>'2a cofog szerinti teljesítés'!F103</f>
        <v>0</v>
      </c>
      <c r="K101" s="512">
        <f>'részletező tábla módosíto ei '!G101</f>
        <v>0</v>
      </c>
      <c r="L101" s="512">
        <f>'részletező tábla módosíto ei '!H101</f>
        <v>0</v>
      </c>
      <c r="M101" s="512">
        <f>'2a cofog szerinti teljesítés'!H103</f>
        <v>0</v>
      </c>
      <c r="N101" s="512">
        <f>'részletező tábla módosíto ei '!M101</f>
        <v>0</v>
      </c>
      <c r="O101" s="512">
        <f>'2a cofog szerinti teljesítés'!M103</f>
        <v>0</v>
      </c>
      <c r="P101" s="512">
        <f>'részletező tábla módosíto ei '!N101</f>
        <v>0</v>
      </c>
      <c r="Q101" s="512">
        <f>'2a cofog szerinti teljesítés'!N103</f>
        <v>0</v>
      </c>
      <c r="R101" s="512">
        <f>'részletező tábla módosíto ei '!O101</f>
        <v>0</v>
      </c>
      <c r="S101" s="512">
        <f>'2a cofog szerinti teljesítés'!O103</f>
        <v>0</v>
      </c>
      <c r="T101" s="512">
        <f>'részletező tábla módosíto ei '!P101</f>
        <v>0</v>
      </c>
      <c r="U101" s="512">
        <f>'2a cofog szerinti teljesítés'!P103</f>
        <v>0</v>
      </c>
      <c r="V101" s="512">
        <f>'részletező tábla módosíto ei '!Q101</f>
        <v>0</v>
      </c>
      <c r="W101" s="512">
        <f>'2a cofog szerinti teljesítés'!Q103</f>
        <v>0</v>
      </c>
      <c r="X101" s="512">
        <f>'részletező tábla módosíto ei '!R101</f>
        <v>0</v>
      </c>
      <c r="Y101" s="512">
        <f>'2a cofog szerinti teljesítés'!R103</f>
        <v>0</v>
      </c>
      <c r="Z101" s="512">
        <f>'részletező tábla módosíto ei '!S101</f>
        <v>0</v>
      </c>
      <c r="AA101" s="512">
        <f>'2a cofog szerinti teljesítés'!S103</f>
        <v>0</v>
      </c>
      <c r="AB101" s="512">
        <f>'részletező tábla módosíto ei '!T101</f>
        <v>0</v>
      </c>
      <c r="AC101" s="512">
        <f>'2a cofog szerinti teljesítés'!T103</f>
        <v>0</v>
      </c>
      <c r="AD101" s="512">
        <f>'részletező tábla módosíto ei '!U101</f>
        <v>0</v>
      </c>
      <c r="AE101" s="512">
        <f>'2a cofog szerinti teljesítés'!U103</f>
        <v>0</v>
      </c>
      <c r="AF101" s="512">
        <f>'részletező tábla módosíto ei '!V101</f>
        <v>0</v>
      </c>
      <c r="AG101" s="512">
        <f>'2a cofog szerinti teljesítés'!V103</f>
        <v>0</v>
      </c>
      <c r="AH101" s="512">
        <f>'részletező tábla módosíto ei '!W101</f>
        <v>0</v>
      </c>
      <c r="AI101" s="512">
        <f>'2a cofog szerinti teljesítés'!W103</f>
        <v>0</v>
      </c>
      <c r="AJ101" s="512">
        <f>'részletező tábla módosíto ei '!X101</f>
        <v>0</v>
      </c>
      <c r="AK101" s="512">
        <f>'2a cofog szerinti teljesítés'!X103</f>
        <v>0</v>
      </c>
      <c r="AL101" s="512">
        <f>'részletező tábla módosíto ei '!Y101</f>
        <v>0</v>
      </c>
      <c r="AM101" s="512">
        <f>'2a cofog szerinti teljesítés'!Y103</f>
        <v>0</v>
      </c>
      <c r="AN101" s="512">
        <f>'részletező tábla módosíto ei '!Z101</f>
        <v>0</v>
      </c>
      <c r="AO101" s="512">
        <f>'2a cofog szerinti teljesítés'!Z103</f>
        <v>0</v>
      </c>
      <c r="AP101" s="512">
        <f>'részletező tábla módosíto ei '!AA101</f>
        <v>0</v>
      </c>
      <c r="AQ101" s="512">
        <f>'2a cofog szerinti teljesítés'!AA103</f>
        <v>0</v>
      </c>
      <c r="AR101" s="512">
        <f>'részletező tábla módosíto ei '!AB101</f>
        <v>0</v>
      </c>
      <c r="AS101" s="512">
        <f>'2a cofog szerinti teljesítés'!AB103</f>
        <v>0</v>
      </c>
      <c r="AT101" s="512">
        <f>'részletező tábla módosíto ei '!AC101</f>
        <v>0</v>
      </c>
      <c r="AU101" s="512">
        <f>'2a cofog szerinti teljesítés'!AC103</f>
        <v>0</v>
      </c>
      <c r="AV101" s="512">
        <f>'részletező tábla módosíto ei '!AD101</f>
        <v>0</v>
      </c>
      <c r="AW101" s="512">
        <f>'2a cofog szerinti teljesítés'!AD103</f>
        <v>0</v>
      </c>
      <c r="AX101" s="512">
        <f>'részletező tábla módosíto ei '!AF101</f>
        <v>0</v>
      </c>
      <c r="AY101" s="512">
        <f>'2a cofog szerinti teljesítés'!AF103</f>
        <v>0</v>
      </c>
      <c r="AZ101" s="512">
        <f>'részletező tábla módosíto ei '!AG101</f>
        <v>0</v>
      </c>
      <c r="BA101" s="512">
        <f>'2a cofog szerinti teljesítés'!AG103</f>
        <v>0</v>
      </c>
      <c r="BB101" s="512">
        <f>'részletező tábla módosíto ei '!AH101</f>
        <v>0</v>
      </c>
      <c r="BC101" s="512">
        <f>'2a cofog szerinti teljesítés'!AH103</f>
        <v>0</v>
      </c>
      <c r="BD101" s="512">
        <f>'részletező tábla módosíto ei '!AI101</f>
        <v>0</v>
      </c>
      <c r="BE101" s="512">
        <f>'2a cofog szerinti teljesítés'!AI103</f>
        <v>0</v>
      </c>
      <c r="BF101" s="512">
        <f>'részletező tábla módosíto ei '!AJ101</f>
        <v>0</v>
      </c>
      <c r="BG101" s="512">
        <f>'2a cofog szerinti teljesítés'!AJ103</f>
        <v>0</v>
      </c>
      <c r="BH101" s="512">
        <f>'részletező tábla módosíto ei '!AK101</f>
        <v>0</v>
      </c>
      <c r="BI101" s="512">
        <f>'2a cofog szerinti teljesítés'!AK103</f>
        <v>0</v>
      </c>
      <c r="BJ101" s="512">
        <f>'részletező tábla módosíto ei '!AL101</f>
        <v>0</v>
      </c>
      <c r="BK101" s="512">
        <f>'2a cofog szerinti teljesítés'!AL103</f>
        <v>0</v>
      </c>
      <c r="BL101" s="512">
        <f>'részletező tábla módosíto ei '!AM101</f>
        <v>0</v>
      </c>
      <c r="BM101" s="512">
        <f>'2a cofog szerinti teljesítés'!AM103</f>
        <v>0</v>
      </c>
      <c r="BN101" s="512">
        <f>'részletező tábla módosíto ei '!AN101</f>
        <v>0</v>
      </c>
      <c r="BO101" s="512">
        <f>'2a cofog szerinti teljesítés'!AN103</f>
        <v>0</v>
      </c>
      <c r="BP101" s="512">
        <f>'részletező tábla módosíto ei '!AO101</f>
        <v>0</v>
      </c>
      <c r="BQ101" s="512">
        <f>'2a cofog szerinti teljesítés'!AO103</f>
        <v>0</v>
      </c>
      <c r="BR101" s="512">
        <f>'részletező tábla módosíto ei '!AP101</f>
        <v>0</v>
      </c>
      <c r="BS101" s="512">
        <f>'2a cofog szerinti teljesítés'!AP103</f>
        <v>0</v>
      </c>
      <c r="BT101" s="512">
        <f>'részletező tábla módosíto ei '!AR101</f>
        <v>0</v>
      </c>
      <c r="BU101" s="512">
        <f>'2a cofog szerinti teljesítés'!AR103</f>
        <v>0</v>
      </c>
      <c r="BV101" s="512">
        <f>'részletező tábla módosíto ei '!AS101</f>
        <v>0</v>
      </c>
      <c r="BW101" s="512">
        <f>'2a cofog szerinti teljesítés'!AS103</f>
        <v>0</v>
      </c>
      <c r="BX101" s="512">
        <f>'részletező tábla módosíto ei '!AE101</f>
        <v>0</v>
      </c>
      <c r="BY101" s="512">
        <f>'2a cofog szerinti teljesítés'!AE103</f>
        <v>0</v>
      </c>
      <c r="BZ101" s="512" t="e">
        <f>'részletező tábla módosíto ei '!#REF!</f>
        <v>#REF!</v>
      </c>
      <c r="CA101" s="512">
        <f>'2a cofog szerinti teljesítés'!AG103</f>
        <v>0</v>
      </c>
      <c r="CB101" s="512">
        <f>'részletező tábla módosíto ei '!AT101</f>
        <v>0</v>
      </c>
      <c r="CC101" s="512">
        <f>'2a cofog szerinti teljesítés'!AU103</f>
        <v>0</v>
      </c>
      <c r="CD101" s="512">
        <f>'részletező tábla módosíto ei '!AU101</f>
        <v>0</v>
      </c>
      <c r="CE101" s="512">
        <f>'2a cofog szerinti teljesítés'!AX103</f>
        <v>0</v>
      </c>
      <c r="CF101" s="512" t="e">
        <f>'részletező tábla módosíto ei '!#REF!</f>
        <v>#REF!</v>
      </c>
      <c r="CG101" s="512" t="e">
        <f>'2a cofog szerinti teljesítés'!#REF!</f>
        <v>#REF!</v>
      </c>
      <c r="CH101" s="512">
        <f>'részletező tábla módosíto ei '!AV101</f>
        <v>0</v>
      </c>
      <c r="CI101" s="512">
        <f>'2a cofog szerinti teljesítés'!AY103</f>
        <v>0</v>
      </c>
      <c r="CJ101" s="512">
        <f>'részletező tábla módosíto ei '!AW101</f>
        <v>0</v>
      </c>
      <c r="CK101" s="512">
        <f>'2a cofog szerinti teljesítés'!AZ103</f>
        <v>0</v>
      </c>
      <c r="CL101" s="512" t="e">
        <f>'részletező tábla módosíto ei '!#REF!</f>
        <v>#REF!</v>
      </c>
      <c r="CM101" s="512"/>
      <c r="CN101" s="512" t="e">
        <f>'részletező tábla módosíto ei '!#REF!</f>
        <v>#REF!</v>
      </c>
      <c r="CO101" s="512">
        <f>'2a cofog szerinti teljesítés'!AQ103</f>
        <v>0</v>
      </c>
      <c r="CP101" s="512" t="e">
        <f>'részletező tábla módosíto ei '!#REF!</f>
        <v>#REF!</v>
      </c>
      <c r="CQ101" s="512"/>
      <c r="CR101" s="512">
        <f>'részletező tábla módosíto ei '!AX101</f>
        <v>0</v>
      </c>
      <c r="CS101" s="512"/>
      <c r="CT101" s="512" t="e">
        <f>'részletező tábla módosíto ei '!#REF!</f>
        <v>#REF!</v>
      </c>
      <c r="CU101" s="512" t="e">
        <f>'2a cofog szerinti teljesítés'!#REF!</f>
        <v>#REF!</v>
      </c>
      <c r="CV101" s="512">
        <f>'részletező tábla módosíto ei '!AY101</f>
        <v>0</v>
      </c>
      <c r="CW101" s="512">
        <f>'2a cofog szerinti teljesítés'!BB103</f>
        <v>0</v>
      </c>
      <c r="CX101" s="512">
        <f>'részletező tábla módosíto ei '!AZ101</f>
        <v>0</v>
      </c>
      <c r="CY101" s="512">
        <f>'2a cofog szerinti teljesítés'!BC103</f>
        <v>0</v>
      </c>
      <c r="CZ101" s="510">
        <f t="shared" si="2"/>
        <v>0</v>
      </c>
    </row>
    <row r="102" spans="1:104" ht="17.399999999999999" x14ac:dyDescent="0.3">
      <c r="A102" s="16" t="s">
        <v>221</v>
      </c>
      <c r="B102" s="200" t="s">
        <v>222</v>
      </c>
      <c r="C102" s="146">
        <f>'részletező tábla módosíto ei '!C102</f>
        <v>0</v>
      </c>
      <c r="D102" s="146">
        <f>'2a cofog szerinti teljesítés'!C104</f>
        <v>0</v>
      </c>
      <c r="E102" s="146">
        <f>'részletező tábla módosíto ei '!D102</f>
        <v>0</v>
      </c>
      <c r="F102" s="146">
        <f>'2a cofog szerinti teljesítés'!D104</f>
        <v>0</v>
      </c>
      <c r="G102" s="146">
        <f>'részletező tábla módosíto ei '!E102</f>
        <v>0</v>
      </c>
      <c r="H102" s="146">
        <f>'2a cofog szerinti teljesítés'!E104</f>
        <v>0</v>
      </c>
      <c r="I102" s="146">
        <f>'részletező tábla módosíto ei '!F102</f>
        <v>0</v>
      </c>
      <c r="J102" s="146">
        <f>'2a cofog szerinti teljesítés'!F104</f>
        <v>0</v>
      </c>
      <c r="K102" s="146">
        <f>'részletező tábla módosíto ei '!G102</f>
        <v>0</v>
      </c>
      <c r="L102" s="146">
        <f>'részletező tábla módosíto ei '!H102</f>
        <v>0</v>
      </c>
      <c r="M102" s="146">
        <f>'2a cofog szerinti teljesítés'!H104</f>
        <v>0</v>
      </c>
      <c r="N102" s="146">
        <f>'részletező tábla módosíto ei '!M102</f>
        <v>0</v>
      </c>
      <c r="O102" s="146">
        <f>'2a cofog szerinti teljesítés'!M104</f>
        <v>0</v>
      </c>
      <c r="P102" s="146">
        <f>'részletező tábla módosíto ei '!N102</f>
        <v>0</v>
      </c>
      <c r="Q102" s="146">
        <f>'2a cofog szerinti teljesítés'!N104</f>
        <v>0</v>
      </c>
      <c r="R102" s="146">
        <f>'részletező tábla módosíto ei '!O102</f>
        <v>0</v>
      </c>
      <c r="S102" s="146">
        <f>'2a cofog szerinti teljesítés'!O104</f>
        <v>0</v>
      </c>
      <c r="T102" s="146">
        <f>'részletező tábla módosíto ei '!P102</f>
        <v>0</v>
      </c>
      <c r="U102" s="146">
        <f>'2a cofog szerinti teljesítés'!P104</f>
        <v>0</v>
      </c>
      <c r="V102" s="146">
        <f>'részletező tábla módosíto ei '!Q102</f>
        <v>0</v>
      </c>
      <c r="W102" s="146">
        <f>'2a cofog szerinti teljesítés'!Q104</f>
        <v>0</v>
      </c>
      <c r="X102" s="146">
        <f>'részletező tábla módosíto ei '!R102</f>
        <v>0</v>
      </c>
      <c r="Y102" s="146">
        <f>'2a cofog szerinti teljesítés'!R104</f>
        <v>0</v>
      </c>
      <c r="Z102" s="146">
        <f>'részletező tábla módosíto ei '!S102</f>
        <v>0</v>
      </c>
      <c r="AA102" s="146">
        <f>'2a cofog szerinti teljesítés'!S104</f>
        <v>0</v>
      </c>
      <c r="AB102" s="146">
        <f>'részletező tábla módosíto ei '!T102</f>
        <v>0</v>
      </c>
      <c r="AC102" s="146">
        <f>'2a cofog szerinti teljesítés'!T104</f>
        <v>0</v>
      </c>
      <c r="AD102" s="146">
        <f>'részletező tábla módosíto ei '!U102</f>
        <v>0</v>
      </c>
      <c r="AE102" s="146">
        <f>'2a cofog szerinti teljesítés'!U104</f>
        <v>0</v>
      </c>
      <c r="AF102" s="146">
        <f>'részletező tábla módosíto ei '!V102</f>
        <v>0</v>
      </c>
      <c r="AG102" s="146">
        <f>'2a cofog szerinti teljesítés'!V104</f>
        <v>0</v>
      </c>
      <c r="AH102" s="146">
        <f>'részletező tábla módosíto ei '!W102</f>
        <v>0</v>
      </c>
      <c r="AI102" s="146">
        <f>'2a cofog szerinti teljesítés'!W104</f>
        <v>0</v>
      </c>
      <c r="AJ102" s="146">
        <f>'részletező tábla módosíto ei '!X102</f>
        <v>0</v>
      </c>
      <c r="AK102" s="146">
        <f>'2a cofog szerinti teljesítés'!X104</f>
        <v>0</v>
      </c>
      <c r="AL102" s="146">
        <f>'részletező tábla módosíto ei '!Y102</f>
        <v>0</v>
      </c>
      <c r="AM102" s="146">
        <f>'2a cofog szerinti teljesítés'!Y104</f>
        <v>0</v>
      </c>
      <c r="AN102" s="146">
        <f>'részletező tábla módosíto ei '!Z102</f>
        <v>0</v>
      </c>
      <c r="AO102" s="146">
        <f>'2a cofog szerinti teljesítés'!Z104</f>
        <v>0</v>
      </c>
      <c r="AP102" s="146">
        <f>'részletező tábla módosíto ei '!AA102</f>
        <v>0</v>
      </c>
      <c r="AQ102" s="146">
        <f>'2a cofog szerinti teljesítés'!AA104</f>
        <v>0</v>
      </c>
      <c r="AR102" s="146">
        <f>'részletező tábla módosíto ei '!AB102</f>
        <v>0</v>
      </c>
      <c r="AS102" s="146">
        <f>'2a cofog szerinti teljesítés'!AB104</f>
        <v>0</v>
      </c>
      <c r="AT102" s="146">
        <f>'részletező tábla módosíto ei '!AC102</f>
        <v>0</v>
      </c>
      <c r="AU102" s="146">
        <f>'2a cofog szerinti teljesítés'!AC104</f>
        <v>0</v>
      </c>
      <c r="AV102" s="146">
        <f>'részletező tábla módosíto ei '!AD102</f>
        <v>0</v>
      </c>
      <c r="AW102" s="146">
        <f>'2a cofog szerinti teljesítés'!AD104</f>
        <v>0</v>
      </c>
      <c r="AX102" s="146">
        <f>'részletező tábla módosíto ei '!AF102</f>
        <v>0</v>
      </c>
      <c r="AY102" s="146">
        <f>'2a cofog szerinti teljesítés'!AF104</f>
        <v>0</v>
      </c>
      <c r="AZ102" s="146">
        <f>'részletező tábla módosíto ei '!AG102</f>
        <v>0</v>
      </c>
      <c r="BA102" s="146">
        <f>'2a cofog szerinti teljesítés'!AG104</f>
        <v>0</v>
      </c>
      <c r="BB102" s="146">
        <f>'részletező tábla módosíto ei '!AH102</f>
        <v>0</v>
      </c>
      <c r="BC102" s="146">
        <f>'2a cofog szerinti teljesítés'!AH104</f>
        <v>0</v>
      </c>
      <c r="BD102" s="146">
        <f>'részletező tábla módosíto ei '!AI102</f>
        <v>0</v>
      </c>
      <c r="BE102" s="146">
        <f>'2a cofog szerinti teljesítés'!AI104</f>
        <v>0</v>
      </c>
      <c r="BF102" s="146">
        <f>'részletező tábla módosíto ei '!AJ102</f>
        <v>0</v>
      </c>
      <c r="BG102" s="146">
        <f>'2a cofog szerinti teljesítés'!AJ104</f>
        <v>0</v>
      </c>
      <c r="BH102" s="146">
        <f>'részletező tábla módosíto ei '!AK102</f>
        <v>0</v>
      </c>
      <c r="BI102" s="146">
        <f>'2a cofog szerinti teljesítés'!AK104</f>
        <v>0</v>
      </c>
      <c r="BJ102" s="146">
        <f>'részletező tábla módosíto ei '!AL102</f>
        <v>0</v>
      </c>
      <c r="BK102" s="146">
        <f>'2a cofog szerinti teljesítés'!AL104</f>
        <v>0</v>
      </c>
      <c r="BL102" s="146">
        <f>'részletező tábla módosíto ei '!AM102</f>
        <v>0</v>
      </c>
      <c r="BM102" s="146">
        <f>'2a cofog szerinti teljesítés'!AM104</f>
        <v>0</v>
      </c>
      <c r="BN102" s="146">
        <f>'részletező tábla módosíto ei '!AN102</f>
        <v>0</v>
      </c>
      <c r="BO102" s="146">
        <f>'2a cofog szerinti teljesítés'!AN104</f>
        <v>0</v>
      </c>
      <c r="BP102" s="146">
        <f>'részletező tábla módosíto ei '!AO102</f>
        <v>0</v>
      </c>
      <c r="BQ102" s="146">
        <f>'2a cofog szerinti teljesítés'!AO104</f>
        <v>0</v>
      </c>
      <c r="BR102" s="146">
        <f>'részletező tábla módosíto ei '!AP102</f>
        <v>0</v>
      </c>
      <c r="BS102" s="146">
        <f>'2a cofog szerinti teljesítés'!AP104</f>
        <v>0</v>
      </c>
      <c r="BT102" s="146">
        <f>'részletező tábla módosíto ei '!AR102</f>
        <v>0</v>
      </c>
      <c r="BU102" s="146">
        <f>'2a cofog szerinti teljesítés'!AR104</f>
        <v>0</v>
      </c>
      <c r="BV102" s="146">
        <f>'részletező tábla módosíto ei '!AS102</f>
        <v>0</v>
      </c>
      <c r="BW102" s="146">
        <f>'2a cofog szerinti teljesítés'!AS104</f>
        <v>0</v>
      </c>
      <c r="BX102" s="146">
        <f>'részletező tábla módosíto ei '!AE102</f>
        <v>0</v>
      </c>
      <c r="BY102" s="146">
        <f>'2a cofog szerinti teljesítés'!AE104</f>
        <v>0</v>
      </c>
      <c r="BZ102" s="146" t="e">
        <f>'részletező tábla módosíto ei '!#REF!</f>
        <v>#REF!</v>
      </c>
      <c r="CA102" s="146">
        <f>'2a cofog szerinti teljesítés'!AG104</f>
        <v>0</v>
      </c>
      <c r="CB102" s="146">
        <f>'részletező tábla módosíto ei '!AT102</f>
        <v>0</v>
      </c>
      <c r="CC102" s="146">
        <f>'2a cofog szerinti teljesítés'!AU104</f>
        <v>0</v>
      </c>
      <c r="CD102" s="146">
        <f>'részletező tábla módosíto ei '!AU102</f>
        <v>0</v>
      </c>
      <c r="CE102" s="146">
        <f>'2a cofog szerinti teljesítés'!AX104</f>
        <v>0</v>
      </c>
      <c r="CF102" s="146" t="e">
        <f>'részletező tábla módosíto ei '!#REF!</f>
        <v>#REF!</v>
      </c>
      <c r="CG102" s="146" t="e">
        <f>'2a cofog szerinti teljesítés'!#REF!</f>
        <v>#REF!</v>
      </c>
      <c r="CH102" s="146">
        <f>'részletező tábla módosíto ei '!AV102</f>
        <v>0</v>
      </c>
      <c r="CI102" s="146">
        <f>'2a cofog szerinti teljesítés'!AY104</f>
        <v>0</v>
      </c>
      <c r="CJ102" s="146">
        <f>'részletező tábla módosíto ei '!AW102</f>
        <v>0</v>
      </c>
      <c r="CK102" s="146">
        <f>'2a cofog szerinti teljesítés'!AZ104</f>
        <v>0</v>
      </c>
      <c r="CL102" s="146" t="e">
        <f>'részletező tábla módosíto ei '!#REF!</f>
        <v>#REF!</v>
      </c>
      <c r="CM102" s="146"/>
      <c r="CN102" s="146" t="e">
        <f>'részletező tábla módosíto ei '!#REF!</f>
        <v>#REF!</v>
      </c>
      <c r="CO102" s="146">
        <f>'2a cofog szerinti teljesítés'!AQ104</f>
        <v>0</v>
      </c>
      <c r="CP102" s="146" t="e">
        <f>'részletező tábla módosíto ei '!#REF!</f>
        <v>#REF!</v>
      </c>
      <c r="CQ102" s="146"/>
      <c r="CR102" s="146">
        <f>'részletező tábla módosíto ei '!AX102</f>
        <v>0</v>
      </c>
      <c r="CS102" s="146"/>
      <c r="CT102" s="146" t="e">
        <f>'részletező tábla módosíto ei '!#REF!</f>
        <v>#REF!</v>
      </c>
      <c r="CU102" s="146" t="e">
        <f>'2a cofog szerinti teljesítés'!#REF!</f>
        <v>#REF!</v>
      </c>
      <c r="CV102" s="146">
        <f>'részletező tábla módosíto ei '!AY102</f>
        <v>0</v>
      </c>
      <c r="CW102" s="146">
        <f>'2a cofog szerinti teljesítés'!BB104</f>
        <v>0</v>
      </c>
      <c r="CX102" s="146">
        <f>'részletező tábla módosíto ei '!AZ102</f>
        <v>0</v>
      </c>
      <c r="CY102" s="146">
        <f>'2a cofog szerinti teljesítés'!BC104</f>
        <v>0</v>
      </c>
      <c r="CZ102" s="510">
        <f t="shared" si="2"/>
        <v>0</v>
      </c>
    </row>
    <row r="103" spans="1:104" ht="30" x14ac:dyDescent="0.3">
      <c r="A103" s="18" t="s">
        <v>223</v>
      </c>
      <c r="B103" s="201" t="s">
        <v>224</v>
      </c>
      <c r="C103" s="512">
        <f>'részletező tábla módosíto ei '!C103</f>
        <v>0</v>
      </c>
      <c r="D103" s="512">
        <f>'2a cofog szerinti teljesítés'!C105</f>
        <v>0</v>
      </c>
      <c r="E103" s="512">
        <f>'részletező tábla módosíto ei '!D103</f>
        <v>0</v>
      </c>
      <c r="F103" s="512">
        <f>'2a cofog szerinti teljesítés'!D105</f>
        <v>0</v>
      </c>
      <c r="G103" s="512">
        <f>'részletező tábla módosíto ei '!E103</f>
        <v>0</v>
      </c>
      <c r="H103" s="512">
        <f>'2a cofog szerinti teljesítés'!E105</f>
        <v>0</v>
      </c>
      <c r="I103" s="512">
        <f>'részletező tábla módosíto ei '!F103</f>
        <v>0</v>
      </c>
      <c r="J103" s="512">
        <f>'2a cofog szerinti teljesítés'!F105</f>
        <v>0</v>
      </c>
      <c r="K103" s="512">
        <f>'részletező tábla módosíto ei '!G103</f>
        <v>0</v>
      </c>
      <c r="L103" s="512">
        <f>'részletező tábla módosíto ei '!H103</f>
        <v>0</v>
      </c>
      <c r="M103" s="512">
        <f>'2a cofog szerinti teljesítés'!H105</f>
        <v>0</v>
      </c>
      <c r="N103" s="512">
        <f>'részletező tábla módosíto ei '!M103</f>
        <v>0</v>
      </c>
      <c r="O103" s="512">
        <f>'2a cofog szerinti teljesítés'!M105</f>
        <v>0</v>
      </c>
      <c r="P103" s="512">
        <f>'részletező tábla módosíto ei '!N103</f>
        <v>0</v>
      </c>
      <c r="Q103" s="512">
        <f>'2a cofog szerinti teljesítés'!N105</f>
        <v>0</v>
      </c>
      <c r="R103" s="512">
        <f>'részletező tábla módosíto ei '!O103</f>
        <v>0</v>
      </c>
      <c r="S103" s="512">
        <f>'2a cofog szerinti teljesítés'!O105</f>
        <v>0</v>
      </c>
      <c r="T103" s="512">
        <f>'részletező tábla módosíto ei '!P103</f>
        <v>0</v>
      </c>
      <c r="U103" s="512">
        <f>'2a cofog szerinti teljesítés'!P105</f>
        <v>0</v>
      </c>
      <c r="V103" s="512">
        <f>'részletező tábla módosíto ei '!Q103</f>
        <v>0</v>
      </c>
      <c r="W103" s="512">
        <f>'2a cofog szerinti teljesítés'!Q105</f>
        <v>0</v>
      </c>
      <c r="X103" s="512">
        <f>'részletező tábla módosíto ei '!R103</f>
        <v>0</v>
      </c>
      <c r="Y103" s="512">
        <f>'2a cofog szerinti teljesítés'!R105</f>
        <v>0</v>
      </c>
      <c r="Z103" s="512">
        <f>'részletező tábla módosíto ei '!S103</f>
        <v>0</v>
      </c>
      <c r="AA103" s="512">
        <f>'2a cofog szerinti teljesítés'!S105</f>
        <v>0</v>
      </c>
      <c r="AB103" s="512">
        <f>'részletező tábla módosíto ei '!T103</f>
        <v>0</v>
      </c>
      <c r="AC103" s="512">
        <f>'2a cofog szerinti teljesítés'!T105</f>
        <v>0</v>
      </c>
      <c r="AD103" s="512">
        <f>'részletező tábla módosíto ei '!U103</f>
        <v>0</v>
      </c>
      <c r="AE103" s="512">
        <f>'2a cofog szerinti teljesítés'!U105</f>
        <v>0</v>
      </c>
      <c r="AF103" s="512">
        <f>'részletező tábla módosíto ei '!V103</f>
        <v>0</v>
      </c>
      <c r="AG103" s="512">
        <f>'2a cofog szerinti teljesítés'!V105</f>
        <v>0</v>
      </c>
      <c r="AH103" s="512">
        <f>'részletező tábla módosíto ei '!W103</f>
        <v>0</v>
      </c>
      <c r="AI103" s="512">
        <f>'2a cofog szerinti teljesítés'!W105</f>
        <v>0</v>
      </c>
      <c r="AJ103" s="512">
        <f>'részletező tábla módosíto ei '!X103</f>
        <v>0</v>
      </c>
      <c r="AK103" s="512">
        <f>'2a cofog szerinti teljesítés'!X105</f>
        <v>0</v>
      </c>
      <c r="AL103" s="512">
        <f>'részletező tábla módosíto ei '!Y103</f>
        <v>0</v>
      </c>
      <c r="AM103" s="512">
        <f>'2a cofog szerinti teljesítés'!Y105</f>
        <v>0</v>
      </c>
      <c r="AN103" s="512">
        <f>'részletező tábla módosíto ei '!Z103</f>
        <v>0</v>
      </c>
      <c r="AO103" s="512">
        <f>'2a cofog szerinti teljesítés'!Z105</f>
        <v>0</v>
      </c>
      <c r="AP103" s="512">
        <f>'részletező tábla módosíto ei '!AA103</f>
        <v>0</v>
      </c>
      <c r="AQ103" s="512">
        <f>'2a cofog szerinti teljesítés'!AA105</f>
        <v>0</v>
      </c>
      <c r="AR103" s="512">
        <f>'részletező tábla módosíto ei '!AB103</f>
        <v>0</v>
      </c>
      <c r="AS103" s="512">
        <f>'2a cofog szerinti teljesítés'!AB105</f>
        <v>0</v>
      </c>
      <c r="AT103" s="512">
        <f>'részletező tábla módosíto ei '!AC103</f>
        <v>0</v>
      </c>
      <c r="AU103" s="512">
        <f>'2a cofog szerinti teljesítés'!AC105</f>
        <v>0</v>
      </c>
      <c r="AV103" s="512">
        <f>'részletező tábla módosíto ei '!AD103</f>
        <v>0</v>
      </c>
      <c r="AW103" s="512">
        <f>'2a cofog szerinti teljesítés'!AD105</f>
        <v>0</v>
      </c>
      <c r="AX103" s="512">
        <f>'részletező tábla módosíto ei '!AF103</f>
        <v>0</v>
      </c>
      <c r="AY103" s="512">
        <f>'2a cofog szerinti teljesítés'!AF105</f>
        <v>0</v>
      </c>
      <c r="AZ103" s="512">
        <f>'részletező tábla módosíto ei '!AG103</f>
        <v>0</v>
      </c>
      <c r="BA103" s="512">
        <f>'2a cofog szerinti teljesítés'!AG105</f>
        <v>0</v>
      </c>
      <c r="BB103" s="512">
        <f>'részletező tábla módosíto ei '!AH103</f>
        <v>0</v>
      </c>
      <c r="BC103" s="512">
        <f>'2a cofog szerinti teljesítés'!AH105</f>
        <v>0</v>
      </c>
      <c r="BD103" s="512">
        <f>'részletező tábla módosíto ei '!AI103</f>
        <v>0</v>
      </c>
      <c r="BE103" s="512">
        <f>'2a cofog szerinti teljesítés'!AI105</f>
        <v>0</v>
      </c>
      <c r="BF103" s="512">
        <f>'részletező tábla módosíto ei '!AJ103</f>
        <v>0</v>
      </c>
      <c r="BG103" s="512">
        <f>'2a cofog szerinti teljesítés'!AJ105</f>
        <v>0</v>
      </c>
      <c r="BH103" s="512">
        <f>'részletező tábla módosíto ei '!AK103</f>
        <v>0</v>
      </c>
      <c r="BI103" s="512">
        <f>'2a cofog szerinti teljesítés'!AK105</f>
        <v>0</v>
      </c>
      <c r="BJ103" s="512">
        <f>'részletező tábla módosíto ei '!AL103</f>
        <v>0</v>
      </c>
      <c r="BK103" s="512">
        <f>'2a cofog szerinti teljesítés'!AL105</f>
        <v>0</v>
      </c>
      <c r="BL103" s="512">
        <f>'részletező tábla módosíto ei '!AM103</f>
        <v>0</v>
      </c>
      <c r="BM103" s="512">
        <f>'2a cofog szerinti teljesítés'!AM105</f>
        <v>0</v>
      </c>
      <c r="BN103" s="512">
        <f>'részletező tábla módosíto ei '!AN103</f>
        <v>0</v>
      </c>
      <c r="BO103" s="512">
        <f>'2a cofog szerinti teljesítés'!AN105</f>
        <v>0</v>
      </c>
      <c r="BP103" s="512">
        <f>'részletező tábla módosíto ei '!AO103</f>
        <v>0</v>
      </c>
      <c r="BQ103" s="512">
        <f>'2a cofog szerinti teljesítés'!AO105</f>
        <v>0</v>
      </c>
      <c r="BR103" s="512">
        <f>'részletező tábla módosíto ei '!AP103</f>
        <v>0</v>
      </c>
      <c r="BS103" s="512">
        <f>'2a cofog szerinti teljesítés'!AP105</f>
        <v>0</v>
      </c>
      <c r="BT103" s="512">
        <f>'részletező tábla módosíto ei '!AR103</f>
        <v>0</v>
      </c>
      <c r="BU103" s="512">
        <f>'2a cofog szerinti teljesítés'!AR105</f>
        <v>0</v>
      </c>
      <c r="BV103" s="512">
        <f>'részletező tábla módosíto ei '!AS103</f>
        <v>0</v>
      </c>
      <c r="BW103" s="512">
        <f>'2a cofog szerinti teljesítés'!AS105</f>
        <v>0</v>
      </c>
      <c r="BX103" s="512">
        <f>'részletező tábla módosíto ei '!AE103</f>
        <v>0</v>
      </c>
      <c r="BY103" s="512">
        <f>'2a cofog szerinti teljesítés'!AE105</f>
        <v>0</v>
      </c>
      <c r="BZ103" s="512" t="e">
        <f>'részletező tábla módosíto ei '!#REF!</f>
        <v>#REF!</v>
      </c>
      <c r="CA103" s="512">
        <f>'2a cofog szerinti teljesítés'!AG105</f>
        <v>0</v>
      </c>
      <c r="CB103" s="512">
        <f>'részletező tábla módosíto ei '!AT103</f>
        <v>0</v>
      </c>
      <c r="CC103" s="512">
        <f>'2a cofog szerinti teljesítés'!AU105</f>
        <v>0</v>
      </c>
      <c r="CD103" s="512">
        <f>'részletező tábla módosíto ei '!AU103</f>
        <v>0</v>
      </c>
      <c r="CE103" s="512">
        <f>'2a cofog szerinti teljesítés'!AX105</f>
        <v>0</v>
      </c>
      <c r="CF103" s="512" t="e">
        <f>'részletező tábla módosíto ei '!#REF!</f>
        <v>#REF!</v>
      </c>
      <c r="CG103" s="512" t="e">
        <f>'2a cofog szerinti teljesítés'!#REF!</f>
        <v>#REF!</v>
      </c>
      <c r="CH103" s="512">
        <f>'részletező tábla módosíto ei '!AV103</f>
        <v>0</v>
      </c>
      <c r="CI103" s="512">
        <f>'2a cofog szerinti teljesítés'!AY105</f>
        <v>0</v>
      </c>
      <c r="CJ103" s="512">
        <f>'részletező tábla módosíto ei '!AW103</f>
        <v>0</v>
      </c>
      <c r="CK103" s="512">
        <f>'2a cofog szerinti teljesítés'!AZ105</f>
        <v>0</v>
      </c>
      <c r="CL103" s="512" t="e">
        <f>'részletező tábla módosíto ei '!#REF!</f>
        <v>#REF!</v>
      </c>
      <c r="CM103" s="512"/>
      <c r="CN103" s="512" t="e">
        <f>'részletező tábla módosíto ei '!#REF!</f>
        <v>#REF!</v>
      </c>
      <c r="CO103" s="512">
        <f>'2a cofog szerinti teljesítés'!AQ105</f>
        <v>0</v>
      </c>
      <c r="CP103" s="512" t="e">
        <f>'részletező tábla módosíto ei '!#REF!</f>
        <v>#REF!</v>
      </c>
      <c r="CQ103" s="512"/>
      <c r="CR103" s="512">
        <f>'részletező tábla módosíto ei '!AX103</f>
        <v>0</v>
      </c>
      <c r="CS103" s="512"/>
      <c r="CT103" s="512" t="e">
        <f>'részletező tábla módosíto ei '!#REF!</f>
        <v>#REF!</v>
      </c>
      <c r="CU103" s="512" t="e">
        <f>'2a cofog szerinti teljesítés'!#REF!</f>
        <v>#REF!</v>
      </c>
      <c r="CV103" s="512">
        <f>'részletező tábla módosíto ei '!AY103</f>
        <v>0</v>
      </c>
      <c r="CW103" s="512">
        <f>'2a cofog szerinti teljesítés'!BB105</f>
        <v>0</v>
      </c>
      <c r="CX103" s="512">
        <f>'részletező tábla módosíto ei '!AZ103</f>
        <v>0</v>
      </c>
      <c r="CY103" s="512">
        <f>'2a cofog szerinti teljesítés'!BC105</f>
        <v>0</v>
      </c>
      <c r="CZ103" s="510">
        <f t="shared" si="2"/>
        <v>0</v>
      </c>
    </row>
    <row r="104" spans="1:104" ht="30" x14ac:dyDescent="0.3">
      <c r="A104" s="18" t="s">
        <v>225</v>
      </c>
      <c r="B104" s="201" t="s">
        <v>226</v>
      </c>
      <c r="C104" s="512">
        <f>'részletező tábla módosíto ei '!C104</f>
        <v>0</v>
      </c>
      <c r="D104" s="512">
        <f>'2a cofog szerinti teljesítés'!C106</f>
        <v>0</v>
      </c>
      <c r="E104" s="512">
        <f>'részletező tábla módosíto ei '!D104</f>
        <v>0</v>
      </c>
      <c r="F104" s="512">
        <f>'2a cofog szerinti teljesítés'!D106</f>
        <v>0</v>
      </c>
      <c r="G104" s="512">
        <f>'részletező tábla módosíto ei '!E104</f>
        <v>0</v>
      </c>
      <c r="H104" s="512">
        <f>'2a cofog szerinti teljesítés'!E106</f>
        <v>0</v>
      </c>
      <c r="I104" s="512">
        <f>'részletező tábla módosíto ei '!F104</f>
        <v>0</v>
      </c>
      <c r="J104" s="512">
        <f>'2a cofog szerinti teljesítés'!F106</f>
        <v>0</v>
      </c>
      <c r="K104" s="512">
        <f>'részletező tábla módosíto ei '!G104</f>
        <v>0</v>
      </c>
      <c r="L104" s="512">
        <f>'részletező tábla módosíto ei '!H104</f>
        <v>0</v>
      </c>
      <c r="M104" s="512">
        <f>'2a cofog szerinti teljesítés'!H106</f>
        <v>0</v>
      </c>
      <c r="N104" s="512">
        <f>'részletező tábla módosíto ei '!M104</f>
        <v>0</v>
      </c>
      <c r="O104" s="512">
        <f>'2a cofog szerinti teljesítés'!M106</f>
        <v>0</v>
      </c>
      <c r="P104" s="512">
        <f>'részletező tábla módosíto ei '!N104</f>
        <v>0</v>
      </c>
      <c r="Q104" s="512">
        <f>'2a cofog szerinti teljesítés'!N106</f>
        <v>0</v>
      </c>
      <c r="R104" s="512">
        <f>'részletező tábla módosíto ei '!O104</f>
        <v>0</v>
      </c>
      <c r="S104" s="512">
        <f>'2a cofog szerinti teljesítés'!O106</f>
        <v>0</v>
      </c>
      <c r="T104" s="512">
        <f>'részletező tábla módosíto ei '!P104</f>
        <v>0</v>
      </c>
      <c r="U104" s="512">
        <f>'2a cofog szerinti teljesítés'!P106</f>
        <v>0</v>
      </c>
      <c r="V104" s="512">
        <f>'részletező tábla módosíto ei '!Q104</f>
        <v>0</v>
      </c>
      <c r="W104" s="512">
        <f>'2a cofog szerinti teljesítés'!Q106</f>
        <v>0</v>
      </c>
      <c r="X104" s="512">
        <f>'részletező tábla módosíto ei '!R104</f>
        <v>0</v>
      </c>
      <c r="Y104" s="512">
        <f>'2a cofog szerinti teljesítés'!R106</f>
        <v>0</v>
      </c>
      <c r="Z104" s="512">
        <f>'részletező tábla módosíto ei '!S104</f>
        <v>0</v>
      </c>
      <c r="AA104" s="512">
        <f>'2a cofog szerinti teljesítés'!S106</f>
        <v>0</v>
      </c>
      <c r="AB104" s="512">
        <f>'részletező tábla módosíto ei '!T104</f>
        <v>0</v>
      </c>
      <c r="AC104" s="512">
        <f>'2a cofog szerinti teljesítés'!T106</f>
        <v>0</v>
      </c>
      <c r="AD104" s="512">
        <f>'részletező tábla módosíto ei '!U104</f>
        <v>0</v>
      </c>
      <c r="AE104" s="512">
        <f>'2a cofog szerinti teljesítés'!U106</f>
        <v>0</v>
      </c>
      <c r="AF104" s="512">
        <f>'részletező tábla módosíto ei '!V104</f>
        <v>0</v>
      </c>
      <c r="AG104" s="512">
        <f>'2a cofog szerinti teljesítés'!V106</f>
        <v>0</v>
      </c>
      <c r="AH104" s="512">
        <f>'részletező tábla módosíto ei '!W104</f>
        <v>0</v>
      </c>
      <c r="AI104" s="512">
        <f>'2a cofog szerinti teljesítés'!W106</f>
        <v>0</v>
      </c>
      <c r="AJ104" s="512">
        <f>'részletező tábla módosíto ei '!X104</f>
        <v>0</v>
      </c>
      <c r="AK104" s="512">
        <f>'2a cofog szerinti teljesítés'!X106</f>
        <v>0</v>
      </c>
      <c r="AL104" s="512">
        <f>'részletező tábla módosíto ei '!Y104</f>
        <v>0</v>
      </c>
      <c r="AM104" s="512">
        <f>'2a cofog szerinti teljesítés'!Y106</f>
        <v>0</v>
      </c>
      <c r="AN104" s="512">
        <f>'részletező tábla módosíto ei '!Z104</f>
        <v>0</v>
      </c>
      <c r="AO104" s="512">
        <f>'2a cofog szerinti teljesítés'!Z106</f>
        <v>0</v>
      </c>
      <c r="AP104" s="512">
        <f>'részletező tábla módosíto ei '!AA104</f>
        <v>0</v>
      </c>
      <c r="AQ104" s="512">
        <f>'2a cofog szerinti teljesítés'!AA106</f>
        <v>0</v>
      </c>
      <c r="AR104" s="512">
        <f>'részletező tábla módosíto ei '!AB104</f>
        <v>0</v>
      </c>
      <c r="AS104" s="512">
        <f>'2a cofog szerinti teljesítés'!AB106</f>
        <v>0</v>
      </c>
      <c r="AT104" s="512">
        <f>'részletező tábla módosíto ei '!AC104</f>
        <v>0</v>
      </c>
      <c r="AU104" s="512">
        <f>'2a cofog szerinti teljesítés'!AC106</f>
        <v>0</v>
      </c>
      <c r="AV104" s="512">
        <f>'részletező tábla módosíto ei '!AD104</f>
        <v>0</v>
      </c>
      <c r="AW104" s="512">
        <f>'2a cofog szerinti teljesítés'!AD106</f>
        <v>0</v>
      </c>
      <c r="AX104" s="512">
        <f>'részletező tábla módosíto ei '!AF104</f>
        <v>0</v>
      </c>
      <c r="AY104" s="512">
        <f>'2a cofog szerinti teljesítés'!AF106</f>
        <v>0</v>
      </c>
      <c r="AZ104" s="512">
        <f>'részletező tábla módosíto ei '!AG104</f>
        <v>0</v>
      </c>
      <c r="BA104" s="512">
        <f>'2a cofog szerinti teljesítés'!AG106</f>
        <v>0</v>
      </c>
      <c r="BB104" s="512">
        <f>'részletező tábla módosíto ei '!AH104</f>
        <v>0</v>
      </c>
      <c r="BC104" s="512">
        <f>'2a cofog szerinti teljesítés'!AH106</f>
        <v>0</v>
      </c>
      <c r="BD104" s="512">
        <f>'részletező tábla módosíto ei '!AI104</f>
        <v>0</v>
      </c>
      <c r="BE104" s="512">
        <f>'2a cofog szerinti teljesítés'!AI106</f>
        <v>0</v>
      </c>
      <c r="BF104" s="512">
        <f>'részletező tábla módosíto ei '!AJ104</f>
        <v>0</v>
      </c>
      <c r="BG104" s="512">
        <f>'2a cofog szerinti teljesítés'!AJ106</f>
        <v>0</v>
      </c>
      <c r="BH104" s="512">
        <f>'részletező tábla módosíto ei '!AK104</f>
        <v>0</v>
      </c>
      <c r="BI104" s="512">
        <f>'2a cofog szerinti teljesítés'!AK106</f>
        <v>0</v>
      </c>
      <c r="BJ104" s="512">
        <f>'részletező tábla módosíto ei '!AL104</f>
        <v>0</v>
      </c>
      <c r="BK104" s="512">
        <f>'2a cofog szerinti teljesítés'!AL106</f>
        <v>0</v>
      </c>
      <c r="BL104" s="512">
        <f>'részletező tábla módosíto ei '!AM104</f>
        <v>0</v>
      </c>
      <c r="BM104" s="512">
        <f>'2a cofog szerinti teljesítés'!AM106</f>
        <v>0</v>
      </c>
      <c r="BN104" s="512">
        <f>'részletező tábla módosíto ei '!AN104</f>
        <v>0</v>
      </c>
      <c r="BO104" s="512">
        <f>'2a cofog szerinti teljesítés'!AN106</f>
        <v>0</v>
      </c>
      <c r="BP104" s="512">
        <f>'részletező tábla módosíto ei '!AO104</f>
        <v>0</v>
      </c>
      <c r="BQ104" s="512">
        <f>'2a cofog szerinti teljesítés'!AO106</f>
        <v>0</v>
      </c>
      <c r="BR104" s="512">
        <f>'részletező tábla módosíto ei '!AP104</f>
        <v>0</v>
      </c>
      <c r="BS104" s="512">
        <f>'2a cofog szerinti teljesítés'!AP106</f>
        <v>0</v>
      </c>
      <c r="BT104" s="512">
        <f>'részletező tábla módosíto ei '!AR104</f>
        <v>0</v>
      </c>
      <c r="BU104" s="512">
        <f>'2a cofog szerinti teljesítés'!AR106</f>
        <v>0</v>
      </c>
      <c r="BV104" s="512">
        <f>'részletező tábla módosíto ei '!AS104</f>
        <v>0</v>
      </c>
      <c r="BW104" s="512">
        <f>'2a cofog szerinti teljesítés'!AS106</f>
        <v>0</v>
      </c>
      <c r="BX104" s="512">
        <f>'részletező tábla módosíto ei '!AE104</f>
        <v>0</v>
      </c>
      <c r="BY104" s="512">
        <f>'2a cofog szerinti teljesítés'!AE106</f>
        <v>0</v>
      </c>
      <c r="BZ104" s="512" t="e">
        <f>'részletező tábla módosíto ei '!#REF!</f>
        <v>#REF!</v>
      </c>
      <c r="CA104" s="512">
        <f>'2a cofog szerinti teljesítés'!AG106</f>
        <v>0</v>
      </c>
      <c r="CB104" s="512">
        <f>'részletező tábla módosíto ei '!AT104</f>
        <v>0</v>
      </c>
      <c r="CC104" s="512">
        <f>'2a cofog szerinti teljesítés'!AU106</f>
        <v>0</v>
      </c>
      <c r="CD104" s="512">
        <f>'részletező tábla módosíto ei '!AU104</f>
        <v>0</v>
      </c>
      <c r="CE104" s="512">
        <f>'2a cofog szerinti teljesítés'!AX106</f>
        <v>0</v>
      </c>
      <c r="CF104" s="512" t="e">
        <f>'részletező tábla módosíto ei '!#REF!</f>
        <v>#REF!</v>
      </c>
      <c r="CG104" s="512" t="e">
        <f>'2a cofog szerinti teljesítés'!#REF!</f>
        <v>#REF!</v>
      </c>
      <c r="CH104" s="512">
        <f>'részletező tábla módosíto ei '!AV104</f>
        <v>0</v>
      </c>
      <c r="CI104" s="512">
        <f>'2a cofog szerinti teljesítés'!AY106</f>
        <v>0</v>
      </c>
      <c r="CJ104" s="512">
        <f>'részletező tábla módosíto ei '!AW104</f>
        <v>0</v>
      </c>
      <c r="CK104" s="512">
        <f>'2a cofog szerinti teljesítés'!AZ106</f>
        <v>0</v>
      </c>
      <c r="CL104" s="512" t="e">
        <f>'részletező tábla módosíto ei '!#REF!</f>
        <v>#REF!</v>
      </c>
      <c r="CM104" s="512"/>
      <c r="CN104" s="512" t="e">
        <f>'részletező tábla módosíto ei '!#REF!</f>
        <v>#REF!</v>
      </c>
      <c r="CO104" s="512">
        <f>'2a cofog szerinti teljesítés'!AQ106</f>
        <v>0</v>
      </c>
      <c r="CP104" s="512" t="e">
        <f>'részletező tábla módosíto ei '!#REF!</f>
        <v>#REF!</v>
      </c>
      <c r="CQ104" s="512"/>
      <c r="CR104" s="512">
        <f>'részletező tábla módosíto ei '!AX104</f>
        <v>0</v>
      </c>
      <c r="CS104" s="512"/>
      <c r="CT104" s="512" t="e">
        <f>'részletező tábla módosíto ei '!#REF!</f>
        <v>#REF!</v>
      </c>
      <c r="CU104" s="512" t="e">
        <f>'2a cofog szerinti teljesítés'!#REF!</f>
        <v>#REF!</v>
      </c>
      <c r="CV104" s="512">
        <f>'részletező tábla módosíto ei '!AY104</f>
        <v>0</v>
      </c>
      <c r="CW104" s="512">
        <f>'2a cofog szerinti teljesítés'!BB106</f>
        <v>0</v>
      </c>
      <c r="CX104" s="512">
        <f>'részletező tábla módosíto ei '!AZ104</f>
        <v>0</v>
      </c>
      <c r="CY104" s="512">
        <f>'2a cofog szerinti teljesítés'!BC106</f>
        <v>0</v>
      </c>
      <c r="CZ104" s="510">
        <f t="shared" si="2"/>
        <v>0</v>
      </c>
    </row>
    <row r="105" spans="1:104" ht="17.399999999999999" x14ac:dyDescent="0.3">
      <c r="A105" s="18" t="s">
        <v>227</v>
      </c>
      <c r="B105" s="201" t="s">
        <v>228</v>
      </c>
      <c r="C105" s="512">
        <f>'részletező tábla módosíto ei '!C105</f>
        <v>0</v>
      </c>
      <c r="D105" s="512">
        <f>'2a cofog szerinti teljesítés'!C107</f>
        <v>0</v>
      </c>
      <c r="E105" s="512">
        <f>'részletező tábla módosíto ei '!D105</f>
        <v>0</v>
      </c>
      <c r="F105" s="512">
        <f>'2a cofog szerinti teljesítés'!D107</f>
        <v>0</v>
      </c>
      <c r="G105" s="512">
        <f>'részletező tábla módosíto ei '!E105</f>
        <v>0</v>
      </c>
      <c r="H105" s="512">
        <f>'2a cofog szerinti teljesítés'!E107</f>
        <v>0</v>
      </c>
      <c r="I105" s="512">
        <f>'részletező tábla módosíto ei '!F105</f>
        <v>0</v>
      </c>
      <c r="J105" s="512">
        <f>'2a cofog szerinti teljesítés'!F107</f>
        <v>0</v>
      </c>
      <c r="K105" s="512">
        <f>'részletező tábla módosíto ei '!G105</f>
        <v>0</v>
      </c>
      <c r="L105" s="512">
        <f>'részletező tábla módosíto ei '!H105</f>
        <v>0</v>
      </c>
      <c r="M105" s="512">
        <f>'2a cofog szerinti teljesítés'!H107</f>
        <v>0</v>
      </c>
      <c r="N105" s="512">
        <f>'részletező tábla módosíto ei '!M105</f>
        <v>0</v>
      </c>
      <c r="O105" s="512">
        <f>'2a cofog szerinti teljesítés'!M107</f>
        <v>0</v>
      </c>
      <c r="P105" s="512">
        <f>'részletező tábla módosíto ei '!N105</f>
        <v>0</v>
      </c>
      <c r="Q105" s="512">
        <f>'2a cofog szerinti teljesítés'!N107</f>
        <v>0</v>
      </c>
      <c r="R105" s="512">
        <f>'részletező tábla módosíto ei '!O105</f>
        <v>0</v>
      </c>
      <c r="S105" s="512">
        <f>'2a cofog szerinti teljesítés'!O107</f>
        <v>0</v>
      </c>
      <c r="T105" s="512">
        <f>'részletező tábla módosíto ei '!P105</f>
        <v>0</v>
      </c>
      <c r="U105" s="512">
        <f>'2a cofog szerinti teljesítés'!P107</f>
        <v>0</v>
      </c>
      <c r="V105" s="512">
        <f>'részletező tábla módosíto ei '!Q105</f>
        <v>0</v>
      </c>
      <c r="W105" s="512">
        <f>'2a cofog szerinti teljesítés'!Q107</f>
        <v>0</v>
      </c>
      <c r="X105" s="512">
        <f>'részletező tábla módosíto ei '!R105</f>
        <v>0</v>
      </c>
      <c r="Y105" s="512">
        <f>'2a cofog szerinti teljesítés'!R107</f>
        <v>0</v>
      </c>
      <c r="Z105" s="512">
        <f>'részletező tábla módosíto ei '!S105</f>
        <v>0</v>
      </c>
      <c r="AA105" s="512">
        <f>'2a cofog szerinti teljesítés'!S107</f>
        <v>0</v>
      </c>
      <c r="AB105" s="512">
        <f>'részletező tábla módosíto ei '!T105</f>
        <v>0</v>
      </c>
      <c r="AC105" s="512">
        <f>'2a cofog szerinti teljesítés'!T107</f>
        <v>0</v>
      </c>
      <c r="AD105" s="512">
        <f>'részletező tábla módosíto ei '!U105</f>
        <v>0</v>
      </c>
      <c r="AE105" s="512">
        <f>'2a cofog szerinti teljesítés'!U107</f>
        <v>0</v>
      </c>
      <c r="AF105" s="512">
        <f>'részletező tábla módosíto ei '!V105</f>
        <v>0</v>
      </c>
      <c r="AG105" s="512">
        <f>'2a cofog szerinti teljesítés'!V107</f>
        <v>0</v>
      </c>
      <c r="AH105" s="512">
        <f>'részletező tábla módosíto ei '!W105</f>
        <v>0</v>
      </c>
      <c r="AI105" s="512">
        <f>'2a cofog szerinti teljesítés'!W107</f>
        <v>0</v>
      </c>
      <c r="AJ105" s="512">
        <f>'részletező tábla módosíto ei '!X105</f>
        <v>0</v>
      </c>
      <c r="AK105" s="512">
        <f>'2a cofog szerinti teljesítés'!X107</f>
        <v>0</v>
      </c>
      <c r="AL105" s="512">
        <f>'részletező tábla módosíto ei '!Y105</f>
        <v>0</v>
      </c>
      <c r="AM105" s="512">
        <f>'2a cofog szerinti teljesítés'!Y107</f>
        <v>0</v>
      </c>
      <c r="AN105" s="512">
        <f>'részletező tábla módosíto ei '!Z105</f>
        <v>0</v>
      </c>
      <c r="AO105" s="512">
        <f>'2a cofog szerinti teljesítés'!Z107</f>
        <v>0</v>
      </c>
      <c r="AP105" s="512">
        <f>'részletező tábla módosíto ei '!AA105</f>
        <v>0</v>
      </c>
      <c r="AQ105" s="512">
        <f>'2a cofog szerinti teljesítés'!AA107</f>
        <v>0</v>
      </c>
      <c r="AR105" s="512">
        <f>'részletező tábla módosíto ei '!AB105</f>
        <v>0</v>
      </c>
      <c r="AS105" s="512">
        <f>'2a cofog szerinti teljesítés'!AB107</f>
        <v>0</v>
      </c>
      <c r="AT105" s="512">
        <f>'részletező tábla módosíto ei '!AC105</f>
        <v>0</v>
      </c>
      <c r="AU105" s="512">
        <f>'2a cofog szerinti teljesítés'!AC107</f>
        <v>0</v>
      </c>
      <c r="AV105" s="512">
        <f>'részletező tábla módosíto ei '!AD105</f>
        <v>0</v>
      </c>
      <c r="AW105" s="512">
        <f>'2a cofog szerinti teljesítés'!AD107</f>
        <v>0</v>
      </c>
      <c r="AX105" s="512">
        <f>'részletező tábla módosíto ei '!AF105</f>
        <v>0</v>
      </c>
      <c r="AY105" s="512">
        <f>'2a cofog szerinti teljesítés'!AF107</f>
        <v>0</v>
      </c>
      <c r="AZ105" s="512">
        <f>'részletező tábla módosíto ei '!AG105</f>
        <v>0</v>
      </c>
      <c r="BA105" s="512">
        <f>'2a cofog szerinti teljesítés'!AG107</f>
        <v>0</v>
      </c>
      <c r="BB105" s="512">
        <f>'részletező tábla módosíto ei '!AH105</f>
        <v>0</v>
      </c>
      <c r="BC105" s="512">
        <f>'2a cofog szerinti teljesítés'!AH107</f>
        <v>0</v>
      </c>
      <c r="BD105" s="512">
        <f>'részletező tábla módosíto ei '!AI105</f>
        <v>0</v>
      </c>
      <c r="BE105" s="512">
        <f>'2a cofog szerinti teljesítés'!AI107</f>
        <v>0</v>
      </c>
      <c r="BF105" s="512">
        <f>'részletező tábla módosíto ei '!AJ105</f>
        <v>0</v>
      </c>
      <c r="BG105" s="512">
        <f>'2a cofog szerinti teljesítés'!AJ107</f>
        <v>0</v>
      </c>
      <c r="BH105" s="512">
        <f>'részletező tábla módosíto ei '!AK105</f>
        <v>0</v>
      </c>
      <c r="BI105" s="512">
        <f>'2a cofog szerinti teljesítés'!AK107</f>
        <v>0</v>
      </c>
      <c r="BJ105" s="512">
        <f>'részletező tábla módosíto ei '!AL105</f>
        <v>0</v>
      </c>
      <c r="BK105" s="512">
        <f>'2a cofog szerinti teljesítés'!AL107</f>
        <v>0</v>
      </c>
      <c r="BL105" s="512">
        <f>'részletező tábla módosíto ei '!AM105</f>
        <v>0</v>
      </c>
      <c r="BM105" s="512">
        <f>'2a cofog szerinti teljesítés'!AM107</f>
        <v>0</v>
      </c>
      <c r="BN105" s="512">
        <f>'részletező tábla módosíto ei '!AN105</f>
        <v>0</v>
      </c>
      <c r="BO105" s="512">
        <f>'2a cofog szerinti teljesítés'!AN107</f>
        <v>0</v>
      </c>
      <c r="BP105" s="512">
        <f>'részletező tábla módosíto ei '!AO105</f>
        <v>0</v>
      </c>
      <c r="BQ105" s="512">
        <f>'2a cofog szerinti teljesítés'!AO107</f>
        <v>0</v>
      </c>
      <c r="BR105" s="512">
        <f>'részletező tábla módosíto ei '!AP105</f>
        <v>0</v>
      </c>
      <c r="BS105" s="512">
        <f>'2a cofog szerinti teljesítés'!AP107</f>
        <v>0</v>
      </c>
      <c r="BT105" s="512">
        <f>'részletező tábla módosíto ei '!AR105</f>
        <v>0</v>
      </c>
      <c r="BU105" s="512">
        <f>'2a cofog szerinti teljesítés'!AR107</f>
        <v>0</v>
      </c>
      <c r="BV105" s="512">
        <f>'részletező tábla módosíto ei '!AS105</f>
        <v>0</v>
      </c>
      <c r="BW105" s="512">
        <f>'2a cofog szerinti teljesítés'!AS107</f>
        <v>0</v>
      </c>
      <c r="BX105" s="512">
        <f>'részletező tábla módosíto ei '!AE105</f>
        <v>0</v>
      </c>
      <c r="BY105" s="512">
        <f>'2a cofog szerinti teljesítés'!AE107</f>
        <v>0</v>
      </c>
      <c r="BZ105" s="512" t="e">
        <f>'részletező tábla módosíto ei '!#REF!</f>
        <v>#REF!</v>
      </c>
      <c r="CA105" s="512">
        <f>'2a cofog szerinti teljesítés'!AG107</f>
        <v>0</v>
      </c>
      <c r="CB105" s="512">
        <f>'részletező tábla módosíto ei '!AT105</f>
        <v>0</v>
      </c>
      <c r="CC105" s="512">
        <f>'2a cofog szerinti teljesítés'!AU107</f>
        <v>0</v>
      </c>
      <c r="CD105" s="512">
        <f>'részletező tábla módosíto ei '!AU105</f>
        <v>0</v>
      </c>
      <c r="CE105" s="512">
        <f>'2a cofog szerinti teljesítés'!AX107</f>
        <v>0</v>
      </c>
      <c r="CF105" s="512" t="e">
        <f>'részletező tábla módosíto ei '!#REF!</f>
        <v>#REF!</v>
      </c>
      <c r="CG105" s="512" t="e">
        <f>'2a cofog szerinti teljesítés'!#REF!</f>
        <v>#REF!</v>
      </c>
      <c r="CH105" s="512">
        <f>'részletező tábla módosíto ei '!AV105</f>
        <v>0</v>
      </c>
      <c r="CI105" s="512">
        <f>'2a cofog szerinti teljesítés'!AY107</f>
        <v>0</v>
      </c>
      <c r="CJ105" s="512">
        <f>'részletező tábla módosíto ei '!AW105</f>
        <v>0</v>
      </c>
      <c r="CK105" s="512">
        <f>'2a cofog szerinti teljesítés'!AZ107</f>
        <v>0</v>
      </c>
      <c r="CL105" s="512" t="e">
        <f>'részletező tábla módosíto ei '!#REF!</f>
        <v>#REF!</v>
      </c>
      <c r="CM105" s="512"/>
      <c r="CN105" s="512" t="e">
        <f>'részletező tábla módosíto ei '!#REF!</f>
        <v>#REF!</v>
      </c>
      <c r="CO105" s="512">
        <f>'2a cofog szerinti teljesítés'!AQ107</f>
        <v>0</v>
      </c>
      <c r="CP105" s="512" t="e">
        <f>'részletező tábla módosíto ei '!#REF!</f>
        <v>#REF!</v>
      </c>
      <c r="CQ105" s="512"/>
      <c r="CR105" s="512">
        <f>'részletező tábla módosíto ei '!AX105</f>
        <v>0</v>
      </c>
      <c r="CS105" s="512"/>
      <c r="CT105" s="512" t="e">
        <f>'részletező tábla módosíto ei '!#REF!</f>
        <v>#REF!</v>
      </c>
      <c r="CU105" s="512" t="e">
        <f>'2a cofog szerinti teljesítés'!#REF!</f>
        <v>#REF!</v>
      </c>
      <c r="CV105" s="512">
        <f>'részletező tábla módosíto ei '!AY105</f>
        <v>0</v>
      </c>
      <c r="CW105" s="512">
        <f>'2a cofog szerinti teljesítés'!BB107</f>
        <v>0</v>
      </c>
      <c r="CX105" s="512">
        <f>'részletező tábla módosíto ei '!AZ105</f>
        <v>0</v>
      </c>
      <c r="CY105" s="512">
        <f>'2a cofog szerinti teljesítés'!BC107</f>
        <v>0</v>
      </c>
      <c r="CZ105" s="510">
        <f t="shared" si="2"/>
        <v>0</v>
      </c>
    </row>
    <row r="106" spans="1:104" ht="17.399999999999999" x14ac:dyDescent="0.3">
      <c r="A106" s="18" t="s">
        <v>229</v>
      </c>
      <c r="B106" s="201" t="s">
        <v>230</v>
      </c>
      <c r="C106" s="512">
        <f>'részletező tábla módosíto ei '!C106</f>
        <v>0</v>
      </c>
      <c r="D106" s="512">
        <f>'2a cofog szerinti teljesítés'!C108</f>
        <v>0</v>
      </c>
      <c r="E106" s="512">
        <f>'részletező tábla módosíto ei '!D106</f>
        <v>0</v>
      </c>
      <c r="F106" s="512">
        <f>'2a cofog szerinti teljesítés'!D108</f>
        <v>0</v>
      </c>
      <c r="G106" s="512">
        <f>'részletező tábla módosíto ei '!E106</f>
        <v>0</v>
      </c>
      <c r="H106" s="512">
        <f>'2a cofog szerinti teljesítés'!E108</f>
        <v>0</v>
      </c>
      <c r="I106" s="512">
        <f>'részletező tábla módosíto ei '!F106</f>
        <v>0</v>
      </c>
      <c r="J106" s="512">
        <f>'2a cofog szerinti teljesítés'!F108</f>
        <v>0</v>
      </c>
      <c r="K106" s="512">
        <f>'részletező tábla módosíto ei '!G106</f>
        <v>0</v>
      </c>
      <c r="L106" s="512">
        <f>'részletező tábla módosíto ei '!H106</f>
        <v>0</v>
      </c>
      <c r="M106" s="512">
        <f>'2a cofog szerinti teljesítés'!H108</f>
        <v>0</v>
      </c>
      <c r="N106" s="512">
        <f>'részletező tábla módosíto ei '!M106</f>
        <v>0</v>
      </c>
      <c r="O106" s="512">
        <f>'2a cofog szerinti teljesítés'!M108</f>
        <v>0</v>
      </c>
      <c r="P106" s="512">
        <f>'részletező tábla módosíto ei '!N106</f>
        <v>0</v>
      </c>
      <c r="Q106" s="512">
        <f>'2a cofog szerinti teljesítés'!N108</f>
        <v>0</v>
      </c>
      <c r="R106" s="512">
        <f>'részletező tábla módosíto ei '!O106</f>
        <v>0</v>
      </c>
      <c r="S106" s="512">
        <f>'2a cofog szerinti teljesítés'!O108</f>
        <v>0</v>
      </c>
      <c r="T106" s="512">
        <f>'részletező tábla módosíto ei '!P106</f>
        <v>0</v>
      </c>
      <c r="U106" s="512">
        <f>'2a cofog szerinti teljesítés'!P108</f>
        <v>0</v>
      </c>
      <c r="V106" s="512">
        <f>'részletező tábla módosíto ei '!Q106</f>
        <v>0</v>
      </c>
      <c r="W106" s="512">
        <f>'2a cofog szerinti teljesítés'!Q108</f>
        <v>0</v>
      </c>
      <c r="X106" s="512">
        <f>'részletező tábla módosíto ei '!R106</f>
        <v>0</v>
      </c>
      <c r="Y106" s="512">
        <f>'2a cofog szerinti teljesítés'!R108</f>
        <v>0</v>
      </c>
      <c r="Z106" s="512">
        <f>'részletező tábla módosíto ei '!S106</f>
        <v>0</v>
      </c>
      <c r="AA106" s="512">
        <f>'2a cofog szerinti teljesítés'!S108</f>
        <v>0</v>
      </c>
      <c r="AB106" s="512">
        <f>'részletező tábla módosíto ei '!T106</f>
        <v>0</v>
      </c>
      <c r="AC106" s="512">
        <f>'2a cofog szerinti teljesítés'!T108</f>
        <v>0</v>
      </c>
      <c r="AD106" s="512">
        <f>'részletező tábla módosíto ei '!U106</f>
        <v>0</v>
      </c>
      <c r="AE106" s="512">
        <f>'2a cofog szerinti teljesítés'!U108</f>
        <v>0</v>
      </c>
      <c r="AF106" s="512">
        <f>'részletező tábla módosíto ei '!V106</f>
        <v>0</v>
      </c>
      <c r="AG106" s="512">
        <f>'2a cofog szerinti teljesítés'!V108</f>
        <v>0</v>
      </c>
      <c r="AH106" s="512">
        <f>'részletező tábla módosíto ei '!W106</f>
        <v>0</v>
      </c>
      <c r="AI106" s="512">
        <f>'2a cofog szerinti teljesítés'!W108</f>
        <v>0</v>
      </c>
      <c r="AJ106" s="512">
        <f>'részletező tábla módosíto ei '!X106</f>
        <v>0</v>
      </c>
      <c r="AK106" s="512">
        <f>'2a cofog szerinti teljesítés'!X108</f>
        <v>0</v>
      </c>
      <c r="AL106" s="512">
        <f>'részletező tábla módosíto ei '!Y106</f>
        <v>0</v>
      </c>
      <c r="AM106" s="512">
        <f>'2a cofog szerinti teljesítés'!Y108</f>
        <v>0</v>
      </c>
      <c r="AN106" s="512">
        <f>'részletező tábla módosíto ei '!Z106</f>
        <v>0</v>
      </c>
      <c r="AO106" s="512">
        <f>'2a cofog szerinti teljesítés'!Z108</f>
        <v>0</v>
      </c>
      <c r="AP106" s="512">
        <f>'részletező tábla módosíto ei '!AA106</f>
        <v>0</v>
      </c>
      <c r="AQ106" s="512">
        <f>'2a cofog szerinti teljesítés'!AA108</f>
        <v>0</v>
      </c>
      <c r="AR106" s="512">
        <f>'részletező tábla módosíto ei '!AB106</f>
        <v>0</v>
      </c>
      <c r="AS106" s="512">
        <f>'2a cofog szerinti teljesítés'!AB108</f>
        <v>0</v>
      </c>
      <c r="AT106" s="512">
        <f>'részletező tábla módosíto ei '!AC106</f>
        <v>0</v>
      </c>
      <c r="AU106" s="512">
        <f>'2a cofog szerinti teljesítés'!AC108</f>
        <v>0</v>
      </c>
      <c r="AV106" s="512">
        <f>'részletező tábla módosíto ei '!AD106</f>
        <v>0</v>
      </c>
      <c r="AW106" s="512">
        <f>'2a cofog szerinti teljesítés'!AD108</f>
        <v>0</v>
      </c>
      <c r="AX106" s="512">
        <f>'részletező tábla módosíto ei '!AF106</f>
        <v>0</v>
      </c>
      <c r="AY106" s="512">
        <f>'2a cofog szerinti teljesítés'!AF108</f>
        <v>0</v>
      </c>
      <c r="AZ106" s="512">
        <f>'részletező tábla módosíto ei '!AG106</f>
        <v>0</v>
      </c>
      <c r="BA106" s="512">
        <f>'2a cofog szerinti teljesítés'!AG108</f>
        <v>0</v>
      </c>
      <c r="BB106" s="512">
        <f>'részletező tábla módosíto ei '!AH106</f>
        <v>0</v>
      </c>
      <c r="BC106" s="512">
        <f>'2a cofog szerinti teljesítés'!AH108</f>
        <v>0</v>
      </c>
      <c r="BD106" s="512">
        <f>'részletező tábla módosíto ei '!AI106</f>
        <v>0</v>
      </c>
      <c r="BE106" s="512">
        <f>'2a cofog szerinti teljesítés'!AI108</f>
        <v>0</v>
      </c>
      <c r="BF106" s="512">
        <f>'részletező tábla módosíto ei '!AJ106</f>
        <v>0</v>
      </c>
      <c r="BG106" s="512">
        <f>'2a cofog szerinti teljesítés'!AJ108</f>
        <v>0</v>
      </c>
      <c r="BH106" s="512">
        <f>'részletező tábla módosíto ei '!AK106</f>
        <v>0</v>
      </c>
      <c r="BI106" s="512">
        <f>'2a cofog szerinti teljesítés'!AK108</f>
        <v>0</v>
      </c>
      <c r="BJ106" s="512">
        <f>'részletező tábla módosíto ei '!AL106</f>
        <v>0</v>
      </c>
      <c r="BK106" s="512">
        <f>'2a cofog szerinti teljesítés'!AL108</f>
        <v>0</v>
      </c>
      <c r="BL106" s="512">
        <f>'részletező tábla módosíto ei '!AM106</f>
        <v>0</v>
      </c>
      <c r="BM106" s="512">
        <f>'2a cofog szerinti teljesítés'!AM108</f>
        <v>0</v>
      </c>
      <c r="BN106" s="512">
        <f>'részletező tábla módosíto ei '!AN106</f>
        <v>0</v>
      </c>
      <c r="BO106" s="512">
        <f>'2a cofog szerinti teljesítés'!AN108</f>
        <v>0</v>
      </c>
      <c r="BP106" s="512">
        <f>'részletező tábla módosíto ei '!AO106</f>
        <v>0</v>
      </c>
      <c r="BQ106" s="512">
        <f>'2a cofog szerinti teljesítés'!AO108</f>
        <v>0</v>
      </c>
      <c r="BR106" s="512">
        <f>'részletező tábla módosíto ei '!AP106</f>
        <v>0</v>
      </c>
      <c r="BS106" s="512">
        <f>'2a cofog szerinti teljesítés'!AP108</f>
        <v>0</v>
      </c>
      <c r="BT106" s="512">
        <f>'részletező tábla módosíto ei '!AR106</f>
        <v>0</v>
      </c>
      <c r="BU106" s="512">
        <f>'2a cofog szerinti teljesítés'!AR108</f>
        <v>0</v>
      </c>
      <c r="BV106" s="512">
        <f>'részletező tábla módosíto ei '!AS106</f>
        <v>0</v>
      </c>
      <c r="BW106" s="512">
        <f>'2a cofog szerinti teljesítés'!AS108</f>
        <v>0</v>
      </c>
      <c r="BX106" s="512">
        <f>'részletező tábla módosíto ei '!AE106</f>
        <v>0</v>
      </c>
      <c r="BY106" s="512">
        <f>'2a cofog szerinti teljesítés'!AE108</f>
        <v>0</v>
      </c>
      <c r="BZ106" s="512" t="e">
        <f>'részletező tábla módosíto ei '!#REF!</f>
        <v>#REF!</v>
      </c>
      <c r="CA106" s="512">
        <f>'2a cofog szerinti teljesítés'!AG108</f>
        <v>0</v>
      </c>
      <c r="CB106" s="512">
        <f>'részletező tábla módosíto ei '!AT106</f>
        <v>0</v>
      </c>
      <c r="CC106" s="512">
        <f>'2a cofog szerinti teljesítés'!AU108</f>
        <v>0</v>
      </c>
      <c r="CD106" s="512">
        <f>'részletező tábla módosíto ei '!AU106</f>
        <v>0</v>
      </c>
      <c r="CE106" s="512">
        <f>'2a cofog szerinti teljesítés'!AX108</f>
        <v>0</v>
      </c>
      <c r="CF106" s="512" t="e">
        <f>'részletező tábla módosíto ei '!#REF!</f>
        <v>#REF!</v>
      </c>
      <c r="CG106" s="512" t="e">
        <f>'2a cofog szerinti teljesítés'!#REF!</f>
        <v>#REF!</v>
      </c>
      <c r="CH106" s="512">
        <f>'részletező tábla módosíto ei '!AV106</f>
        <v>0</v>
      </c>
      <c r="CI106" s="512">
        <f>'2a cofog szerinti teljesítés'!AY108</f>
        <v>0</v>
      </c>
      <c r="CJ106" s="512">
        <f>'részletező tábla módosíto ei '!AW106</f>
        <v>0</v>
      </c>
      <c r="CK106" s="512">
        <f>'2a cofog szerinti teljesítés'!AZ108</f>
        <v>0</v>
      </c>
      <c r="CL106" s="512" t="e">
        <f>'részletező tábla módosíto ei '!#REF!</f>
        <v>#REF!</v>
      </c>
      <c r="CM106" s="512"/>
      <c r="CN106" s="512" t="e">
        <f>'részletező tábla módosíto ei '!#REF!</f>
        <v>#REF!</v>
      </c>
      <c r="CO106" s="512">
        <f>'2a cofog szerinti teljesítés'!AQ108</f>
        <v>0</v>
      </c>
      <c r="CP106" s="512" t="e">
        <f>'részletező tábla módosíto ei '!#REF!</f>
        <v>#REF!</v>
      </c>
      <c r="CQ106" s="512"/>
      <c r="CR106" s="512">
        <f>'részletező tábla módosíto ei '!AX106</f>
        <v>0</v>
      </c>
      <c r="CS106" s="512"/>
      <c r="CT106" s="512" t="e">
        <f>'részletező tábla módosíto ei '!#REF!</f>
        <v>#REF!</v>
      </c>
      <c r="CU106" s="512" t="e">
        <f>'2a cofog szerinti teljesítés'!#REF!</f>
        <v>#REF!</v>
      </c>
      <c r="CV106" s="512">
        <f>'részletező tábla módosíto ei '!AY106</f>
        <v>0</v>
      </c>
      <c r="CW106" s="512">
        <f>'2a cofog szerinti teljesítés'!BB108</f>
        <v>0</v>
      </c>
      <c r="CX106" s="512">
        <f>'részletező tábla módosíto ei '!AZ106</f>
        <v>0</v>
      </c>
      <c r="CY106" s="512">
        <f>'2a cofog szerinti teljesítés'!BC108</f>
        <v>0</v>
      </c>
      <c r="CZ106" s="510">
        <f t="shared" si="2"/>
        <v>0</v>
      </c>
    </row>
    <row r="107" spans="1:104" ht="31.2" x14ac:dyDescent="0.3">
      <c r="A107" s="16" t="s">
        <v>231</v>
      </c>
      <c r="B107" s="200" t="s">
        <v>232</v>
      </c>
      <c r="C107" s="146">
        <f>'részletező tábla módosíto ei '!C107</f>
        <v>0</v>
      </c>
      <c r="D107" s="146">
        <f>'2a cofog szerinti teljesítés'!C109</f>
        <v>0</v>
      </c>
      <c r="E107" s="146">
        <f>'részletező tábla módosíto ei '!D107</f>
        <v>0</v>
      </c>
      <c r="F107" s="146">
        <f>'2a cofog szerinti teljesítés'!D109</f>
        <v>0</v>
      </c>
      <c r="G107" s="146">
        <f>'részletező tábla módosíto ei '!E107</f>
        <v>0</v>
      </c>
      <c r="H107" s="146">
        <f>'2a cofog szerinti teljesítés'!E109</f>
        <v>0</v>
      </c>
      <c r="I107" s="146">
        <f>'részletező tábla módosíto ei '!F107</f>
        <v>0</v>
      </c>
      <c r="J107" s="146">
        <f>'2a cofog szerinti teljesítés'!F109</f>
        <v>0</v>
      </c>
      <c r="K107" s="146">
        <f>'részletező tábla módosíto ei '!G107</f>
        <v>0</v>
      </c>
      <c r="L107" s="146">
        <f>'részletező tábla módosíto ei '!H107</f>
        <v>0</v>
      </c>
      <c r="M107" s="146">
        <f>'2a cofog szerinti teljesítés'!H109</f>
        <v>0</v>
      </c>
      <c r="N107" s="146">
        <f>'részletező tábla módosíto ei '!M107</f>
        <v>0</v>
      </c>
      <c r="O107" s="146">
        <f>'2a cofog szerinti teljesítés'!M109</f>
        <v>0</v>
      </c>
      <c r="P107" s="146">
        <f>'részletező tábla módosíto ei '!N107</f>
        <v>0</v>
      </c>
      <c r="Q107" s="146">
        <f>'2a cofog szerinti teljesítés'!N109</f>
        <v>0</v>
      </c>
      <c r="R107" s="146">
        <f>'részletező tábla módosíto ei '!O107</f>
        <v>0</v>
      </c>
      <c r="S107" s="146">
        <f>'2a cofog szerinti teljesítés'!O109</f>
        <v>0</v>
      </c>
      <c r="T107" s="146">
        <f>'részletező tábla módosíto ei '!P107</f>
        <v>0</v>
      </c>
      <c r="U107" s="146">
        <f>'2a cofog szerinti teljesítés'!P109</f>
        <v>0</v>
      </c>
      <c r="V107" s="146">
        <f>'részletező tábla módosíto ei '!Q107</f>
        <v>0</v>
      </c>
      <c r="W107" s="146">
        <f>'2a cofog szerinti teljesítés'!Q109</f>
        <v>0</v>
      </c>
      <c r="X107" s="146">
        <f>'részletező tábla módosíto ei '!R107</f>
        <v>0</v>
      </c>
      <c r="Y107" s="146">
        <f>'2a cofog szerinti teljesítés'!R109</f>
        <v>0</v>
      </c>
      <c r="Z107" s="146">
        <f>'részletező tábla módosíto ei '!S107</f>
        <v>0</v>
      </c>
      <c r="AA107" s="146">
        <f>'2a cofog szerinti teljesítés'!S109</f>
        <v>0</v>
      </c>
      <c r="AB107" s="146">
        <f>'részletező tábla módosíto ei '!T107</f>
        <v>0</v>
      </c>
      <c r="AC107" s="146">
        <f>'2a cofog szerinti teljesítés'!T109</f>
        <v>0</v>
      </c>
      <c r="AD107" s="146">
        <f>'részletező tábla módosíto ei '!U107</f>
        <v>0</v>
      </c>
      <c r="AE107" s="146">
        <f>'2a cofog szerinti teljesítés'!U109</f>
        <v>0</v>
      </c>
      <c r="AF107" s="146">
        <f>'részletező tábla módosíto ei '!V107</f>
        <v>0</v>
      </c>
      <c r="AG107" s="146">
        <f>'2a cofog szerinti teljesítés'!V109</f>
        <v>0</v>
      </c>
      <c r="AH107" s="146">
        <f>'részletező tábla módosíto ei '!W107</f>
        <v>0</v>
      </c>
      <c r="AI107" s="146">
        <f>'2a cofog szerinti teljesítés'!W109</f>
        <v>0</v>
      </c>
      <c r="AJ107" s="146">
        <f>'részletező tábla módosíto ei '!X107</f>
        <v>0</v>
      </c>
      <c r="AK107" s="146">
        <f>'2a cofog szerinti teljesítés'!X109</f>
        <v>0</v>
      </c>
      <c r="AL107" s="146">
        <f>'részletező tábla módosíto ei '!Y107</f>
        <v>0</v>
      </c>
      <c r="AM107" s="146">
        <f>'2a cofog szerinti teljesítés'!Y109</f>
        <v>0</v>
      </c>
      <c r="AN107" s="146">
        <f>'részletező tábla módosíto ei '!Z107</f>
        <v>0</v>
      </c>
      <c r="AO107" s="146">
        <f>'2a cofog szerinti teljesítés'!Z109</f>
        <v>0</v>
      </c>
      <c r="AP107" s="146">
        <f>'részletező tábla módosíto ei '!AA107</f>
        <v>0</v>
      </c>
      <c r="AQ107" s="146">
        <f>'2a cofog szerinti teljesítés'!AA109</f>
        <v>0</v>
      </c>
      <c r="AR107" s="146">
        <f>'részletező tábla módosíto ei '!AB107</f>
        <v>0</v>
      </c>
      <c r="AS107" s="146">
        <f>'2a cofog szerinti teljesítés'!AB109</f>
        <v>0</v>
      </c>
      <c r="AT107" s="146">
        <f>'részletező tábla módosíto ei '!AC107</f>
        <v>0</v>
      </c>
      <c r="AU107" s="146">
        <f>'2a cofog szerinti teljesítés'!AC109</f>
        <v>0</v>
      </c>
      <c r="AV107" s="146">
        <f>'részletező tábla módosíto ei '!AD107</f>
        <v>0</v>
      </c>
      <c r="AW107" s="146">
        <f>'2a cofog szerinti teljesítés'!AD109</f>
        <v>0</v>
      </c>
      <c r="AX107" s="146">
        <f>'részletező tábla módosíto ei '!AF107</f>
        <v>0</v>
      </c>
      <c r="AY107" s="146">
        <f>'2a cofog szerinti teljesítés'!AF109</f>
        <v>0</v>
      </c>
      <c r="AZ107" s="146">
        <f>'részletező tábla módosíto ei '!AG107</f>
        <v>0</v>
      </c>
      <c r="BA107" s="146">
        <f>'2a cofog szerinti teljesítés'!AG109</f>
        <v>0</v>
      </c>
      <c r="BB107" s="146">
        <f>'részletező tábla módosíto ei '!AH107</f>
        <v>0</v>
      </c>
      <c r="BC107" s="146">
        <f>'2a cofog szerinti teljesítés'!AH109</f>
        <v>0</v>
      </c>
      <c r="BD107" s="146">
        <f>'részletező tábla módosíto ei '!AI107</f>
        <v>0</v>
      </c>
      <c r="BE107" s="146">
        <f>'2a cofog szerinti teljesítés'!AI109</f>
        <v>0</v>
      </c>
      <c r="BF107" s="146">
        <f>'részletező tábla módosíto ei '!AJ107</f>
        <v>0</v>
      </c>
      <c r="BG107" s="146">
        <f>'2a cofog szerinti teljesítés'!AJ109</f>
        <v>0</v>
      </c>
      <c r="BH107" s="146">
        <f>'részletező tábla módosíto ei '!AK107</f>
        <v>0</v>
      </c>
      <c r="BI107" s="146">
        <f>'2a cofog szerinti teljesítés'!AK109</f>
        <v>0</v>
      </c>
      <c r="BJ107" s="146">
        <f>'részletező tábla módosíto ei '!AL107</f>
        <v>0</v>
      </c>
      <c r="BK107" s="146">
        <f>'2a cofog szerinti teljesítés'!AL109</f>
        <v>0</v>
      </c>
      <c r="BL107" s="146">
        <f>'részletező tábla módosíto ei '!AM107</f>
        <v>0</v>
      </c>
      <c r="BM107" s="146">
        <f>'2a cofog szerinti teljesítés'!AM109</f>
        <v>0</v>
      </c>
      <c r="BN107" s="146">
        <f>'részletező tábla módosíto ei '!AN107</f>
        <v>0</v>
      </c>
      <c r="BO107" s="146">
        <f>'2a cofog szerinti teljesítés'!AN109</f>
        <v>0</v>
      </c>
      <c r="BP107" s="146">
        <f>'részletező tábla módosíto ei '!AO107</f>
        <v>0</v>
      </c>
      <c r="BQ107" s="146">
        <f>'2a cofog szerinti teljesítés'!AO109</f>
        <v>0</v>
      </c>
      <c r="BR107" s="146">
        <f>'részletező tábla módosíto ei '!AP107</f>
        <v>0</v>
      </c>
      <c r="BS107" s="146">
        <f>'2a cofog szerinti teljesítés'!AP109</f>
        <v>0</v>
      </c>
      <c r="BT107" s="146">
        <f>'részletező tábla módosíto ei '!AR107</f>
        <v>0</v>
      </c>
      <c r="BU107" s="146">
        <f>'2a cofog szerinti teljesítés'!AR109</f>
        <v>0</v>
      </c>
      <c r="BV107" s="146">
        <f>'részletező tábla módosíto ei '!AS107</f>
        <v>0</v>
      </c>
      <c r="BW107" s="146">
        <f>'2a cofog szerinti teljesítés'!AS109</f>
        <v>0</v>
      </c>
      <c r="BX107" s="146">
        <f>'részletező tábla módosíto ei '!AE107</f>
        <v>0</v>
      </c>
      <c r="BY107" s="146">
        <f>'2a cofog szerinti teljesítés'!AE109</f>
        <v>0</v>
      </c>
      <c r="BZ107" s="146" t="e">
        <f>'részletező tábla módosíto ei '!#REF!</f>
        <v>#REF!</v>
      </c>
      <c r="CA107" s="146">
        <f>'2a cofog szerinti teljesítés'!AG109</f>
        <v>0</v>
      </c>
      <c r="CB107" s="146">
        <f>'részletező tábla módosíto ei '!AT107</f>
        <v>0</v>
      </c>
      <c r="CC107" s="146">
        <f>'2a cofog szerinti teljesítés'!AU109</f>
        <v>0</v>
      </c>
      <c r="CD107" s="146">
        <f>'részletező tábla módosíto ei '!AU107</f>
        <v>0</v>
      </c>
      <c r="CE107" s="146">
        <f>'2a cofog szerinti teljesítés'!AX109</f>
        <v>0</v>
      </c>
      <c r="CF107" s="146" t="e">
        <f>'részletező tábla módosíto ei '!#REF!</f>
        <v>#REF!</v>
      </c>
      <c r="CG107" s="146" t="e">
        <f>'2a cofog szerinti teljesítés'!#REF!</f>
        <v>#REF!</v>
      </c>
      <c r="CH107" s="146">
        <f>'részletező tábla módosíto ei '!AV107</f>
        <v>0</v>
      </c>
      <c r="CI107" s="146">
        <f>'2a cofog szerinti teljesítés'!AY109</f>
        <v>0</v>
      </c>
      <c r="CJ107" s="146">
        <f>'részletező tábla módosíto ei '!AW107</f>
        <v>0</v>
      </c>
      <c r="CK107" s="146">
        <f>'2a cofog szerinti teljesítés'!AZ109</f>
        <v>0</v>
      </c>
      <c r="CL107" s="146" t="e">
        <f>'részletező tábla módosíto ei '!#REF!</f>
        <v>#REF!</v>
      </c>
      <c r="CM107" s="146"/>
      <c r="CN107" s="146" t="e">
        <f>'részletező tábla módosíto ei '!#REF!</f>
        <v>#REF!</v>
      </c>
      <c r="CO107" s="146">
        <f>'2a cofog szerinti teljesítés'!AQ109</f>
        <v>0</v>
      </c>
      <c r="CP107" s="146" t="e">
        <f>'részletező tábla módosíto ei '!#REF!</f>
        <v>#REF!</v>
      </c>
      <c r="CQ107" s="146"/>
      <c r="CR107" s="146">
        <f>'részletező tábla módosíto ei '!AX107</f>
        <v>0</v>
      </c>
      <c r="CS107" s="146"/>
      <c r="CT107" s="146" t="e">
        <f>'részletező tábla módosíto ei '!#REF!</f>
        <v>#REF!</v>
      </c>
      <c r="CU107" s="146" t="e">
        <f>'2a cofog szerinti teljesítés'!#REF!</f>
        <v>#REF!</v>
      </c>
      <c r="CV107" s="146">
        <f>'részletező tábla módosíto ei '!AY107</f>
        <v>0</v>
      </c>
      <c r="CW107" s="146">
        <f>'2a cofog szerinti teljesítés'!BB109</f>
        <v>0</v>
      </c>
      <c r="CX107" s="146">
        <f>'részletező tábla módosíto ei '!AZ107</f>
        <v>0</v>
      </c>
      <c r="CY107" s="146">
        <f>'2a cofog szerinti teljesítés'!BC109</f>
        <v>0</v>
      </c>
      <c r="CZ107" s="510">
        <f t="shared" si="2"/>
        <v>0</v>
      </c>
    </row>
    <row r="108" spans="1:104" x14ac:dyDescent="0.3">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331"/>
    </row>
    <row r="109" spans="1:104" ht="17.399999999999999" x14ac:dyDescent="0.3">
      <c r="B109" s="25" t="s">
        <v>233</v>
      </c>
      <c r="C109" s="149">
        <f t="shared" ref="C109:CX109" si="3">C5+C25+C53+C71</f>
        <v>0</v>
      </c>
      <c r="D109" s="149">
        <f t="shared" ref="D109" si="4">D5+D25+D53+D71</f>
        <v>22000</v>
      </c>
      <c r="E109" s="149">
        <f t="shared" si="3"/>
        <v>0</v>
      </c>
      <c r="F109" s="149">
        <f t="shared" ref="F109" si="5">F5+F25+F53+F71</f>
        <v>0</v>
      </c>
      <c r="G109" s="149">
        <f t="shared" si="3"/>
        <v>2247000</v>
      </c>
      <c r="H109" s="149">
        <f t="shared" ref="H109" si="6">H5+H25+H53+H71</f>
        <v>2814831</v>
      </c>
      <c r="I109" s="149">
        <f t="shared" si="3"/>
        <v>0</v>
      </c>
      <c r="J109" s="149">
        <f t="shared" ref="J109" si="7">J5+J25+J53+J71</f>
        <v>0</v>
      </c>
      <c r="K109" s="149">
        <f t="shared" si="3"/>
        <v>0</v>
      </c>
      <c r="L109" s="149">
        <f t="shared" si="3"/>
        <v>2247000</v>
      </c>
      <c r="M109" s="149">
        <f t="shared" ref="M109" si="8">M5+M25+M53+M71</f>
        <v>2836831</v>
      </c>
      <c r="N109" s="149">
        <f t="shared" si="3"/>
        <v>1658717</v>
      </c>
      <c r="O109" s="149">
        <f t="shared" ref="O109" si="9">O5+O25+O53+O71</f>
        <v>1204219</v>
      </c>
      <c r="P109" s="149">
        <f t="shared" si="3"/>
        <v>0</v>
      </c>
      <c r="Q109" s="149">
        <f t="shared" ref="Q109" si="10">Q5+Q25+Q53+Q71</f>
        <v>0</v>
      </c>
      <c r="R109" s="149">
        <f t="shared" si="3"/>
        <v>0</v>
      </c>
      <c r="S109" s="149">
        <f t="shared" ref="S109" si="11">S5+S25+S53+S71</f>
        <v>0</v>
      </c>
      <c r="T109" s="149">
        <f t="shared" si="3"/>
        <v>0</v>
      </c>
      <c r="U109" s="149">
        <f t="shared" ref="U109" si="12">U5+U25+U53+U71</f>
        <v>3</v>
      </c>
      <c r="V109" s="149">
        <f t="shared" si="3"/>
        <v>1658717</v>
      </c>
      <c r="W109" s="149">
        <f t="shared" ref="W109" si="13">W5+W25+W53+W71</f>
        <v>1204222</v>
      </c>
      <c r="X109" s="149">
        <f t="shared" si="3"/>
        <v>254000</v>
      </c>
      <c r="Y109" s="149">
        <f t="shared" ref="Y109" si="14">Y5+Y25+Y53+Y71</f>
        <v>344314</v>
      </c>
      <c r="Z109" s="149">
        <f t="shared" si="3"/>
        <v>0</v>
      </c>
      <c r="AA109" s="149">
        <f t="shared" ref="AA109" si="15">AA5+AA25+AA53+AA71</f>
        <v>0</v>
      </c>
      <c r="AB109" s="149">
        <f t="shared" si="3"/>
        <v>0</v>
      </c>
      <c r="AC109" s="149">
        <f t="shared" ref="AC109" si="16">AC5+AC25+AC53+AC71</f>
        <v>0</v>
      </c>
      <c r="AD109" s="149">
        <f>AD5+AD25+AD53+AD71</f>
        <v>254000</v>
      </c>
      <c r="AE109" s="149">
        <f>AE5+AE25+AE53+AE71</f>
        <v>344314</v>
      </c>
      <c r="AF109" s="149">
        <f t="shared" si="3"/>
        <v>0</v>
      </c>
      <c r="AG109" s="149">
        <f t="shared" ref="AG109" si="17">AG5+AG25+AG53+AG71</f>
        <v>0</v>
      </c>
      <c r="AH109" s="149">
        <f t="shared" si="3"/>
        <v>0</v>
      </c>
      <c r="AI109" s="149">
        <f t="shared" ref="AI109" si="18">AI5+AI25+AI53+AI71</f>
        <v>0</v>
      </c>
      <c r="AJ109" s="149">
        <f t="shared" si="3"/>
        <v>0</v>
      </c>
      <c r="AK109" s="149">
        <f t="shared" ref="AK109" si="19">AK5+AK25+AK53+AK71</f>
        <v>0</v>
      </c>
      <c r="AL109" s="149">
        <f t="shared" si="3"/>
        <v>0</v>
      </c>
      <c r="AM109" s="149">
        <f t="shared" ref="AM109" si="20">AM5+AM25+AM53+AM71</f>
        <v>0</v>
      </c>
      <c r="AN109" s="149">
        <f t="shared" si="3"/>
        <v>0</v>
      </c>
      <c r="AO109" s="149">
        <f t="shared" ref="AO109" si="21">AO5+AO25+AO53+AO71</f>
        <v>1640263</v>
      </c>
      <c r="AP109" s="149">
        <f t="shared" si="3"/>
        <v>0</v>
      </c>
      <c r="AQ109" s="149">
        <f t="shared" ref="AQ109" si="22">AQ5+AQ25+AQ53+AQ71</f>
        <v>8982549</v>
      </c>
      <c r="AR109" s="149">
        <f t="shared" si="3"/>
        <v>0</v>
      </c>
      <c r="AS109" s="149">
        <f t="shared" ref="AS109" si="23">AS5+AS25+AS53+AS71</f>
        <v>422232805</v>
      </c>
      <c r="AT109" s="149">
        <f t="shared" si="3"/>
        <v>0</v>
      </c>
      <c r="AU109" s="149">
        <f t="shared" ref="AU109" si="24">AU5+AU25+AU53+AU71</f>
        <v>0</v>
      </c>
      <c r="AV109" s="149">
        <f t="shared" si="3"/>
        <v>0</v>
      </c>
      <c r="AW109" s="149">
        <f t="shared" ref="AW109" si="25">AW5+AW25+AW53+AW71</f>
        <v>0</v>
      </c>
      <c r="AX109" s="149">
        <f t="shared" si="3"/>
        <v>0</v>
      </c>
      <c r="AY109" s="149">
        <f t="shared" ref="AY109" si="26">AY5+AY25+AY53+AY71</f>
        <v>13175204</v>
      </c>
      <c r="AZ109" s="149">
        <f t="shared" si="3"/>
        <v>0</v>
      </c>
      <c r="BA109" s="149">
        <f t="shared" ref="BA109" si="27">BA5+BA25+BA53+BA71</f>
        <v>0</v>
      </c>
      <c r="BB109" s="149">
        <f t="shared" si="3"/>
        <v>0</v>
      </c>
      <c r="BC109" s="149">
        <f t="shared" ref="BC109" si="28">BC5+BC25+BC53+BC71</f>
        <v>0</v>
      </c>
      <c r="BD109" s="149">
        <f t="shared" si="3"/>
        <v>0</v>
      </c>
      <c r="BE109" s="149">
        <f t="shared" ref="BE109" si="29">BE5+BE25+BE53+BE71</f>
        <v>0</v>
      </c>
      <c r="BF109" s="149">
        <f t="shared" si="3"/>
        <v>0</v>
      </c>
      <c r="BG109" s="149">
        <f t="shared" ref="BG109" si="30">BG5+BG25+BG53+BG71</f>
        <v>0</v>
      </c>
      <c r="BH109" s="149">
        <f t="shared" si="3"/>
        <v>0</v>
      </c>
      <c r="BI109" s="149">
        <f t="shared" ref="BI109" si="31">BI5+BI25+BI53+BI71</f>
        <v>0</v>
      </c>
      <c r="BJ109" s="149">
        <f t="shared" si="3"/>
        <v>588753804</v>
      </c>
      <c r="BK109" s="149">
        <f t="shared" ref="BK109" si="32">BK5+BK25+BK53+BK71</f>
        <v>1938989</v>
      </c>
      <c r="BL109" s="149">
        <f t="shared" si="3"/>
        <v>0</v>
      </c>
      <c r="BM109" s="149">
        <f t="shared" ref="BM109" si="33">BM5+BM25+BM53+BM71</f>
        <v>44</v>
      </c>
      <c r="BN109" s="149">
        <f t="shared" si="3"/>
        <v>0</v>
      </c>
      <c r="BO109" s="149">
        <f t="shared" ref="BO109" si="34">BO5+BO25+BO53+BO71</f>
        <v>17150504</v>
      </c>
      <c r="BP109" s="149">
        <f t="shared" si="3"/>
        <v>0</v>
      </c>
      <c r="BQ109" s="149">
        <f t="shared" ref="BQ109" si="35">BQ5+BQ25+BQ53+BQ71</f>
        <v>0</v>
      </c>
      <c r="BR109" s="149">
        <f t="shared" si="3"/>
        <v>0</v>
      </c>
      <c r="BS109" s="149">
        <f t="shared" ref="BS109" si="36">BS5+BS25+BS53+BS71</f>
        <v>14245400</v>
      </c>
      <c r="BT109" s="149">
        <f t="shared" si="3"/>
        <v>0</v>
      </c>
      <c r="BU109" s="149">
        <f t="shared" ref="BU109" si="37">BU5+BU25+BU53+BU71</f>
        <v>2094678</v>
      </c>
      <c r="BV109" s="149">
        <f t="shared" si="3"/>
        <v>0</v>
      </c>
      <c r="BW109" s="149">
        <f t="shared" ref="BW109" si="38">BW5+BW25+BW53+BW71</f>
        <v>0</v>
      </c>
      <c r="BX109" s="149">
        <f t="shared" si="3"/>
        <v>0</v>
      </c>
      <c r="BY109" s="149">
        <f t="shared" ref="BY109" si="39">BY5+BY25+BY53+BY71</f>
        <v>0</v>
      </c>
      <c r="BZ109" s="149" t="e">
        <f t="shared" si="3"/>
        <v>#REF!</v>
      </c>
      <c r="CA109" s="149">
        <f t="shared" ref="CA109" si="40">CA5+CA25+CA53+CA71</f>
        <v>0</v>
      </c>
      <c r="CB109" s="149">
        <f t="shared" si="3"/>
        <v>0</v>
      </c>
      <c r="CC109" s="149">
        <f t="shared" ref="CC109" si="41">CC5+CC25+CC53+CC71</f>
        <v>9107777</v>
      </c>
      <c r="CD109" s="149">
        <f t="shared" si="3"/>
        <v>0</v>
      </c>
      <c r="CE109" s="149">
        <f t="shared" ref="CE109" si="42">CE5+CE25+CE53+CE71</f>
        <v>0</v>
      </c>
      <c r="CF109" s="149" t="e">
        <f t="shared" si="3"/>
        <v>#REF!</v>
      </c>
      <c r="CG109" s="149" t="e">
        <f t="shared" ref="CG109" si="43">CG5+CG25+CG53+CG71</f>
        <v>#REF!</v>
      </c>
      <c r="CH109" s="149">
        <f t="shared" si="3"/>
        <v>0</v>
      </c>
      <c r="CI109" s="149">
        <f t="shared" ref="CI109" si="44">CI5+CI25+CI53+CI71</f>
        <v>0</v>
      </c>
      <c r="CJ109" s="149">
        <f t="shared" si="3"/>
        <v>0</v>
      </c>
      <c r="CK109" s="149">
        <f t="shared" ref="CK109" si="45">CK5+CK25+CK53+CK71</f>
        <v>49260</v>
      </c>
      <c r="CL109" s="149" t="e">
        <f t="shared" si="3"/>
        <v>#REF!</v>
      </c>
      <c r="CM109" s="149"/>
      <c r="CN109" s="149" t="e">
        <f t="shared" si="3"/>
        <v>#REF!</v>
      </c>
      <c r="CO109" s="149"/>
      <c r="CP109" s="149" t="e">
        <f t="shared" si="3"/>
        <v>#REF!</v>
      </c>
      <c r="CQ109" s="149"/>
      <c r="CR109" s="149">
        <f t="shared" si="3"/>
        <v>0</v>
      </c>
      <c r="CS109" s="149"/>
      <c r="CT109" s="149" t="e">
        <f t="shared" si="3"/>
        <v>#REF!</v>
      </c>
      <c r="CU109" s="149" t="e">
        <f t="shared" ref="CU109" si="46">CU5+CU25+CU53+CU71</f>
        <v>#REF!</v>
      </c>
      <c r="CV109" s="149">
        <f t="shared" si="3"/>
        <v>0</v>
      </c>
      <c r="CW109" s="149">
        <f t="shared" ref="CW109" si="47">CW5+CW25+CW53+CW71</f>
        <v>0</v>
      </c>
      <c r="CX109" s="149">
        <f t="shared" si="3"/>
        <v>588753804</v>
      </c>
      <c r="CY109" s="149">
        <f t="shared" ref="CY109" si="48">CY5+CY25+CY53+CY71</f>
        <v>585262935</v>
      </c>
      <c r="CZ109" s="375">
        <f>CX109+AD109+V109+L109</f>
        <v>592913521</v>
      </c>
    </row>
    <row r="110" spans="1:104" x14ac:dyDescent="0.3">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331"/>
    </row>
    <row r="111" spans="1:104" ht="17.399999999999999" x14ac:dyDescent="0.3">
      <c r="B111" s="25" t="s">
        <v>234</v>
      </c>
      <c r="C111" s="149">
        <f t="shared" ref="C111:CX111" si="49">C19+C65+C75</f>
        <v>0</v>
      </c>
      <c r="D111" s="149">
        <f t="shared" ref="D111" si="50">D19+D65+D75</f>
        <v>0</v>
      </c>
      <c r="E111" s="149">
        <f t="shared" si="49"/>
        <v>0</v>
      </c>
      <c r="F111" s="149">
        <f t="shared" ref="F111" si="51">F19+F65+F75</f>
        <v>0</v>
      </c>
      <c r="G111" s="149">
        <f t="shared" si="49"/>
        <v>0</v>
      </c>
      <c r="H111" s="149">
        <f t="shared" ref="H111" si="52">H19+H65+H75</f>
        <v>0</v>
      </c>
      <c r="I111" s="149">
        <f t="shared" si="49"/>
        <v>0</v>
      </c>
      <c r="J111" s="149">
        <f t="shared" ref="J111" si="53">J19+J65+J75</f>
        <v>0</v>
      </c>
      <c r="K111" s="149">
        <f t="shared" si="49"/>
        <v>0</v>
      </c>
      <c r="L111" s="149">
        <f t="shared" si="49"/>
        <v>0</v>
      </c>
      <c r="M111" s="149">
        <f t="shared" ref="M111" si="54">M19+M65+M75</f>
        <v>0</v>
      </c>
      <c r="N111" s="149">
        <f t="shared" si="49"/>
        <v>0</v>
      </c>
      <c r="O111" s="149">
        <f t="shared" ref="O111" si="55">O19+O65+O75</f>
        <v>0</v>
      </c>
      <c r="P111" s="149">
        <f t="shared" si="49"/>
        <v>0</v>
      </c>
      <c r="Q111" s="149">
        <f t="shared" ref="Q111" si="56">Q19+Q65+Q75</f>
        <v>0</v>
      </c>
      <c r="R111" s="149">
        <f t="shared" si="49"/>
        <v>0</v>
      </c>
      <c r="S111" s="149">
        <f t="shared" ref="S111" si="57">S19+S65+S75</f>
        <v>0</v>
      </c>
      <c r="T111" s="149">
        <f t="shared" si="49"/>
        <v>0</v>
      </c>
      <c r="U111" s="149">
        <f t="shared" ref="U111" si="58">U19+U65+U75</f>
        <v>0</v>
      </c>
      <c r="V111" s="149">
        <f t="shared" si="49"/>
        <v>0</v>
      </c>
      <c r="W111" s="149">
        <f t="shared" ref="W111" si="59">W19+W65+W75</f>
        <v>0</v>
      </c>
      <c r="X111" s="149">
        <f t="shared" si="49"/>
        <v>0</v>
      </c>
      <c r="Y111" s="149">
        <f t="shared" ref="Y111" si="60">Y19+Y65+Y75</f>
        <v>0</v>
      </c>
      <c r="Z111" s="149">
        <f t="shared" si="49"/>
        <v>0</v>
      </c>
      <c r="AA111" s="149">
        <f t="shared" ref="AA111" si="61">AA19+AA65+AA75</f>
        <v>0</v>
      </c>
      <c r="AB111" s="149">
        <f t="shared" si="49"/>
        <v>0</v>
      </c>
      <c r="AC111" s="149">
        <f t="shared" ref="AC111" si="62">AC19+AC65+AC75</f>
        <v>0</v>
      </c>
      <c r="AD111" s="149">
        <f>AD19+AD65+AD75</f>
        <v>0</v>
      </c>
      <c r="AE111" s="149">
        <f>AE19+AE65+AE75</f>
        <v>0</v>
      </c>
      <c r="AF111" s="149">
        <f t="shared" si="49"/>
        <v>0</v>
      </c>
      <c r="AG111" s="149">
        <f t="shared" ref="AG111" si="63">AG19+AG65+AG75</f>
        <v>0</v>
      </c>
      <c r="AH111" s="149">
        <f t="shared" si="49"/>
        <v>0</v>
      </c>
      <c r="AI111" s="149">
        <f t="shared" ref="AI111" si="64">AI19+AI65+AI75</f>
        <v>0</v>
      </c>
      <c r="AJ111" s="149">
        <f t="shared" si="49"/>
        <v>0</v>
      </c>
      <c r="AK111" s="149">
        <f t="shared" ref="AK111" si="65">AK19+AK65+AK75</f>
        <v>0</v>
      </c>
      <c r="AL111" s="149">
        <f t="shared" si="49"/>
        <v>0</v>
      </c>
      <c r="AM111" s="149">
        <f t="shared" ref="AM111" si="66">AM19+AM65+AM75</f>
        <v>0</v>
      </c>
      <c r="AN111" s="149">
        <f t="shared" si="49"/>
        <v>0</v>
      </c>
      <c r="AO111" s="149">
        <f t="shared" ref="AO111" si="67">AO19+AO65+AO75</f>
        <v>0</v>
      </c>
      <c r="AP111" s="149">
        <f t="shared" si="49"/>
        <v>0</v>
      </c>
      <c r="AQ111" s="149">
        <f t="shared" ref="AQ111" si="68">AQ19+AQ65+AQ75</f>
        <v>0</v>
      </c>
      <c r="AR111" s="149">
        <f t="shared" si="49"/>
        <v>0</v>
      </c>
      <c r="AS111" s="149">
        <f t="shared" ref="AS111" si="69">AS19+AS65+AS75</f>
        <v>0</v>
      </c>
      <c r="AT111" s="149">
        <f t="shared" si="49"/>
        <v>0</v>
      </c>
      <c r="AU111" s="149">
        <f t="shared" ref="AU111" si="70">AU19+AU65+AU75</f>
        <v>0</v>
      </c>
      <c r="AV111" s="149">
        <f t="shared" si="49"/>
        <v>0</v>
      </c>
      <c r="AW111" s="149">
        <f t="shared" ref="AW111" si="71">AW19+AW65+AW75</f>
        <v>0</v>
      </c>
      <c r="AX111" s="149">
        <f t="shared" si="49"/>
        <v>0</v>
      </c>
      <c r="AY111" s="149">
        <f t="shared" ref="AY111" si="72">AY19+AY65+AY75</f>
        <v>0</v>
      </c>
      <c r="AZ111" s="149">
        <f t="shared" si="49"/>
        <v>0</v>
      </c>
      <c r="BA111" s="149">
        <f t="shared" ref="BA111" si="73">BA19+BA65+BA75</f>
        <v>1990725</v>
      </c>
      <c r="BB111" s="149">
        <f t="shared" si="49"/>
        <v>0</v>
      </c>
      <c r="BC111" s="149">
        <f t="shared" ref="BC111" si="74">BC19+BC65+BC75</f>
        <v>0</v>
      </c>
      <c r="BD111" s="149">
        <f t="shared" si="49"/>
        <v>0</v>
      </c>
      <c r="BE111" s="149">
        <f t="shared" ref="BE111" si="75">BE19+BE65+BE75</f>
        <v>0</v>
      </c>
      <c r="BF111" s="149">
        <f t="shared" si="49"/>
        <v>0</v>
      </c>
      <c r="BG111" s="149">
        <f t="shared" ref="BG111" si="76">BG19+BG65+BG75</f>
        <v>453229795</v>
      </c>
      <c r="BH111" s="149">
        <f t="shared" si="49"/>
        <v>0</v>
      </c>
      <c r="BI111" s="149">
        <f t="shared" ref="BI111" si="77">BI19+BI65+BI75</f>
        <v>0</v>
      </c>
      <c r="BJ111" s="149">
        <f t="shared" si="49"/>
        <v>456400520</v>
      </c>
      <c r="BK111" s="149">
        <f t="shared" ref="BK111" si="78">BK19+BK65+BK75</f>
        <v>1180000</v>
      </c>
      <c r="BL111" s="149">
        <f t="shared" si="49"/>
        <v>0</v>
      </c>
      <c r="BM111" s="149">
        <f t="shared" ref="BM111" si="79">BM19+BM65+BM75</f>
        <v>0</v>
      </c>
      <c r="BN111" s="149">
        <f t="shared" si="49"/>
        <v>0</v>
      </c>
      <c r="BO111" s="149">
        <f t="shared" ref="BO111" si="80">BO19+BO65+BO75</f>
        <v>0</v>
      </c>
      <c r="BP111" s="149">
        <f t="shared" si="49"/>
        <v>0</v>
      </c>
      <c r="BQ111" s="149">
        <f t="shared" ref="BQ111" si="81">BQ19+BQ65+BQ75</f>
        <v>0</v>
      </c>
      <c r="BR111" s="149">
        <f t="shared" si="49"/>
        <v>0</v>
      </c>
      <c r="BS111" s="149">
        <f t="shared" ref="BS111" si="82">BS19+BS65+BS75</f>
        <v>0</v>
      </c>
      <c r="BT111" s="149">
        <f t="shared" si="49"/>
        <v>0</v>
      </c>
      <c r="BU111" s="149">
        <f t="shared" ref="BU111" si="83">BU19+BU65+BU75</f>
        <v>0</v>
      </c>
      <c r="BV111" s="149">
        <f t="shared" si="49"/>
        <v>0</v>
      </c>
      <c r="BW111" s="149">
        <f t="shared" ref="BW111" si="84">BW19+BW65+BW75</f>
        <v>0</v>
      </c>
      <c r="BX111" s="149">
        <f t="shared" si="49"/>
        <v>0</v>
      </c>
      <c r="BY111" s="149">
        <f t="shared" ref="BY111" si="85">BY19+BY65+BY75</f>
        <v>0</v>
      </c>
      <c r="BZ111" s="149" t="e">
        <f t="shared" si="49"/>
        <v>#REF!</v>
      </c>
      <c r="CA111" s="149">
        <f t="shared" ref="CA111" si="86">CA19+CA65+CA75</f>
        <v>1990725</v>
      </c>
      <c r="CB111" s="149">
        <f t="shared" si="49"/>
        <v>0</v>
      </c>
      <c r="CC111" s="149">
        <f t="shared" ref="CC111" si="87">CC19+CC65+CC75</f>
        <v>0</v>
      </c>
      <c r="CD111" s="149">
        <f t="shared" si="49"/>
        <v>0</v>
      </c>
      <c r="CE111" s="149">
        <f t="shared" ref="CE111" si="88">CE19+CE65+CE75</f>
        <v>0</v>
      </c>
      <c r="CF111" s="149" t="e">
        <f t="shared" si="49"/>
        <v>#REF!</v>
      </c>
      <c r="CG111" s="149" t="e">
        <f t="shared" ref="CG111" si="89">CG19+CG65+CG75</f>
        <v>#REF!</v>
      </c>
      <c r="CH111" s="149">
        <f t="shared" si="49"/>
        <v>0</v>
      </c>
      <c r="CI111" s="149">
        <f t="shared" ref="CI111" si="90">CI19+CI65+CI75</f>
        <v>0</v>
      </c>
      <c r="CJ111" s="149">
        <f t="shared" si="49"/>
        <v>0</v>
      </c>
      <c r="CK111" s="149">
        <f t="shared" ref="CK111" si="91">CK19+CK65+CK75</f>
        <v>0</v>
      </c>
      <c r="CL111" s="149" t="e">
        <f t="shared" si="49"/>
        <v>#REF!</v>
      </c>
      <c r="CM111" s="149"/>
      <c r="CN111" s="149" t="e">
        <f t="shared" si="49"/>
        <v>#REF!</v>
      </c>
      <c r="CO111" s="149"/>
      <c r="CP111" s="149" t="e">
        <f t="shared" si="49"/>
        <v>#REF!</v>
      </c>
      <c r="CQ111" s="149"/>
      <c r="CR111" s="149">
        <f t="shared" si="49"/>
        <v>0</v>
      </c>
      <c r="CS111" s="149"/>
      <c r="CT111" s="149" t="e">
        <f t="shared" si="49"/>
        <v>#REF!</v>
      </c>
      <c r="CU111" s="149" t="e">
        <f t="shared" ref="CU111" si="92">CU19+CU65+CU75</f>
        <v>#REF!</v>
      </c>
      <c r="CV111" s="149">
        <f t="shared" si="49"/>
        <v>0</v>
      </c>
      <c r="CW111" s="149">
        <f t="shared" ref="CW111" si="93">CW19+CW65+CW75</f>
        <v>0</v>
      </c>
      <c r="CX111" s="149">
        <f t="shared" si="49"/>
        <v>456400520</v>
      </c>
      <c r="CY111" s="149">
        <f t="shared" ref="CY111" si="94">CY19+CY65+CY75</f>
        <v>456400520</v>
      </c>
      <c r="CZ111" s="375">
        <f>CX111+AD111+V111+L111</f>
        <v>456400520</v>
      </c>
    </row>
    <row r="112" spans="1:104" x14ac:dyDescent="0.3">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331"/>
    </row>
    <row r="113" spans="1:199" ht="17.399999999999999" x14ac:dyDescent="0.3">
      <c r="B113" s="25" t="s">
        <v>235</v>
      </c>
      <c r="C113" s="149">
        <f t="shared" ref="C113:CX113" si="95">C79</f>
        <v>0</v>
      </c>
      <c r="D113" s="149">
        <f t="shared" ref="D113" si="96">D79</f>
        <v>0</v>
      </c>
      <c r="E113" s="149">
        <f t="shared" si="95"/>
        <v>0</v>
      </c>
      <c r="F113" s="149">
        <f t="shared" ref="F113" si="97">F79</f>
        <v>0</v>
      </c>
      <c r="G113" s="149">
        <f t="shared" si="95"/>
        <v>25808370</v>
      </c>
      <c r="H113" s="149">
        <f t="shared" ref="H113" si="98">H79</f>
        <v>0</v>
      </c>
      <c r="I113" s="149">
        <f t="shared" si="95"/>
        <v>0</v>
      </c>
      <c r="J113" s="149">
        <f t="shared" ref="J113" si="99">J79</f>
        <v>24288979</v>
      </c>
      <c r="K113" s="149">
        <f t="shared" si="95"/>
        <v>0</v>
      </c>
      <c r="L113" s="149">
        <f t="shared" si="95"/>
        <v>25808370</v>
      </c>
      <c r="M113" s="149">
        <f t="shared" ref="M113" si="100">M79</f>
        <v>24288979</v>
      </c>
      <c r="N113" s="149">
        <f t="shared" si="95"/>
        <v>146891206</v>
      </c>
      <c r="O113" s="149">
        <f t="shared" ref="O113" si="101">O79</f>
        <v>0</v>
      </c>
      <c r="P113" s="149">
        <f t="shared" si="95"/>
        <v>0</v>
      </c>
      <c r="Q113" s="149">
        <f t="shared" ref="Q113" si="102">Q79</f>
        <v>140169093</v>
      </c>
      <c r="R113" s="149">
        <f t="shared" si="95"/>
        <v>0</v>
      </c>
      <c r="S113" s="149">
        <f t="shared" ref="S113" si="103">S79</f>
        <v>0</v>
      </c>
      <c r="T113" s="149">
        <f t="shared" si="95"/>
        <v>0</v>
      </c>
      <c r="U113" s="149">
        <f t="shared" ref="U113" si="104">U79</f>
        <v>0</v>
      </c>
      <c r="V113" s="149">
        <f t="shared" si="95"/>
        <v>146891206</v>
      </c>
      <c r="W113" s="149">
        <f t="shared" ref="W113" si="105">W79</f>
        <v>140169093</v>
      </c>
      <c r="X113" s="149">
        <f t="shared" si="95"/>
        <v>82605858</v>
      </c>
      <c r="Y113" s="149">
        <f t="shared" ref="Y113" si="106">Y79</f>
        <v>0</v>
      </c>
      <c r="Z113" s="149">
        <f t="shared" si="95"/>
        <v>0</v>
      </c>
      <c r="AA113" s="149">
        <f t="shared" ref="AA113" si="107">AA79</f>
        <v>0</v>
      </c>
      <c r="AB113" s="149">
        <f t="shared" si="95"/>
        <v>0</v>
      </c>
      <c r="AC113" s="149">
        <f t="shared" ref="AC113" si="108">AC79</f>
        <v>81217525</v>
      </c>
      <c r="AD113" s="149">
        <f>AD79</f>
        <v>82605858</v>
      </c>
      <c r="AE113" s="149">
        <f>AE79</f>
        <v>81217525</v>
      </c>
      <c r="AF113" s="149">
        <f t="shared" si="95"/>
        <v>0</v>
      </c>
      <c r="AG113" s="149">
        <f t="shared" ref="AG113" si="109">AG79</f>
        <v>0</v>
      </c>
      <c r="AH113" s="149">
        <f t="shared" si="95"/>
        <v>0</v>
      </c>
      <c r="AI113" s="149">
        <f t="shared" ref="AI113" si="110">AI79</f>
        <v>0</v>
      </c>
      <c r="AJ113" s="149">
        <f t="shared" si="95"/>
        <v>0</v>
      </c>
      <c r="AK113" s="149">
        <f t="shared" ref="AK113" si="111">AK79</f>
        <v>0</v>
      </c>
      <c r="AL113" s="149">
        <f t="shared" si="95"/>
        <v>0</v>
      </c>
      <c r="AM113" s="149">
        <f t="shared" ref="AM113" si="112">AM79</f>
        <v>0</v>
      </c>
      <c r="AN113" s="149">
        <f t="shared" si="95"/>
        <v>0</v>
      </c>
      <c r="AO113" s="149">
        <f t="shared" ref="AO113" si="113">AO79</f>
        <v>0</v>
      </c>
      <c r="AP113" s="149">
        <f t="shared" si="95"/>
        <v>0</v>
      </c>
      <c r="AQ113" s="149">
        <f t="shared" ref="AQ113" si="114">AQ79</f>
        <v>0</v>
      </c>
      <c r="AR113" s="149">
        <f t="shared" si="95"/>
        <v>0</v>
      </c>
      <c r="AS113" s="149">
        <f t="shared" ref="AS113" si="115">AS79</f>
        <v>15522908</v>
      </c>
      <c r="AT113" s="149">
        <f t="shared" si="95"/>
        <v>0</v>
      </c>
      <c r="AU113" s="149">
        <f t="shared" ref="AU113" si="116">AU79</f>
        <v>0</v>
      </c>
      <c r="AV113" s="149">
        <f t="shared" si="95"/>
        <v>0</v>
      </c>
      <c r="AW113" s="149">
        <f t="shared" ref="AW113" si="117">AW79</f>
        <v>63296685</v>
      </c>
      <c r="AX113" s="149">
        <f t="shared" si="95"/>
        <v>0</v>
      </c>
      <c r="AY113" s="149">
        <f t="shared" ref="AY113" si="118">AY79</f>
        <v>0</v>
      </c>
      <c r="AZ113" s="149">
        <f t="shared" si="95"/>
        <v>0</v>
      </c>
      <c r="BA113" s="149">
        <f t="shared" ref="BA113" si="119">BA79</f>
        <v>0</v>
      </c>
      <c r="BB113" s="149">
        <f t="shared" si="95"/>
        <v>0</v>
      </c>
      <c r="BC113" s="149">
        <f t="shared" ref="BC113" si="120">BC79</f>
        <v>0</v>
      </c>
      <c r="BD113" s="149">
        <f t="shared" si="95"/>
        <v>0</v>
      </c>
      <c r="BE113" s="149">
        <f t="shared" ref="BE113" si="121">BE79</f>
        <v>0</v>
      </c>
      <c r="BF113" s="149">
        <f t="shared" si="95"/>
        <v>0</v>
      </c>
      <c r="BG113" s="149">
        <f t="shared" ref="BG113" si="122">BG79</f>
        <v>0</v>
      </c>
      <c r="BH113" s="149">
        <f t="shared" si="95"/>
        <v>0</v>
      </c>
      <c r="BI113" s="149">
        <f t="shared" ref="BI113" si="123">BI79</f>
        <v>0</v>
      </c>
      <c r="BJ113" s="149">
        <f t="shared" si="95"/>
        <v>63296685</v>
      </c>
      <c r="BK113" s="149">
        <f t="shared" ref="BK113" si="124">BK79</f>
        <v>0</v>
      </c>
      <c r="BL113" s="149">
        <f t="shared" si="95"/>
        <v>0</v>
      </c>
      <c r="BM113" s="149">
        <f t="shared" ref="BM113" si="125">BM79</f>
        <v>0</v>
      </c>
      <c r="BN113" s="149">
        <f t="shared" si="95"/>
        <v>0</v>
      </c>
      <c r="BO113" s="149">
        <f t="shared" ref="BO113" si="126">BO79</f>
        <v>0</v>
      </c>
      <c r="BP113" s="149">
        <f t="shared" si="95"/>
        <v>0</v>
      </c>
      <c r="BQ113" s="149">
        <f t="shared" ref="BQ113" si="127">BQ79</f>
        <v>0</v>
      </c>
      <c r="BR113" s="149">
        <f t="shared" si="95"/>
        <v>0</v>
      </c>
      <c r="BS113" s="149">
        <f t="shared" ref="BS113" si="128">BS79</f>
        <v>0</v>
      </c>
      <c r="BT113" s="149">
        <f t="shared" si="95"/>
        <v>0</v>
      </c>
      <c r="BU113" s="149">
        <f t="shared" ref="BU113" si="129">BU79</f>
        <v>0</v>
      </c>
      <c r="BV113" s="149">
        <f t="shared" si="95"/>
        <v>0</v>
      </c>
      <c r="BW113" s="149">
        <f t="shared" ref="BW113" si="130">BW79</f>
        <v>0</v>
      </c>
      <c r="BX113" s="149">
        <f t="shared" si="95"/>
        <v>0</v>
      </c>
      <c r="BY113" s="149">
        <f t="shared" ref="BY113" si="131">BY79</f>
        <v>0</v>
      </c>
      <c r="BZ113" s="149" t="e">
        <f t="shared" si="95"/>
        <v>#REF!</v>
      </c>
      <c r="CA113" s="149">
        <f t="shared" ref="CA113" si="132">CA79</f>
        <v>0</v>
      </c>
      <c r="CB113" s="149">
        <f t="shared" si="95"/>
        <v>0</v>
      </c>
      <c r="CC113" s="149">
        <f t="shared" ref="CC113" si="133">CC79</f>
        <v>0</v>
      </c>
      <c r="CD113" s="149">
        <f t="shared" si="95"/>
        <v>0</v>
      </c>
      <c r="CE113" s="149">
        <f t="shared" ref="CE113" si="134">CE79</f>
        <v>0</v>
      </c>
      <c r="CF113" s="149" t="e">
        <f t="shared" si="95"/>
        <v>#REF!</v>
      </c>
      <c r="CG113" s="149" t="e">
        <f t="shared" ref="CG113" si="135">CG79</f>
        <v>#REF!</v>
      </c>
      <c r="CH113" s="149">
        <f t="shared" si="95"/>
        <v>0</v>
      </c>
      <c r="CI113" s="149">
        <f t="shared" ref="CI113" si="136">CI79</f>
        <v>0</v>
      </c>
      <c r="CJ113" s="149">
        <f t="shared" si="95"/>
        <v>0</v>
      </c>
      <c r="CK113" s="149">
        <f t="shared" ref="CK113" si="137">CK79</f>
        <v>0</v>
      </c>
      <c r="CL113" s="149" t="e">
        <f t="shared" si="95"/>
        <v>#REF!</v>
      </c>
      <c r="CM113" s="149"/>
      <c r="CN113" s="149" t="e">
        <f t="shared" si="95"/>
        <v>#REF!</v>
      </c>
      <c r="CO113" s="149"/>
      <c r="CP113" s="149" t="e">
        <f t="shared" si="95"/>
        <v>#REF!</v>
      </c>
      <c r="CQ113" s="149"/>
      <c r="CR113" s="149">
        <f t="shared" si="95"/>
        <v>0</v>
      </c>
      <c r="CS113" s="149"/>
      <c r="CT113" s="149" t="e">
        <f t="shared" si="95"/>
        <v>#REF!</v>
      </c>
      <c r="CU113" s="149" t="e">
        <f t="shared" ref="CU113" si="138">CU79</f>
        <v>#REF!</v>
      </c>
      <c r="CV113" s="149">
        <f t="shared" si="95"/>
        <v>0</v>
      </c>
      <c r="CW113" s="149">
        <f t="shared" ref="CW113" si="139">CW79</f>
        <v>0</v>
      </c>
      <c r="CX113" s="149">
        <f t="shared" si="95"/>
        <v>63296685</v>
      </c>
      <c r="CY113" s="149">
        <f t="shared" ref="CY113" si="140">CY79</f>
        <v>78819593</v>
      </c>
      <c r="CZ113" s="375">
        <f>CX113+AD113+V113+L113</f>
        <v>318602119</v>
      </c>
    </row>
    <row r="114" spans="1:199" x14ac:dyDescent="0.3">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331"/>
    </row>
    <row r="115" spans="1:199" ht="17.399999999999999" x14ac:dyDescent="0.3">
      <c r="A115" s="26" t="s">
        <v>236</v>
      </c>
      <c r="B115" s="27" t="s">
        <v>237</v>
      </c>
      <c r="C115" s="150">
        <f t="shared" ref="C115:CX115" si="141">C5+C19+C25+C53+C65+C71+C75+C79</f>
        <v>0</v>
      </c>
      <c r="D115" s="150">
        <f t="shared" ref="D115" si="142">D5+D19+D25+D53+D65+D71+D75+D79</f>
        <v>22000</v>
      </c>
      <c r="E115" s="150">
        <f t="shared" si="141"/>
        <v>0</v>
      </c>
      <c r="F115" s="150">
        <f t="shared" ref="F115" si="143">F5+F19+F25+F53+F65+F71+F75+F79</f>
        <v>0</v>
      </c>
      <c r="G115" s="150">
        <f t="shared" si="141"/>
        <v>28055370</v>
      </c>
      <c r="H115" s="150">
        <f t="shared" ref="H115" si="144">H5+H19+H25+H53+H65+H71+H75+H79</f>
        <v>2814831</v>
      </c>
      <c r="I115" s="150">
        <f t="shared" si="141"/>
        <v>0</v>
      </c>
      <c r="J115" s="150">
        <f t="shared" ref="J115" si="145">J5+J19+J25+J53+J65+J71+J75+J79</f>
        <v>24288979</v>
      </c>
      <c r="K115" s="150">
        <f t="shared" si="141"/>
        <v>0</v>
      </c>
      <c r="L115" s="150">
        <f t="shared" si="141"/>
        <v>28055370</v>
      </c>
      <c r="M115" s="150">
        <f t="shared" ref="M115" si="146">M5+M19+M25+M53+M65+M71+M75+M79</f>
        <v>27125810</v>
      </c>
      <c r="N115" s="150">
        <f t="shared" si="141"/>
        <v>148549923</v>
      </c>
      <c r="O115" s="150">
        <f t="shared" ref="O115" si="147">O5+O19+O25+O53+O65+O71+O75+O79</f>
        <v>1204219</v>
      </c>
      <c r="P115" s="150">
        <f t="shared" si="141"/>
        <v>0</v>
      </c>
      <c r="Q115" s="150">
        <f t="shared" ref="Q115" si="148">Q5+Q19+Q25+Q53+Q65+Q71+Q75+Q79</f>
        <v>140169093</v>
      </c>
      <c r="R115" s="319">
        <f t="shared" si="141"/>
        <v>0</v>
      </c>
      <c r="S115" s="319">
        <f t="shared" ref="S115" si="149">S5+S19+S25+S53+S65+S71+S75+S79</f>
        <v>0</v>
      </c>
      <c r="T115" s="150">
        <f t="shared" si="141"/>
        <v>0</v>
      </c>
      <c r="U115" s="150">
        <f t="shared" ref="U115" si="150">U5+U19+U25+U53+U65+U71+U75+U79</f>
        <v>3</v>
      </c>
      <c r="V115" s="150">
        <f t="shared" si="141"/>
        <v>148549923</v>
      </c>
      <c r="W115" s="150">
        <f t="shared" ref="W115" si="151">W5+W19+W25+W53+W65+W71+W75+W79</f>
        <v>141373315</v>
      </c>
      <c r="X115" s="150">
        <f t="shared" si="141"/>
        <v>82859858</v>
      </c>
      <c r="Y115" s="150">
        <f t="shared" ref="Y115" si="152">Y5+Y19+Y25+Y53+Y65+Y71+Y75+Y79</f>
        <v>344314</v>
      </c>
      <c r="Z115" s="150">
        <f t="shared" si="141"/>
        <v>0</v>
      </c>
      <c r="AA115" s="150">
        <f t="shared" ref="AA115" si="153">AA5+AA19+AA25+AA53+AA65+AA71+AA75+AA79</f>
        <v>0</v>
      </c>
      <c r="AB115" s="150">
        <f t="shared" si="141"/>
        <v>0</v>
      </c>
      <c r="AC115" s="150">
        <f t="shared" ref="AC115" si="154">AC5+AC19+AC25+AC53+AC65+AC71+AC75+AC79</f>
        <v>81217525</v>
      </c>
      <c r="AD115" s="150">
        <f>AD5+AD19+AD25+AD53+AD65+AD71+AD75+AD79</f>
        <v>82859858</v>
      </c>
      <c r="AE115" s="150">
        <f>AE5+AE19+AE25+AE53+AE65+AE71+AE75+AE79</f>
        <v>81561839</v>
      </c>
      <c r="AF115" s="150">
        <f t="shared" si="141"/>
        <v>0</v>
      </c>
      <c r="AG115" s="150">
        <f t="shared" ref="AG115" si="155">AG5+AG19+AG25+AG53+AG65+AG71+AG75+AG79</f>
        <v>0</v>
      </c>
      <c r="AH115" s="150">
        <f t="shared" si="141"/>
        <v>0</v>
      </c>
      <c r="AI115" s="150">
        <f t="shared" ref="AI115" si="156">AI5+AI19+AI25+AI53+AI65+AI71+AI75+AI79</f>
        <v>0</v>
      </c>
      <c r="AJ115" s="150">
        <f t="shared" si="141"/>
        <v>0</v>
      </c>
      <c r="AK115" s="150">
        <f t="shared" ref="AK115" si="157">AK5+AK19+AK25+AK53+AK65+AK71+AK75+AK79</f>
        <v>0</v>
      </c>
      <c r="AL115" s="150">
        <f t="shared" si="141"/>
        <v>0</v>
      </c>
      <c r="AM115" s="150">
        <f t="shared" ref="AM115" si="158">AM5+AM19+AM25+AM53+AM65+AM71+AM75+AM79</f>
        <v>0</v>
      </c>
      <c r="AN115" s="150">
        <f t="shared" si="141"/>
        <v>0</v>
      </c>
      <c r="AO115" s="150">
        <f t="shared" ref="AO115" si="159">AO5+AO19+AO25+AO53+AO65+AO71+AO75+AO79</f>
        <v>1640263</v>
      </c>
      <c r="AP115" s="150">
        <f t="shared" si="141"/>
        <v>0</v>
      </c>
      <c r="AQ115" s="150">
        <f t="shared" ref="AQ115" si="160">AQ5+AQ19+AQ25+AQ53+AQ65+AQ71+AQ75+AQ79</f>
        <v>8982549</v>
      </c>
      <c r="AR115" s="150">
        <f t="shared" si="141"/>
        <v>0</v>
      </c>
      <c r="AS115" s="150">
        <f t="shared" ref="AS115" si="161">AS5+AS19+AS25+AS53+AS65+AS71+AS75+AS79</f>
        <v>437755713</v>
      </c>
      <c r="AT115" s="150">
        <f t="shared" si="141"/>
        <v>0</v>
      </c>
      <c r="AU115" s="150">
        <f t="shared" ref="AU115" si="162">AU5+AU19+AU25+AU53+AU65+AU71+AU75+AU79</f>
        <v>0</v>
      </c>
      <c r="AV115" s="150">
        <f t="shared" si="141"/>
        <v>0</v>
      </c>
      <c r="AW115" s="150">
        <f t="shared" ref="AW115" si="163">AW5+AW19+AW25+AW53+AW65+AW71+AW75+AW79</f>
        <v>63296685</v>
      </c>
      <c r="AX115" s="150">
        <f t="shared" si="141"/>
        <v>0</v>
      </c>
      <c r="AY115" s="150">
        <f t="shared" ref="AY115" si="164">AY5+AY19+AY25+AY53+AY65+AY71+AY75+AY79</f>
        <v>13175204</v>
      </c>
      <c r="AZ115" s="150">
        <f t="shared" si="141"/>
        <v>0</v>
      </c>
      <c r="BA115" s="150">
        <f t="shared" ref="BA115" si="165">BA5+BA19+BA25+BA53+BA65+BA71+BA75+BA79</f>
        <v>1990725</v>
      </c>
      <c r="BB115" s="150">
        <f t="shared" si="141"/>
        <v>0</v>
      </c>
      <c r="BC115" s="150">
        <f t="shared" ref="BC115" si="166">BC5+BC19+BC25+BC53+BC65+BC71+BC75+BC79</f>
        <v>0</v>
      </c>
      <c r="BD115" s="150">
        <f t="shared" si="141"/>
        <v>0</v>
      </c>
      <c r="BE115" s="150">
        <f t="shared" ref="BE115" si="167">BE5+BE19+BE25+BE53+BE65+BE71+BE75+BE79</f>
        <v>0</v>
      </c>
      <c r="BF115" s="150">
        <f t="shared" si="141"/>
        <v>0</v>
      </c>
      <c r="BG115" s="150">
        <f t="shared" ref="BG115" si="168">BG5+BG19+BG25+BG53+BG65+BG71+BG75+BG79</f>
        <v>453229795</v>
      </c>
      <c r="BH115" s="150">
        <f t="shared" si="141"/>
        <v>0</v>
      </c>
      <c r="BI115" s="150">
        <f t="shared" ref="BI115" si="169">BI5+BI19+BI25+BI53+BI65+BI71+BI75+BI79</f>
        <v>0</v>
      </c>
      <c r="BJ115" s="150">
        <f t="shared" si="141"/>
        <v>1108451009</v>
      </c>
      <c r="BK115" s="150">
        <f t="shared" ref="BK115" si="170">BK5+BK19+BK25+BK53+BK65+BK71+BK75+BK79</f>
        <v>3118989</v>
      </c>
      <c r="BL115" s="150">
        <f t="shared" si="141"/>
        <v>0</v>
      </c>
      <c r="BM115" s="150">
        <f t="shared" ref="BM115" si="171">BM5+BM19+BM25+BM53+BM65+BM71+BM75+BM79</f>
        <v>44</v>
      </c>
      <c r="BN115" s="150">
        <f t="shared" si="141"/>
        <v>0</v>
      </c>
      <c r="BO115" s="150">
        <f t="shared" ref="BO115" si="172">BO5+BO19+BO25+BO53+BO65+BO71+BO75+BO79</f>
        <v>17150504</v>
      </c>
      <c r="BP115" s="150">
        <f t="shared" si="141"/>
        <v>0</v>
      </c>
      <c r="BQ115" s="150">
        <f t="shared" ref="BQ115" si="173">BQ5+BQ19+BQ25+BQ53+BQ65+BQ71+BQ75+BQ79</f>
        <v>0</v>
      </c>
      <c r="BR115" s="150">
        <f t="shared" si="141"/>
        <v>0</v>
      </c>
      <c r="BS115" s="150">
        <f t="shared" ref="BS115" si="174">BS5+BS19+BS25+BS53+BS65+BS71+BS75+BS79</f>
        <v>14245400</v>
      </c>
      <c r="BT115" s="150">
        <f t="shared" si="141"/>
        <v>0</v>
      </c>
      <c r="BU115" s="150">
        <f t="shared" ref="BU115" si="175">BU5+BU19+BU25+BU53+BU65+BU71+BU75+BU79</f>
        <v>2094678</v>
      </c>
      <c r="BV115" s="150">
        <f t="shared" si="141"/>
        <v>0</v>
      </c>
      <c r="BW115" s="150">
        <f t="shared" ref="BW115" si="176">BW5+BW19+BW25+BW53+BW65+BW71+BW75+BW79</f>
        <v>0</v>
      </c>
      <c r="BX115" s="150">
        <f t="shared" si="141"/>
        <v>0</v>
      </c>
      <c r="BY115" s="150">
        <f t="shared" ref="BY115" si="177">BY5+BY19+BY25+BY53+BY65+BY71+BY75+BY79</f>
        <v>0</v>
      </c>
      <c r="BZ115" s="150" t="e">
        <f t="shared" si="141"/>
        <v>#REF!</v>
      </c>
      <c r="CA115" s="150">
        <f t="shared" ref="CA115" si="178">CA5+CA19+CA25+CA53+CA65+CA71+CA75+CA79</f>
        <v>1990725</v>
      </c>
      <c r="CB115" s="150">
        <f t="shared" si="141"/>
        <v>0</v>
      </c>
      <c r="CC115" s="150">
        <f t="shared" ref="CC115" si="179">CC5+CC19+CC25+CC53+CC65+CC71+CC75+CC79</f>
        <v>9107777</v>
      </c>
      <c r="CD115" s="150">
        <f t="shared" si="141"/>
        <v>0</v>
      </c>
      <c r="CE115" s="150">
        <f t="shared" ref="CE115" si="180">CE5+CE19+CE25+CE53+CE65+CE71+CE75+CE79</f>
        <v>0</v>
      </c>
      <c r="CF115" s="150" t="e">
        <f t="shared" si="141"/>
        <v>#REF!</v>
      </c>
      <c r="CG115" s="150" t="e">
        <f t="shared" ref="CG115" si="181">CG5+CG19+CG25+CG53+CG65+CG71+CG75+CG79</f>
        <v>#REF!</v>
      </c>
      <c r="CH115" s="150">
        <f t="shared" si="141"/>
        <v>0</v>
      </c>
      <c r="CI115" s="150">
        <f t="shared" ref="CI115" si="182">CI5+CI19+CI25+CI53+CI65+CI71+CI75+CI79</f>
        <v>0</v>
      </c>
      <c r="CJ115" s="150">
        <f t="shared" si="141"/>
        <v>0</v>
      </c>
      <c r="CK115" s="150">
        <f t="shared" ref="CK115" si="183">CK5+CK19+CK25+CK53+CK65+CK71+CK75+CK79</f>
        <v>49260</v>
      </c>
      <c r="CL115" s="150" t="e">
        <f t="shared" si="141"/>
        <v>#REF!</v>
      </c>
      <c r="CM115" s="150"/>
      <c r="CN115" s="150" t="e">
        <f t="shared" si="141"/>
        <v>#REF!</v>
      </c>
      <c r="CO115" s="150"/>
      <c r="CP115" s="150" t="e">
        <f t="shared" si="141"/>
        <v>#REF!</v>
      </c>
      <c r="CQ115" s="150"/>
      <c r="CR115" s="150">
        <f t="shared" si="141"/>
        <v>0</v>
      </c>
      <c r="CS115" s="150"/>
      <c r="CT115" s="150" t="e">
        <f t="shared" si="141"/>
        <v>#REF!</v>
      </c>
      <c r="CU115" s="150" t="e">
        <f t="shared" ref="CU115" si="184">CU5+CU19+CU25+CU53+CU65+CU71+CU75+CU79</f>
        <v>#REF!</v>
      </c>
      <c r="CV115" s="150">
        <f t="shared" si="141"/>
        <v>0</v>
      </c>
      <c r="CW115" s="150">
        <f t="shared" ref="CW115" si="185">CW5+CW19+CW25+CW53+CW65+CW71+CW75+CW79</f>
        <v>0</v>
      </c>
      <c r="CX115" s="319">
        <f t="shared" si="141"/>
        <v>1108451009</v>
      </c>
      <c r="CY115" s="319">
        <f t="shared" ref="CY115" si="186">CY5+CY19+CY25+CY53+CY65+CY71+CY75+CY79</f>
        <v>1120483048</v>
      </c>
      <c r="CZ115" s="375">
        <f>CX115+AD115+V115+L115</f>
        <v>1367916160</v>
      </c>
    </row>
    <row r="116" spans="1:199" ht="17.399999999999999" x14ac:dyDescent="0.3">
      <c r="A116" s="28"/>
      <c r="B116" s="2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331"/>
    </row>
    <row r="117" spans="1:199" ht="34.799999999999997" x14ac:dyDescent="0.3">
      <c r="A117" s="30"/>
      <c r="B117" s="31" t="s">
        <v>238</v>
      </c>
      <c r="C117" s="151">
        <f t="shared" ref="C117:CX117" si="187">C115-C99</f>
        <v>0</v>
      </c>
      <c r="D117" s="151">
        <f t="shared" ref="D117" si="188">D115-D99</f>
        <v>22000</v>
      </c>
      <c r="E117" s="151">
        <f t="shared" si="187"/>
        <v>0</v>
      </c>
      <c r="F117" s="151">
        <f t="shared" ref="F117" si="189">F115-F99</f>
        <v>0</v>
      </c>
      <c r="G117" s="151">
        <f t="shared" si="187"/>
        <v>3728488</v>
      </c>
      <c r="H117" s="151">
        <f t="shared" ref="H117" si="190">H115-H99</f>
        <v>2814831</v>
      </c>
      <c r="I117" s="151">
        <f t="shared" si="187"/>
        <v>0</v>
      </c>
      <c r="J117" s="151">
        <f t="shared" ref="J117" si="191">J115-J99</f>
        <v>1481488</v>
      </c>
      <c r="K117" s="151">
        <f t="shared" si="187"/>
        <v>0</v>
      </c>
      <c r="L117" s="151">
        <f t="shared" si="187"/>
        <v>3728488</v>
      </c>
      <c r="M117" s="151">
        <f t="shared" ref="M117" si="192">M115-M99</f>
        <v>4318319</v>
      </c>
      <c r="N117" s="151">
        <f t="shared" si="187"/>
        <v>2846499</v>
      </c>
      <c r="O117" s="151">
        <f t="shared" ref="O117" si="193">O115-O99</f>
        <v>1204219</v>
      </c>
      <c r="P117" s="151">
        <f t="shared" si="187"/>
        <v>0</v>
      </c>
      <c r="Q117" s="151">
        <f t="shared" ref="Q117" si="194">Q115-Q99</f>
        <v>1187782</v>
      </c>
      <c r="R117" s="320">
        <f t="shared" si="187"/>
        <v>0</v>
      </c>
      <c r="S117" s="320">
        <f t="shared" ref="S117" si="195">S115-S99</f>
        <v>0</v>
      </c>
      <c r="T117" s="151">
        <f t="shared" si="187"/>
        <v>0</v>
      </c>
      <c r="U117" s="151">
        <f t="shared" ref="U117" si="196">U115-U99</f>
        <v>3</v>
      </c>
      <c r="V117" s="151">
        <f t="shared" si="187"/>
        <v>2846499</v>
      </c>
      <c r="W117" s="151">
        <f t="shared" ref="W117" si="197">W115-W99</f>
        <v>2392004</v>
      </c>
      <c r="X117" s="151">
        <f t="shared" si="187"/>
        <v>1777561</v>
      </c>
      <c r="Y117" s="151">
        <f t="shared" ref="Y117" si="198">Y115-Y99</f>
        <v>344314</v>
      </c>
      <c r="Z117" s="151">
        <f t="shared" si="187"/>
        <v>0</v>
      </c>
      <c r="AA117" s="151">
        <f t="shared" ref="AA117" si="199">AA115-AA99</f>
        <v>0</v>
      </c>
      <c r="AB117" s="151">
        <f t="shared" si="187"/>
        <v>0</v>
      </c>
      <c r="AC117" s="151">
        <f t="shared" ref="AC117" si="200">AC115-AC99</f>
        <v>1523561</v>
      </c>
      <c r="AD117" s="151">
        <f>AD115-AD99</f>
        <v>1777561</v>
      </c>
      <c r="AE117" s="151">
        <f>AE115-AE99</f>
        <v>1867875</v>
      </c>
      <c r="AF117" s="151">
        <f t="shared" si="187"/>
        <v>0</v>
      </c>
      <c r="AG117" s="151">
        <f t="shared" ref="AG117" si="201">AG115-AG99</f>
        <v>0</v>
      </c>
      <c r="AH117" s="151">
        <f t="shared" si="187"/>
        <v>0</v>
      </c>
      <c r="AI117" s="151">
        <f t="shared" ref="AI117" si="202">AI115-AI99</f>
        <v>0</v>
      </c>
      <c r="AJ117" s="151">
        <f t="shared" si="187"/>
        <v>0</v>
      </c>
      <c r="AK117" s="151">
        <f t="shared" ref="AK117" si="203">AK115-AK99</f>
        <v>0</v>
      </c>
      <c r="AL117" s="151">
        <f t="shared" si="187"/>
        <v>0</v>
      </c>
      <c r="AM117" s="151">
        <f t="shared" ref="AM117" si="204">AM115-AM99</f>
        <v>0</v>
      </c>
      <c r="AN117" s="151">
        <f t="shared" si="187"/>
        <v>0</v>
      </c>
      <c r="AO117" s="151">
        <f t="shared" ref="AO117" si="205">AO115-AO99</f>
        <v>1640263</v>
      </c>
      <c r="AP117" s="151">
        <f t="shared" si="187"/>
        <v>0</v>
      </c>
      <c r="AQ117" s="151">
        <f t="shared" ref="AQ117" si="206">AQ115-AQ99</f>
        <v>8982549</v>
      </c>
      <c r="AR117" s="151">
        <f t="shared" si="187"/>
        <v>0</v>
      </c>
      <c r="AS117" s="151">
        <f t="shared" ref="AS117" si="207">AS115-AS99</f>
        <v>437755713</v>
      </c>
      <c r="AT117" s="151">
        <f t="shared" si="187"/>
        <v>0</v>
      </c>
      <c r="AU117" s="151">
        <f t="shared" ref="AU117" si="208">AU115-AU99</f>
        <v>0</v>
      </c>
      <c r="AV117" s="151">
        <f t="shared" si="187"/>
        <v>0</v>
      </c>
      <c r="AW117" s="151">
        <f t="shared" ref="AW117" si="209">AW115-AW99</f>
        <v>63296685</v>
      </c>
      <c r="AX117" s="151">
        <f t="shared" si="187"/>
        <v>0</v>
      </c>
      <c r="AY117" s="151">
        <f t="shared" ref="AY117" si="210">AY115-AY99</f>
        <v>13175204</v>
      </c>
      <c r="AZ117" s="151">
        <f t="shared" si="187"/>
        <v>0</v>
      </c>
      <c r="BA117" s="151">
        <f t="shared" ref="BA117" si="211">BA115-BA99</f>
        <v>1990725</v>
      </c>
      <c r="BB117" s="151">
        <f t="shared" si="187"/>
        <v>0</v>
      </c>
      <c r="BC117" s="151">
        <f t="shared" ref="BC117" si="212">BC115-BC99</f>
        <v>0</v>
      </c>
      <c r="BD117" s="151">
        <f t="shared" si="187"/>
        <v>0</v>
      </c>
      <c r="BE117" s="151">
        <f t="shared" ref="BE117" si="213">BE115-BE99</f>
        <v>0</v>
      </c>
      <c r="BF117" s="151">
        <f t="shared" si="187"/>
        <v>0</v>
      </c>
      <c r="BG117" s="151">
        <f t="shared" ref="BG117" si="214">BG115-BG99</f>
        <v>453229795</v>
      </c>
      <c r="BH117" s="151">
        <f t="shared" si="187"/>
        <v>0</v>
      </c>
      <c r="BI117" s="151">
        <f t="shared" ref="BI117" si="215">BI115-BI99</f>
        <v>0</v>
      </c>
      <c r="BJ117" s="151">
        <f t="shared" si="187"/>
        <v>1108451009</v>
      </c>
      <c r="BK117" s="151">
        <f t="shared" ref="BK117" si="216">BK115-BK99</f>
        <v>3118989</v>
      </c>
      <c r="BL117" s="151">
        <f t="shared" si="187"/>
        <v>0</v>
      </c>
      <c r="BM117" s="151">
        <f t="shared" ref="BM117" si="217">BM115-BM99</f>
        <v>44</v>
      </c>
      <c r="BN117" s="151">
        <f t="shared" si="187"/>
        <v>0</v>
      </c>
      <c r="BO117" s="151">
        <f t="shared" ref="BO117" si="218">BO115-BO99</f>
        <v>17150504</v>
      </c>
      <c r="BP117" s="151">
        <f t="shared" si="187"/>
        <v>0</v>
      </c>
      <c r="BQ117" s="151">
        <f t="shared" ref="BQ117" si="219">BQ115-BQ99</f>
        <v>0</v>
      </c>
      <c r="BR117" s="151">
        <f t="shared" si="187"/>
        <v>0</v>
      </c>
      <c r="BS117" s="151">
        <f t="shared" ref="BS117" si="220">BS115-BS99</f>
        <v>14245400</v>
      </c>
      <c r="BT117" s="151">
        <f t="shared" si="187"/>
        <v>0</v>
      </c>
      <c r="BU117" s="151">
        <f t="shared" ref="BU117" si="221">BU115-BU99</f>
        <v>2094678</v>
      </c>
      <c r="BV117" s="151">
        <f t="shared" si="187"/>
        <v>0</v>
      </c>
      <c r="BW117" s="151">
        <f t="shared" ref="BW117" si="222">BW115-BW99</f>
        <v>0</v>
      </c>
      <c r="BX117" s="151">
        <f t="shared" si="187"/>
        <v>0</v>
      </c>
      <c r="BY117" s="151">
        <f t="shared" ref="BY117" si="223">BY115-BY99</f>
        <v>0</v>
      </c>
      <c r="BZ117" s="151" t="e">
        <f t="shared" si="187"/>
        <v>#REF!</v>
      </c>
      <c r="CA117" s="151">
        <f t="shared" ref="CA117" si="224">CA115-CA99</f>
        <v>1990725</v>
      </c>
      <c r="CB117" s="151">
        <f t="shared" si="187"/>
        <v>0</v>
      </c>
      <c r="CC117" s="151">
        <f t="shared" ref="CC117" si="225">CC115-CC99</f>
        <v>9107777</v>
      </c>
      <c r="CD117" s="151">
        <f t="shared" si="187"/>
        <v>0</v>
      </c>
      <c r="CE117" s="151">
        <f t="shared" ref="CE117" si="226">CE115-CE99</f>
        <v>0</v>
      </c>
      <c r="CF117" s="151" t="e">
        <f t="shared" si="187"/>
        <v>#REF!</v>
      </c>
      <c r="CG117" s="151" t="e">
        <f t="shared" ref="CG117" si="227">CG115-CG99</f>
        <v>#REF!</v>
      </c>
      <c r="CH117" s="151">
        <f t="shared" si="187"/>
        <v>0</v>
      </c>
      <c r="CI117" s="151">
        <f t="shared" ref="CI117" si="228">CI115-CI99</f>
        <v>0</v>
      </c>
      <c r="CJ117" s="151">
        <f t="shared" si="187"/>
        <v>0</v>
      </c>
      <c r="CK117" s="151">
        <f t="shared" ref="CK117" si="229">CK115-CK99</f>
        <v>49260</v>
      </c>
      <c r="CL117" s="151" t="e">
        <f t="shared" si="187"/>
        <v>#REF!</v>
      </c>
      <c r="CM117" s="151"/>
      <c r="CN117" s="151" t="e">
        <f t="shared" si="187"/>
        <v>#REF!</v>
      </c>
      <c r="CO117" s="151"/>
      <c r="CP117" s="151" t="e">
        <f t="shared" si="187"/>
        <v>#REF!</v>
      </c>
      <c r="CQ117" s="151"/>
      <c r="CR117" s="151">
        <f t="shared" si="187"/>
        <v>0</v>
      </c>
      <c r="CS117" s="151"/>
      <c r="CT117" s="151" t="e">
        <f t="shared" si="187"/>
        <v>#REF!</v>
      </c>
      <c r="CU117" s="151" t="e">
        <f t="shared" ref="CU117" si="230">CU115-CU99</f>
        <v>#REF!</v>
      </c>
      <c r="CV117" s="151">
        <f t="shared" si="187"/>
        <v>0</v>
      </c>
      <c r="CW117" s="151">
        <f t="shared" ref="CW117" si="231">CW115-CW99</f>
        <v>0</v>
      </c>
      <c r="CX117" s="320">
        <f t="shared" si="187"/>
        <v>1108451009</v>
      </c>
      <c r="CY117" s="320">
        <f t="shared" ref="CY117" si="232">CY115-CY99</f>
        <v>1120483048</v>
      </c>
      <c r="CZ117" s="375">
        <f>CX117+AD117+V117+L117</f>
        <v>1116803557</v>
      </c>
    </row>
    <row r="118" spans="1:199" x14ac:dyDescent="0.3">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331"/>
    </row>
    <row r="119" spans="1:199" ht="35.4" thickBot="1" x14ac:dyDescent="0.35">
      <c r="A119" s="32"/>
      <c r="B119" s="33" t="s">
        <v>239</v>
      </c>
      <c r="C119" s="152">
        <f t="shared" ref="C119:CX119" si="233">C115-C79</f>
        <v>0</v>
      </c>
      <c r="D119" s="152">
        <f t="shared" ref="D119" si="234">D115-D79</f>
        <v>22000</v>
      </c>
      <c r="E119" s="152">
        <f t="shared" si="233"/>
        <v>0</v>
      </c>
      <c r="F119" s="152">
        <f t="shared" ref="F119" si="235">F115-F79</f>
        <v>0</v>
      </c>
      <c r="G119" s="152">
        <f t="shared" si="233"/>
        <v>2247000</v>
      </c>
      <c r="H119" s="152">
        <f t="shared" ref="H119" si="236">H115-H79</f>
        <v>2814831</v>
      </c>
      <c r="I119" s="152">
        <f t="shared" si="233"/>
        <v>0</v>
      </c>
      <c r="J119" s="152">
        <f t="shared" ref="J119" si="237">J115-J79</f>
        <v>0</v>
      </c>
      <c r="K119" s="152">
        <f t="shared" si="233"/>
        <v>0</v>
      </c>
      <c r="L119" s="152">
        <f t="shared" si="233"/>
        <v>2247000</v>
      </c>
      <c r="M119" s="152">
        <f t="shared" ref="M119" si="238">M115-M79</f>
        <v>2836831</v>
      </c>
      <c r="N119" s="152">
        <f t="shared" si="233"/>
        <v>1658717</v>
      </c>
      <c r="O119" s="152"/>
      <c r="P119" s="152">
        <f t="shared" si="233"/>
        <v>0</v>
      </c>
      <c r="Q119" s="321"/>
      <c r="R119" s="321">
        <f t="shared" si="233"/>
        <v>0</v>
      </c>
      <c r="S119" s="321"/>
      <c r="T119" s="152">
        <f t="shared" si="233"/>
        <v>0</v>
      </c>
      <c r="U119" s="152">
        <f t="shared" ref="U119" si="239">U115-U79</f>
        <v>3</v>
      </c>
      <c r="V119" s="152">
        <f t="shared" si="233"/>
        <v>1658717</v>
      </c>
      <c r="W119" s="152">
        <f t="shared" ref="W119" si="240">W115-W79</f>
        <v>1204222</v>
      </c>
      <c r="X119" s="152">
        <f t="shared" si="233"/>
        <v>254000</v>
      </c>
      <c r="Y119" s="152">
        <f t="shared" si="233"/>
        <v>344314</v>
      </c>
      <c r="Z119" s="152">
        <f t="shared" si="233"/>
        <v>0</v>
      </c>
      <c r="AA119" s="152">
        <f t="shared" si="233"/>
        <v>0</v>
      </c>
      <c r="AB119" s="152">
        <f t="shared" si="233"/>
        <v>0</v>
      </c>
      <c r="AC119" s="152">
        <f t="shared" si="233"/>
        <v>0</v>
      </c>
      <c r="AD119" s="152">
        <f>AD115-AD79</f>
        <v>254000</v>
      </c>
      <c r="AE119" s="152">
        <f>AE115-AE79</f>
        <v>344314</v>
      </c>
      <c r="AF119" s="152">
        <f t="shared" si="233"/>
        <v>0</v>
      </c>
      <c r="AG119" s="152">
        <f t="shared" ref="AG119" si="241">AG115-AG79</f>
        <v>0</v>
      </c>
      <c r="AH119" s="152">
        <f t="shared" si="233"/>
        <v>0</v>
      </c>
      <c r="AI119" s="152">
        <f t="shared" ref="AI119" si="242">AI115-AI79</f>
        <v>0</v>
      </c>
      <c r="AJ119" s="152">
        <f t="shared" si="233"/>
        <v>0</v>
      </c>
      <c r="AK119" s="152">
        <f t="shared" ref="AK119" si="243">AK115-AK79</f>
        <v>0</v>
      </c>
      <c r="AL119" s="152">
        <f t="shared" si="233"/>
        <v>0</v>
      </c>
      <c r="AM119" s="152">
        <f t="shared" ref="AM119" si="244">AM115-AM79</f>
        <v>0</v>
      </c>
      <c r="AN119" s="152">
        <f t="shared" si="233"/>
        <v>0</v>
      </c>
      <c r="AO119" s="152">
        <f t="shared" ref="AO119" si="245">AO115-AO79</f>
        <v>1640263</v>
      </c>
      <c r="AP119" s="152">
        <f t="shared" si="233"/>
        <v>0</v>
      </c>
      <c r="AQ119" s="152">
        <f t="shared" ref="AQ119" si="246">AQ115-AQ79</f>
        <v>8982549</v>
      </c>
      <c r="AR119" s="152">
        <f t="shared" si="233"/>
        <v>0</v>
      </c>
      <c r="AS119" s="152">
        <f t="shared" ref="AS119" si="247">AS115-AS79</f>
        <v>422232805</v>
      </c>
      <c r="AT119" s="152">
        <f t="shared" si="233"/>
        <v>0</v>
      </c>
      <c r="AU119" s="152">
        <f t="shared" ref="AU119" si="248">AU115-AU79</f>
        <v>0</v>
      </c>
      <c r="AV119" s="152">
        <f t="shared" si="233"/>
        <v>0</v>
      </c>
      <c r="AW119" s="152">
        <f t="shared" ref="AW119" si="249">AW115-AW79</f>
        <v>0</v>
      </c>
      <c r="AX119" s="152">
        <f t="shared" si="233"/>
        <v>0</v>
      </c>
      <c r="AY119" s="152">
        <f t="shared" ref="AY119" si="250">AY115-AY79</f>
        <v>13175204</v>
      </c>
      <c r="AZ119" s="152">
        <f t="shared" si="233"/>
        <v>0</v>
      </c>
      <c r="BA119" s="152">
        <f t="shared" ref="BA119" si="251">BA115-BA79</f>
        <v>1990725</v>
      </c>
      <c r="BB119" s="152">
        <f t="shared" si="233"/>
        <v>0</v>
      </c>
      <c r="BC119" s="152">
        <f t="shared" ref="BC119" si="252">BC115-BC79</f>
        <v>0</v>
      </c>
      <c r="BD119" s="152">
        <f t="shared" si="233"/>
        <v>0</v>
      </c>
      <c r="BE119" s="152">
        <f t="shared" ref="BE119" si="253">BE115-BE79</f>
        <v>0</v>
      </c>
      <c r="BF119" s="152">
        <f t="shared" si="233"/>
        <v>0</v>
      </c>
      <c r="BG119" s="152">
        <f t="shared" ref="BG119" si="254">BG115-BG79</f>
        <v>453229795</v>
      </c>
      <c r="BH119" s="152">
        <f t="shared" si="233"/>
        <v>0</v>
      </c>
      <c r="BI119" s="152">
        <f t="shared" ref="BI119" si="255">BI115-BI79</f>
        <v>0</v>
      </c>
      <c r="BJ119" s="152">
        <f t="shared" si="233"/>
        <v>1045154324</v>
      </c>
      <c r="BK119" s="152">
        <f t="shared" ref="BK119" si="256">BK115-BK79</f>
        <v>3118989</v>
      </c>
      <c r="BL119" s="152">
        <f t="shared" si="233"/>
        <v>0</v>
      </c>
      <c r="BM119" s="152">
        <f t="shared" ref="BM119" si="257">BM115-BM79</f>
        <v>44</v>
      </c>
      <c r="BN119" s="152">
        <f t="shared" si="233"/>
        <v>0</v>
      </c>
      <c r="BO119" s="152">
        <f t="shared" ref="BO119" si="258">BO115-BO79</f>
        <v>17150504</v>
      </c>
      <c r="BP119" s="152">
        <f t="shared" si="233"/>
        <v>0</v>
      </c>
      <c r="BQ119" s="152">
        <f t="shared" ref="BQ119" si="259">BQ115-BQ79</f>
        <v>0</v>
      </c>
      <c r="BR119" s="152">
        <f t="shared" si="233"/>
        <v>0</v>
      </c>
      <c r="BS119" s="152">
        <f t="shared" ref="BS119" si="260">BS115-BS79</f>
        <v>14245400</v>
      </c>
      <c r="BT119" s="152">
        <f t="shared" si="233"/>
        <v>0</v>
      </c>
      <c r="BU119" s="152">
        <f t="shared" ref="BU119" si="261">BU115-BU79</f>
        <v>2094678</v>
      </c>
      <c r="BV119" s="152">
        <f t="shared" si="233"/>
        <v>0</v>
      </c>
      <c r="BW119" s="152">
        <f t="shared" ref="BW119" si="262">BW115-BW79</f>
        <v>0</v>
      </c>
      <c r="BX119" s="152">
        <f t="shared" si="233"/>
        <v>0</v>
      </c>
      <c r="BY119" s="152">
        <f t="shared" ref="BY119" si="263">BY115-BY79</f>
        <v>0</v>
      </c>
      <c r="BZ119" s="152" t="e">
        <f t="shared" si="233"/>
        <v>#REF!</v>
      </c>
      <c r="CA119" s="152">
        <f t="shared" ref="CA119" si="264">CA115-CA79</f>
        <v>1990725</v>
      </c>
      <c r="CB119" s="152">
        <f t="shared" si="233"/>
        <v>0</v>
      </c>
      <c r="CC119" s="152">
        <f t="shared" ref="CC119" si="265">CC115-CC79</f>
        <v>9107777</v>
      </c>
      <c r="CD119" s="152">
        <f t="shared" si="233"/>
        <v>0</v>
      </c>
      <c r="CE119" s="152">
        <f t="shared" ref="CE119" si="266">CE115-CE79</f>
        <v>0</v>
      </c>
      <c r="CF119" s="152" t="e">
        <f t="shared" si="233"/>
        <v>#REF!</v>
      </c>
      <c r="CG119" s="152" t="e">
        <f t="shared" ref="CG119" si="267">CG115-CG79</f>
        <v>#REF!</v>
      </c>
      <c r="CH119" s="152">
        <f t="shared" si="233"/>
        <v>0</v>
      </c>
      <c r="CI119" s="152">
        <f t="shared" ref="CI119" si="268">CI115-CI79</f>
        <v>0</v>
      </c>
      <c r="CJ119" s="152">
        <f t="shared" si="233"/>
        <v>0</v>
      </c>
      <c r="CK119" s="152">
        <f t="shared" ref="CK119" si="269">CK115-CK79</f>
        <v>49260</v>
      </c>
      <c r="CL119" s="152" t="e">
        <f t="shared" si="233"/>
        <v>#REF!</v>
      </c>
      <c r="CM119" s="152"/>
      <c r="CN119" s="152" t="e">
        <f t="shared" si="233"/>
        <v>#REF!</v>
      </c>
      <c r="CO119" s="152"/>
      <c r="CP119" s="152" t="e">
        <f t="shared" si="233"/>
        <v>#REF!</v>
      </c>
      <c r="CQ119" s="152"/>
      <c r="CR119" s="152">
        <f t="shared" si="233"/>
        <v>0</v>
      </c>
      <c r="CS119" s="152"/>
      <c r="CT119" s="152" t="e">
        <f t="shared" si="233"/>
        <v>#REF!</v>
      </c>
      <c r="CU119" s="152" t="e">
        <f t="shared" ref="CU119" si="270">CU115-CU79</f>
        <v>#REF!</v>
      </c>
      <c r="CV119" s="152">
        <f t="shared" si="233"/>
        <v>0</v>
      </c>
      <c r="CW119" s="152">
        <f t="shared" ref="CW119" si="271">CW115-CW79</f>
        <v>0</v>
      </c>
      <c r="CX119" s="321">
        <f t="shared" si="233"/>
        <v>1045154324</v>
      </c>
      <c r="CY119" s="321">
        <f t="shared" ref="CY119" si="272">CY115-CY79</f>
        <v>1041663455</v>
      </c>
      <c r="CZ119" s="376">
        <f>CX119+AD119+V119+L119</f>
        <v>1049314041</v>
      </c>
    </row>
    <row r="120" spans="1:199" ht="15.6" thickBot="1" x14ac:dyDescent="0.35">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c r="CQ120" s="153"/>
      <c r="CR120" s="153"/>
      <c r="CS120" s="153"/>
      <c r="CT120" s="153"/>
      <c r="CU120" s="153"/>
      <c r="CV120" s="153"/>
      <c r="CW120" s="153"/>
      <c r="CX120" s="153"/>
      <c r="CY120" s="153"/>
      <c r="CZ120" s="153"/>
    </row>
    <row r="121" spans="1:199" ht="17.399999999999999" x14ac:dyDescent="0.3">
      <c r="C121" s="840"/>
      <c r="D121" s="840"/>
      <c r="E121" s="840"/>
      <c r="F121" s="840"/>
      <c r="G121" s="840"/>
      <c r="H121" s="840"/>
      <c r="I121" s="840"/>
      <c r="J121" s="840"/>
      <c r="K121" s="840"/>
      <c r="L121" s="509"/>
      <c r="M121" s="509"/>
      <c r="N121" s="839"/>
      <c r="O121" s="839"/>
      <c r="P121" s="839"/>
      <c r="Q121" s="839"/>
      <c r="R121" s="839"/>
      <c r="S121" s="839"/>
      <c r="T121" s="839"/>
      <c r="U121" s="839"/>
      <c r="V121" s="839"/>
      <c r="W121" s="158"/>
      <c r="X121" s="154"/>
      <c r="Y121" s="154"/>
      <c r="Z121" s="154"/>
      <c r="AA121" s="154"/>
      <c r="AB121" s="154"/>
      <c r="AC121" s="154"/>
      <c r="AD121" s="155"/>
      <c r="AE121" s="155"/>
      <c r="AF121" s="156"/>
      <c r="AG121" s="156"/>
      <c r="AH121" s="156"/>
      <c r="AI121" s="156"/>
      <c r="AJ121" s="156"/>
      <c r="AK121" s="156"/>
      <c r="AL121" s="156" t="str">
        <f>AL2</f>
        <v>Bag Nagyközség  Önkormányzat Intézményi Költségvetés</v>
      </c>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374"/>
    </row>
    <row r="122" spans="1:199" ht="15.75" customHeight="1" x14ac:dyDescent="0.3">
      <c r="A122" s="5"/>
      <c r="B122" s="6" t="s">
        <v>1</v>
      </c>
      <c r="C122" s="157" t="str">
        <f>C3</f>
        <v>082044</v>
      </c>
      <c r="D122" s="157"/>
      <c r="E122" s="157" t="str">
        <f t="shared" ref="E122:AB122" si="273">E3</f>
        <v>082042</v>
      </c>
      <c r="F122" s="157"/>
      <c r="G122" s="157" t="str">
        <f t="shared" si="273"/>
        <v>082092</v>
      </c>
      <c r="H122" s="157"/>
      <c r="I122" s="157" t="str">
        <f t="shared" si="273"/>
        <v>018030</v>
      </c>
      <c r="J122" s="157"/>
      <c r="K122" s="157" t="str">
        <f t="shared" si="273"/>
        <v>086020</v>
      </c>
      <c r="L122" s="509" t="str">
        <f t="shared" si="273"/>
        <v>Művház</v>
      </c>
      <c r="M122" s="509"/>
      <c r="N122" s="157" t="str">
        <f t="shared" si="273"/>
        <v>091140</v>
      </c>
      <c r="O122" s="157"/>
      <c r="P122" s="157" t="str">
        <f t="shared" si="273"/>
        <v>018030</v>
      </c>
      <c r="Q122" s="157"/>
      <c r="R122" s="157" t="str">
        <f t="shared" si="273"/>
        <v>107080</v>
      </c>
      <c r="S122" s="157"/>
      <c r="T122" s="157" t="str">
        <f t="shared" si="273"/>
        <v>096015</v>
      </c>
      <c r="U122" s="157"/>
      <c r="V122" s="158" t="str">
        <f t="shared" si="273"/>
        <v>ÓVODA</v>
      </c>
      <c r="W122" s="158"/>
      <c r="X122" s="157" t="str">
        <f t="shared" si="273"/>
        <v>011130</v>
      </c>
      <c r="Y122" s="157"/>
      <c r="Z122" s="157" t="str">
        <f t="shared" si="273"/>
        <v>016010</v>
      </c>
      <c r="AA122" s="157"/>
      <c r="AB122" s="157" t="str">
        <f t="shared" si="273"/>
        <v>018030</v>
      </c>
      <c r="AC122" s="157"/>
      <c r="AD122" s="159" t="str">
        <f>AD3</f>
        <v>HIVATAL</v>
      </c>
      <c r="AE122" s="159"/>
      <c r="AF122" s="157" t="str">
        <f>AF3</f>
        <v>011220</v>
      </c>
      <c r="AG122" s="157"/>
      <c r="AH122" s="157" t="str">
        <f t="shared" ref="AH122:AJ122" si="274">AH3</f>
        <v>900010</v>
      </c>
      <c r="AI122" s="157"/>
      <c r="AJ122" s="157" t="str">
        <f t="shared" si="274"/>
        <v>900020</v>
      </c>
      <c r="AK122" s="157"/>
      <c r="AL122" s="157" t="str">
        <f>AL3</f>
        <v>011130</v>
      </c>
      <c r="AM122" s="157"/>
      <c r="AN122" s="157" t="str">
        <f t="shared" ref="AN122:AT122" si="275">AN3</f>
        <v>013320</v>
      </c>
      <c r="AO122" s="157"/>
      <c r="AP122" s="157" t="str">
        <f t="shared" si="275"/>
        <v>013350</v>
      </c>
      <c r="AQ122" s="157"/>
      <c r="AR122" s="157" t="str">
        <f t="shared" si="275"/>
        <v>018010</v>
      </c>
      <c r="AS122" s="157"/>
      <c r="AT122" s="157" t="str">
        <f t="shared" si="275"/>
        <v>018020</v>
      </c>
      <c r="AU122" s="157"/>
      <c r="AV122" s="157" t="str">
        <f>AV3</f>
        <v>018030</v>
      </c>
      <c r="AW122" s="157"/>
      <c r="AX122" s="157" t="str">
        <f>AX3</f>
        <v>041233</v>
      </c>
      <c r="AY122" s="157"/>
      <c r="AZ122" s="157" t="str">
        <f>AZ3</f>
        <v>042120</v>
      </c>
      <c r="BA122" s="157"/>
      <c r="BB122" s="157" t="str">
        <f>BB3</f>
        <v>045160</v>
      </c>
      <c r="BC122" s="157"/>
      <c r="BD122" s="157" t="str">
        <f>BD3</f>
        <v>051030</v>
      </c>
      <c r="BE122" s="157"/>
      <c r="BF122" s="157" t="str">
        <f>BF3</f>
        <v>062020</v>
      </c>
      <c r="BG122" s="157"/>
      <c r="BH122" s="157" t="str">
        <f>BH3</f>
        <v>064010</v>
      </c>
      <c r="BI122" s="157"/>
      <c r="BJ122" s="157" t="str">
        <f>BJ3</f>
        <v>066020</v>
      </c>
      <c r="BK122" s="157"/>
      <c r="BL122" s="157" t="str">
        <f>BL3</f>
        <v>066010</v>
      </c>
      <c r="BM122" s="157"/>
      <c r="BN122" s="157" t="str">
        <f>BN3</f>
        <v>072111</v>
      </c>
      <c r="BO122" s="157"/>
      <c r="BP122" s="157" t="str">
        <f>BP3</f>
        <v>072112</v>
      </c>
      <c r="BQ122" s="157"/>
      <c r="BR122" s="157" t="str">
        <f>BR3</f>
        <v>074031</v>
      </c>
      <c r="BS122" s="157"/>
      <c r="BT122" s="157" t="str">
        <f>BT3</f>
        <v>081030</v>
      </c>
      <c r="BU122" s="157"/>
      <c r="BV122" s="157" t="str">
        <f>BV3</f>
        <v>084031</v>
      </c>
      <c r="BW122" s="157"/>
      <c r="BX122" s="157" t="str">
        <f>BX3</f>
        <v>041140</v>
      </c>
      <c r="BY122" s="157"/>
      <c r="BZ122" s="157" t="str">
        <f>BZ3</f>
        <v>042120</v>
      </c>
      <c r="CA122" s="157"/>
      <c r="CB122" s="157" t="str">
        <f>CB3</f>
        <v>096015</v>
      </c>
      <c r="CC122" s="157"/>
      <c r="CD122" s="157" t="str">
        <f>CD3</f>
        <v>104037</v>
      </c>
      <c r="CE122" s="157"/>
      <c r="CF122" s="157" t="str">
        <f>CF3</f>
        <v>104042</v>
      </c>
      <c r="CG122" s="157"/>
      <c r="CH122" s="157" t="str">
        <f>CH3</f>
        <v>104051</v>
      </c>
      <c r="CI122" s="157"/>
      <c r="CJ122" s="157" t="str">
        <f>CJ3</f>
        <v>082092</v>
      </c>
      <c r="CK122" s="157"/>
      <c r="CL122" s="157" t="str">
        <f>CL3</f>
        <v>101150</v>
      </c>
      <c r="CM122" s="157"/>
      <c r="CN122" s="157" t="str">
        <f>CN3</f>
        <v>074040</v>
      </c>
      <c r="CO122" s="157"/>
      <c r="CP122" s="157" t="str">
        <f>CP3</f>
        <v>106020</v>
      </c>
      <c r="CQ122" s="157"/>
      <c r="CR122" s="157" t="str">
        <f>CR3</f>
        <v>107030</v>
      </c>
      <c r="CS122" s="157"/>
      <c r="CT122" s="157" t="str">
        <f>CT3</f>
        <v>107051</v>
      </c>
      <c r="CU122" s="157"/>
      <c r="CV122" s="157" t="str">
        <f>CV3</f>
        <v>107060</v>
      </c>
      <c r="CW122" s="157"/>
      <c r="CX122" s="160" t="str">
        <f>CX3</f>
        <v>ÖNK-I</v>
      </c>
      <c r="CY122" s="160"/>
      <c r="CZ122" s="375"/>
    </row>
    <row r="123" spans="1:199" s="4" customFormat="1" ht="75.75" customHeight="1" x14ac:dyDescent="0.3">
      <c r="A123" s="2" t="s">
        <v>240</v>
      </c>
      <c r="B123" s="10" t="s">
        <v>27</v>
      </c>
      <c r="C123" s="161" t="str">
        <f>C4</f>
        <v>könyvtári szolgáltatások</v>
      </c>
      <c r="D123" s="161" t="str">
        <f t="shared" ref="D123:AY123" si="276">D4</f>
        <v>Teljesítés</v>
      </c>
      <c r="E123" s="161" t="str">
        <f t="shared" si="276"/>
        <v>könyvtári állomány gyarapítása</v>
      </c>
      <c r="F123" s="161" t="str">
        <f t="shared" si="276"/>
        <v>Teljesítés</v>
      </c>
      <c r="G123" s="161" t="str">
        <f t="shared" si="276"/>
        <v>Közművelődés- hagyományos közösségi kulturális értékek gondozása</v>
      </c>
      <c r="H123" s="161" t="str">
        <f t="shared" si="276"/>
        <v>Teljesítés</v>
      </c>
      <c r="I123" s="161" t="str">
        <f t="shared" si="276"/>
        <v>támogatási célú finanszírozási műveletek</v>
      </c>
      <c r="J123" s="161" t="str">
        <f t="shared" si="276"/>
        <v>Teljesítés</v>
      </c>
      <c r="K123" s="161" t="str">
        <f t="shared" si="276"/>
        <v>helyi, térségi közösségi tér biztosítása, működtetése</v>
      </c>
      <c r="L123" s="509" t="str">
        <f t="shared" si="276"/>
        <v>ÖSSZESEN</v>
      </c>
      <c r="M123" s="509" t="str">
        <f t="shared" si="276"/>
        <v>TELJESÍTÉS</v>
      </c>
      <c r="N123" s="161" t="str">
        <f t="shared" si="276"/>
        <v>óvodai nevelés, ellátás működtetési feladatai</v>
      </c>
      <c r="O123" s="161" t="str">
        <f t="shared" si="276"/>
        <v>Teljesítés</v>
      </c>
      <c r="P123" s="161" t="str">
        <f t="shared" si="276"/>
        <v>támogatási célú finanszírozási műveletek</v>
      </c>
      <c r="Q123" s="161" t="str">
        <f t="shared" si="276"/>
        <v>Teljesítés</v>
      </c>
      <c r="R123" s="161" t="str">
        <f t="shared" si="276"/>
        <v>Esélyegyenlőség elősegítését célzó tevékenységek és programok</v>
      </c>
      <c r="S123" s="161" t="str">
        <f t="shared" si="276"/>
        <v>Teljesítés</v>
      </c>
      <c r="T123" s="161" t="str">
        <f t="shared" si="276"/>
        <v>óvodai intézményi étkeztetés</v>
      </c>
      <c r="U123" s="161" t="str">
        <f t="shared" si="276"/>
        <v>Teljesítés</v>
      </c>
      <c r="V123" s="158" t="str">
        <f t="shared" si="276"/>
        <v>ÖSSZESEN</v>
      </c>
      <c r="W123" s="158" t="str">
        <f t="shared" si="276"/>
        <v>TELJESÍTÉS</v>
      </c>
      <c r="X123" s="161" t="str">
        <f t="shared" si="276"/>
        <v>önkormányzatok és önkormányzati hivatalok jogalkotó és általános igazgatási tevékenysége</v>
      </c>
      <c r="Y123" s="161" t="str">
        <f t="shared" si="276"/>
        <v>Teljesítés</v>
      </c>
      <c r="Z123" s="161" t="str">
        <f t="shared" si="276"/>
        <v>oszággyűlési, önkorm., EP választás</v>
      </c>
      <c r="AA123" s="161" t="str">
        <f t="shared" si="276"/>
        <v>Teljesítés</v>
      </c>
      <c r="AB123" s="161" t="str">
        <f t="shared" si="276"/>
        <v>támogatási célú finanszírozási műveletek</v>
      </c>
      <c r="AC123" s="161" t="str">
        <f t="shared" si="276"/>
        <v>Teljesítés</v>
      </c>
      <c r="AD123" s="159" t="str">
        <f t="shared" si="276"/>
        <v>ÖSSZESEN</v>
      </c>
      <c r="AE123" s="159" t="str">
        <f t="shared" si="276"/>
        <v>TELJESÍTÉS</v>
      </c>
      <c r="AF123" s="161" t="str">
        <f t="shared" si="276"/>
        <v>adó-, vám és jövedéki igazgatás</v>
      </c>
      <c r="AG123" s="161" t="str">
        <f t="shared" si="276"/>
        <v>Teljesítés</v>
      </c>
      <c r="AH123" s="161" t="str">
        <f t="shared" si="276"/>
        <v>Központi költségvetés funkcióira nem sorolható bevétel ÁH-n kívülről</v>
      </c>
      <c r="AI123" s="161" t="str">
        <f t="shared" si="276"/>
        <v>Teljesítés</v>
      </c>
      <c r="AJ123" s="161" t="str">
        <f t="shared" si="276"/>
        <v>Önkormányzati funkcióira nem sorolható bevétel ÁH-n kívülről</v>
      </c>
      <c r="AK123" s="161" t="str">
        <f t="shared" si="276"/>
        <v>Teljesítés</v>
      </c>
      <c r="AL123" s="161" t="str">
        <f t="shared" si="276"/>
        <v>önkormányzatok és önkormány-zati hivatalok jogalkotó és ál-talános igazg-i tevékenysége</v>
      </c>
      <c r="AM123" s="161" t="str">
        <f t="shared" si="276"/>
        <v>Teljesítés</v>
      </c>
      <c r="AN123" s="161" t="str">
        <f t="shared" si="276"/>
        <v>köztemető fenntartás és működtetés</v>
      </c>
      <c r="AO123" s="161" t="str">
        <f t="shared" si="276"/>
        <v>Teljesítés</v>
      </c>
      <c r="AP123" s="161" t="str">
        <f t="shared" si="276"/>
        <v>önkormányzati vagyonnal való gazdálkodással kapcsolatos feladatok</v>
      </c>
      <c r="AQ123" s="161" t="str">
        <f t="shared" si="276"/>
        <v>Teljesítés</v>
      </c>
      <c r="AR123" s="161" t="str">
        <f t="shared" si="276"/>
        <v>önkormányzatok elszámolásai a központi költségvetéssel</v>
      </c>
      <c r="AS123" s="161" t="str">
        <f t="shared" si="276"/>
        <v>Teljesítés</v>
      </c>
      <c r="AT123" s="161" t="str">
        <f t="shared" si="276"/>
        <v>Központi költségvetési befizetések</v>
      </c>
      <c r="AU123" s="161" t="str">
        <f t="shared" si="276"/>
        <v>Teljesítés</v>
      </c>
      <c r="AV123" s="161" t="str">
        <f t="shared" si="276"/>
        <v>támogatási célú finanszírozási műveletek</v>
      </c>
      <c r="AW123" s="161" t="str">
        <f t="shared" si="276"/>
        <v>Teljesítés</v>
      </c>
      <c r="AX123" s="161" t="str">
        <f t="shared" si="276"/>
        <v>Hosszabb időtartamú közfoglalkoztatás</v>
      </c>
      <c r="AY123" s="161" t="str">
        <f t="shared" si="276"/>
        <v>Teljesítés</v>
      </c>
      <c r="AZ123" s="161" t="str">
        <f>AZ4</f>
        <v>Mezőgazdasági támogatások</v>
      </c>
      <c r="BA123" s="161" t="str">
        <f>BA4</f>
        <v>Teljesítés</v>
      </c>
      <c r="BB123" s="161" t="str">
        <f>BB4</f>
        <v>közutak, hidak, alagutak üzemeltetése, fenntartása</v>
      </c>
      <c r="BC123" s="161" t="str">
        <f>BC4</f>
        <v>Teljesítés</v>
      </c>
      <c r="BD123" s="161" t="str">
        <f>BD4</f>
        <v>Nem veszélyes hulladék kezelése, ártalmatlanítása</v>
      </c>
      <c r="BE123" s="161" t="str">
        <f>BE4</f>
        <v>Teljesítés</v>
      </c>
      <c r="BF123" s="161" t="str">
        <f>BF4</f>
        <v>Településfejlesztési projektek</v>
      </c>
      <c r="BG123" s="161" t="str">
        <f>BG4</f>
        <v>Teljesítés</v>
      </c>
      <c r="BH123" s="161" t="str">
        <f>BH4</f>
        <v>közvilágítás</v>
      </c>
      <c r="BI123" s="161" t="str">
        <f>BI4</f>
        <v>Teljesítés</v>
      </c>
      <c r="BJ123" s="161" t="str">
        <f>BJ4</f>
        <v>város-, községgazdál-kodási egyéb szolgáltatások</v>
      </c>
      <c r="BK123" s="161" t="str">
        <f>BK4</f>
        <v>Teljesítés</v>
      </c>
      <c r="BL123" s="161" t="str">
        <f>BL4</f>
        <v>zöldterület kezelés</v>
      </c>
      <c r="BM123" s="161" t="str">
        <f>BM4</f>
        <v>Teljesítés</v>
      </c>
      <c r="BN123" s="161" t="str">
        <f>BN4</f>
        <v>háziorvosi alapellátás</v>
      </c>
      <c r="BO123" s="161" t="str">
        <f>BO4</f>
        <v>Teljesítés</v>
      </c>
      <c r="BP123" s="161" t="str">
        <f t="shared" ref="BP123:CW123" si="277">BP4</f>
        <v>háziorvosi ügyeleti ellátás</v>
      </c>
      <c r="BQ123" s="161" t="str">
        <f t="shared" si="277"/>
        <v>Teljesítés</v>
      </c>
      <c r="BR123" s="161" t="str">
        <f t="shared" si="277"/>
        <v>család- és nővédelmi egészségügyi gondozás</v>
      </c>
      <c r="BS123" s="161" t="str">
        <f t="shared" si="277"/>
        <v>Teljesítés</v>
      </c>
      <c r="BT123" s="161" t="str">
        <f t="shared" si="277"/>
        <v>sportlétesít-mények, edzőtáborok működtetése és fejlesztése</v>
      </c>
      <c r="BU123" s="161" t="str">
        <f t="shared" si="277"/>
        <v>Teljesítés</v>
      </c>
      <c r="BV123" s="161" t="str">
        <f t="shared" si="277"/>
        <v>Civil szervezetek működési támogatása</v>
      </c>
      <c r="BW123" s="161" t="str">
        <f t="shared" si="277"/>
        <v>Teljesítés</v>
      </c>
      <c r="BX123" s="161" t="str">
        <f t="shared" si="277"/>
        <v>Településfejlesztés igazgatása</v>
      </c>
      <c r="BY123" s="161" t="str">
        <f t="shared" si="277"/>
        <v>Teljesítés</v>
      </c>
      <c r="BZ123" s="161" t="str">
        <f t="shared" si="277"/>
        <v>Mezőgazdasági támogatások</v>
      </c>
      <c r="CA123" s="161" t="str">
        <f t="shared" si="277"/>
        <v>Teljesítés</v>
      </c>
      <c r="CB123" s="161" t="str">
        <f t="shared" si="277"/>
        <v>Gyermekétkeztetés köznevelési intézményben</v>
      </c>
      <c r="CC123" s="161" t="str">
        <f t="shared" si="277"/>
        <v>Teljesítés</v>
      </c>
      <c r="CD123" s="161" t="str">
        <f t="shared" si="277"/>
        <v>Intézményen kívüli gyermekétkeztetés</v>
      </c>
      <c r="CE123" s="161" t="str">
        <f t="shared" si="277"/>
        <v>Teljesítés</v>
      </c>
      <c r="CF123" s="161" t="str">
        <f t="shared" si="277"/>
        <v>Gyermekjóléti szolgáltatás</v>
      </c>
      <c r="CG123" s="161" t="str">
        <f t="shared" si="277"/>
        <v>Teljesítés</v>
      </c>
      <c r="CH123" s="161" t="str">
        <f t="shared" si="277"/>
        <v>Gyermekvédelmi pénzbeli és természetbeni ellátások</v>
      </c>
      <c r="CI123" s="161" t="str">
        <f t="shared" si="277"/>
        <v>Teljesítés</v>
      </c>
      <c r="CJ123" s="161" t="str">
        <f t="shared" si="277"/>
        <v>Közművelődés- hagyományos közösségi kul. Értékelés gonodzás</v>
      </c>
      <c r="CK123" s="161" t="str">
        <f t="shared" si="277"/>
        <v>Teljesítés</v>
      </c>
      <c r="CL123" s="161" t="str">
        <f t="shared" si="277"/>
        <v>betegséggel kapcsolatos pénzbeli ellátások, támogatások</v>
      </c>
      <c r="CM123" s="161" t="str">
        <f t="shared" si="277"/>
        <v>Teljesítés</v>
      </c>
      <c r="CN123" s="161" t="str">
        <f t="shared" si="277"/>
        <v>Fertőző betegséek</v>
      </c>
      <c r="CO123" s="161" t="str">
        <f t="shared" si="277"/>
        <v>Teljesítés</v>
      </c>
      <c r="CP123" s="161" t="str">
        <f t="shared" si="277"/>
        <v>lakásfenntartással, lakhatással összefüggő ellátások</v>
      </c>
      <c r="CQ123" s="161" t="str">
        <f t="shared" si="277"/>
        <v>Teljesítés</v>
      </c>
      <c r="CR123" s="161" t="str">
        <f t="shared" si="277"/>
        <v>szociális foglalkoztatás</v>
      </c>
      <c r="CS123" s="161" t="str">
        <f t="shared" si="277"/>
        <v>Teljesítés</v>
      </c>
      <c r="CT123" s="161" t="str">
        <f t="shared" si="277"/>
        <v>szociális étkezés</v>
      </c>
      <c r="CU123" s="161" t="str">
        <f t="shared" si="277"/>
        <v>Teljesítés</v>
      </c>
      <c r="CV123" s="161" t="str">
        <f t="shared" si="277"/>
        <v>egyéb szociális pénzbeli és természetbeni ellátások, támogatások</v>
      </c>
      <c r="CW123" s="161" t="str">
        <f t="shared" si="277"/>
        <v>Teljesítés</v>
      </c>
      <c r="CX123" s="160" t="str">
        <f>CX4</f>
        <v xml:space="preserve">INTÉZMÉNYI KTGV. ÖSSZESEN </v>
      </c>
      <c r="CY123" s="160" t="str">
        <f>CY4</f>
        <v>TELJESÍTÉS</v>
      </c>
      <c r="CZ123" s="375"/>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row>
    <row r="124" spans="1:199" ht="17.399999999999999" x14ac:dyDescent="0.3">
      <c r="A124" s="14" t="s">
        <v>241</v>
      </c>
      <c r="B124" s="15" t="s">
        <v>242</v>
      </c>
      <c r="C124" s="145">
        <f>'részletező tábla módosíto ei '!C124</f>
        <v>0</v>
      </c>
      <c r="D124" s="145">
        <f>'2a cofog szerinti teljesítés'!C126</f>
        <v>1652514</v>
      </c>
      <c r="E124" s="145">
        <f>'részletező tábla módosíto ei '!D124</f>
        <v>0</v>
      </c>
      <c r="F124" s="145">
        <f>'2a cofog szerinti teljesítés'!D126</f>
        <v>148200</v>
      </c>
      <c r="G124" s="145">
        <f>'részletező tábla módosíto ei '!E124</f>
        <v>14902377</v>
      </c>
      <c r="H124" s="145">
        <f>'2a cofog szerinti teljesítés'!E126</f>
        <v>11219036</v>
      </c>
      <c r="I124" s="145">
        <f>'részletező tábla módosíto ei '!F124</f>
        <v>0</v>
      </c>
      <c r="J124" s="145">
        <f>'2a cofog szerinti teljesítés'!F126</f>
        <v>0</v>
      </c>
      <c r="K124" s="145">
        <f>'részletező tábla módosíto ei '!G124</f>
        <v>0</v>
      </c>
      <c r="L124" s="145">
        <f>'részletező tábla módosíto ei '!H124</f>
        <v>14902377</v>
      </c>
      <c r="M124" s="145">
        <f>'2a cofog szerinti teljesítés'!H126</f>
        <v>14198224</v>
      </c>
      <c r="N124" s="145">
        <f>'részletező tábla módosíto ei '!M124</f>
        <v>121906107</v>
      </c>
      <c r="O124" s="145">
        <f>'2a cofog szerinti teljesítés'!M126</f>
        <v>116798315</v>
      </c>
      <c r="P124" s="145">
        <f>'részletező tábla módosíto ei '!N124</f>
        <v>0</v>
      </c>
      <c r="Q124" s="145">
        <f>'2a cofog szerinti teljesítés'!N126</f>
        <v>0</v>
      </c>
      <c r="R124" s="145">
        <f>'részletező tábla módosíto ei '!O124</f>
        <v>0</v>
      </c>
      <c r="S124" s="145">
        <f>'2a cofog szerinti teljesítés'!O126</f>
        <v>0</v>
      </c>
      <c r="T124" s="145">
        <f>'részletező tábla módosíto ei '!P124</f>
        <v>0</v>
      </c>
      <c r="U124" s="145">
        <f>'2a cofog szerinti teljesítés'!P126</f>
        <v>0</v>
      </c>
      <c r="V124" s="145">
        <f>'részletező tábla módosíto ei '!Q124</f>
        <v>121906107</v>
      </c>
      <c r="W124" s="145">
        <f>'2a cofog szerinti teljesítés'!Q126</f>
        <v>116798315</v>
      </c>
      <c r="X124" s="145">
        <f>'részletező tábla módosíto ei '!R124</f>
        <v>60680108</v>
      </c>
      <c r="Y124" s="145">
        <f>'2a cofog szerinti teljesítés'!R126</f>
        <v>60284677</v>
      </c>
      <c r="Z124" s="145">
        <f>'részletező tábla módosíto ei '!S124</f>
        <v>0</v>
      </c>
      <c r="AA124" s="145">
        <f>'2a cofog szerinti teljesítés'!S126</f>
        <v>389896</v>
      </c>
      <c r="AB124" s="145">
        <f>'részletező tábla módosíto ei '!T124</f>
        <v>0</v>
      </c>
      <c r="AC124" s="145">
        <f>'2a cofog szerinti teljesítés'!T126</f>
        <v>0</v>
      </c>
      <c r="AD124" s="145">
        <f>'részletező tábla módosíto ei '!U124</f>
        <v>60680108</v>
      </c>
      <c r="AE124" s="145">
        <f>'2a cofog szerinti teljesítés'!U126</f>
        <v>60674573</v>
      </c>
      <c r="AF124" s="145">
        <f>'részletező tábla módosíto ei '!V124</f>
        <v>0</v>
      </c>
      <c r="AG124" s="145">
        <f>'2a cofog szerinti teljesítés'!V126</f>
        <v>0</v>
      </c>
      <c r="AH124" s="145">
        <f>'részletező tábla módosíto ei '!W124</f>
        <v>0</v>
      </c>
      <c r="AI124" s="145">
        <f>'2a cofog szerinti teljesítés'!W126</f>
        <v>0</v>
      </c>
      <c r="AJ124" s="145">
        <f>'részletező tábla módosíto ei '!X124</f>
        <v>0</v>
      </c>
      <c r="AK124" s="145">
        <f>'2a cofog szerinti teljesítés'!X126</f>
        <v>0</v>
      </c>
      <c r="AL124" s="145">
        <f>'részletező tábla módosíto ei '!Y124</f>
        <v>0</v>
      </c>
      <c r="AM124" s="145">
        <f>'2a cofog szerinti teljesítés'!Y126</f>
        <v>16887576</v>
      </c>
      <c r="AN124" s="145">
        <f>'részletező tábla módosíto ei '!Z124</f>
        <v>0</v>
      </c>
      <c r="AO124" s="145">
        <f>'2a cofog szerinti teljesítés'!Z126</f>
        <v>3535000</v>
      </c>
      <c r="AP124" s="145">
        <f>'részletező tábla módosíto ei '!AA124</f>
        <v>0</v>
      </c>
      <c r="AQ124" s="145">
        <f>'2a cofog szerinti teljesítés'!AA126</f>
        <v>0</v>
      </c>
      <c r="AR124" s="145">
        <f>'részletező tábla módosíto ei '!AB124</f>
        <v>0</v>
      </c>
      <c r="AS124" s="145">
        <f>'2a cofog szerinti teljesítés'!AB126</f>
        <v>0</v>
      </c>
      <c r="AT124" s="145">
        <f>'részletező tábla módosíto ei '!AC124</f>
        <v>0</v>
      </c>
      <c r="AU124" s="145">
        <f>'2a cofog szerinti teljesítés'!AC126</f>
        <v>0</v>
      </c>
      <c r="AV124" s="145">
        <f>'részletező tábla módosíto ei '!AD124</f>
        <v>0</v>
      </c>
      <c r="AW124" s="145">
        <f>'2a cofog szerinti teljesítés'!AD126</f>
        <v>0</v>
      </c>
      <c r="AX124" s="145">
        <f>'részletező tábla módosíto ei '!AF124</f>
        <v>0</v>
      </c>
      <c r="AY124" s="145">
        <f>'2a cofog szerinti teljesítés'!AF126</f>
        <v>15772989</v>
      </c>
      <c r="AZ124" s="145">
        <f>'részletező tábla módosíto ei '!AG124</f>
        <v>0</v>
      </c>
      <c r="BA124" s="145">
        <f>'2a cofog szerinti teljesítés'!AG126</f>
        <v>0</v>
      </c>
      <c r="BB124" s="145">
        <f>'részletező tábla módosíto ei '!AH124</f>
        <v>0</v>
      </c>
      <c r="BC124" s="145">
        <f>'2a cofog szerinti teljesítés'!AH126</f>
        <v>0</v>
      </c>
      <c r="BD124" s="145">
        <f>'részletező tábla módosíto ei '!AI124</f>
        <v>0</v>
      </c>
      <c r="BE124" s="145">
        <f>'2a cofog szerinti teljesítés'!AI126</f>
        <v>0</v>
      </c>
      <c r="BF124" s="145">
        <f>'részletező tábla módosíto ei '!AJ124</f>
        <v>0</v>
      </c>
      <c r="BG124" s="145">
        <f>'2a cofog szerinti teljesítés'!AJ126</f>
        <v>360000</v>
      </c>
      <c r="BH124" s="145">
        <f>'részletező tábla módosíto ei '!AK124</f>
        <v>0</v>
      </c>
      <c r="BI124" s="145">
        <f>'2a cofog szerinti teljesítés'!AK126</f>
        <v>0</v>
      </c>
      <c r="BJ124" s="145">
        <f>'részletező tábla módosíto ei '!AL124</f>
        <v>85704630</v>
      </c>
      <c r="BK124" s="145">
        <f>'2a cofog szerinti teljesítés'!AL126</f>
        <v>15947415</v>
      </c>
      <c r="BL124" s="145">
        <f>'részletező tábla módosíto ei '!AM124</f>
        <v>0</v>
      </c>
      <c r="BM124" s="145">
        <f>'2a cofog szerinti teljesítés'!AM126</f>
        <v>0</v>
      </c>
      <c r="BN124" s="145">
        <f>'részletező tábla módosíto ei '!AN124</f>
        <v>0</v>
      </c>
      <c r="BO124" s="145">
        <f>'2a cofog szerinti teljesítés'!AN126</f>
        <v>9022150</v>
      </c>
      <c r="BP124" s="145">
        <f>'részletező tábla módosíto ei '!AO124</f>
        <v>0</v>
      </c>
      <c r="BQ124" s="145">
        <f>'2a cofog szerinti teljesítés'!AO126</f>
        <v>0</v>
      </c>
      <c r="BR124" s="145">
        <f>'részletező tábla módosíto ei '!AP124</f>
        <v>0</v>
      </c>
      <c r="BS124" s="145">
        <f>'2a cofog szerinti teljesítés'!AP126</f>
        <v>13222094</v>
      </c>
      <c r="BT124" s="145">
        <f>'részletező tábla módosíto ei '!AR124</f>
        <v>0</v>
      </c>
      <c r="BU124" s="145">
        <f>'2a cofog szerinti teljesítés'!AR126</f>
        <v>5992000</v>
      </c>
      <c r="BV124" s="145">
        <f>'részletező tábla módosíto ei '!AS124</f>
        <v>0</v>
      </c>
      <c r="BW124" s="145">
        <f>'2a cofog szerinti teljesítés'!AS126</f>
        <v>0</v>
      </c>
      <c r="BX124" s="145">
        <f>'részletező tábla módosíto ei '!AE124</f>
        <v>0</v>
      </c>
      <c r="BY124" s="145">
        <f>'2a cofog szerinti teljesítés'!AE126</f>
        <v>0</v>
      </c>
      <c r="BZ124" s="145" t="e">
        <f>'részletező tábla módosíto ei '!#REF!</f>
        <v>#REF!</v>
      </c>
      <c r="CA124" s="145">
        <f>'2a cofog szerinti teljesítés'!AG126</f>
        <v>0</v>
      </c>
      <c r="CB124" s="145">
        <f>'részletező tábla módosíto ei '!AT124</f>
        <v>0</v>
      </c>
      <c r="CC124" s="145">
        <f>'2a cofog szerinti teljesítés'!AU126</f>
        <v>329559</v>
      </c>
      <c r="CD124" s="145">
        <f>'részletező tábla módosíto ei '!AU124</f>
        <v>0</v>
      </c>
      <c r="CE124" s="145">
        <f>'2a cofog szerinti teljesítés'!AX126</f>
        <v>0</v>
      </c>
      <c r="CF124" s="145" t="e">
        <f>'részletező tábla módosíto ei '!#REF!</f>
        <v>#REF!</v>
      </c>
      <c r="CG124" s="145" t="e">
        <f>'2a cofog szerinti teljesítés'!#REF!</f>
        <v>#REF!</v>
      </c>
      <c r="CH124" s="145">
        <f>'részletező tábla módosíto ei '!AV124</f>
        <v>0</v>
      </c>
      <c r="CI124" s="145">
        <f>'2a cofog szerinti teljesítés'!AY126</f>
        <v>0</v>
      </c>
      <c r="CJ124" s="145">
        <f>'részletező tábla módosíto ei '!AW124</f>
        <v>0</v>
      </c>
      <c r="CK124" s="145">
        <f>'2a cofog szerinti teljesítés'!AZ126</f>
        <v>131583</v>
      </c>
      <c r="CL124" s="145" t="e">
        <f>'részletező tábla módosíto ei '!#REF!</f>
        <v>#REF!</v>
      </c>
      <c r="CM124" s="145"/>
      <c r="CN124" s="145" t="e">
        <f>'részletező tábla módosíto ei '!#REF!</f>
        <v>#REF!</v>
      </c>
      <c r="CO124" s="145">
        <f>'2a cofog szerinti teljesítés'!AQ126</f>
        <v>0</v>
      </c>
      <c r="CP124" s="145" t="e">
        <f>'részletező tábla módosíto ei '!#REF!</f>
        <v>#REF!</v>
      </c>
      <c r="CQ124" s="145"/>
      <c r="CR124" s="145">
        <f>'részletező tábla módosíto ei '!AX124</f>
        <v>0</v>
      </c>
      <c r="CS124" s="145"/>
      <c r="CT124" s="145" t="e">
        <f>'részletező tábla módosíto ei '!#REF!</f>
        <v>#REF!</v>
      </c>
      <c r="CU124" s="145" t="e">
        <f>'2a cofog szerinti teljesítés'!#REF!</f>
        <v>#REF!</v>
      </c>
      <c r="CV124" s="145">
        <f>'részletező tábla módosíto ei '!AY124</f>
        <v>0</v>
      </c>
      <c r="CW124" s="145">
        <f>'2a cofog szerinti teljesítés'!BB126</f>
        <v>0</v>
      </c>
      <c r="CX124" s="162">
        <f>'részletező tábla módosíto ei '!AZ124</f>
        <v>85704630</v>
      </c>
      <c r="CY124" s="162">
        <f>'2a cofog szerinti teljesítés'!BC126</f>
        <v>81200366</v>
      </c>
      <c r="CZ124" s="510">
        <f t="shared" ref="CZ124:CZ187" si="278">CX124+AD124+V124+L124</f>
        <v>283193222</v>
      </c>
    </row>
    <row r="125" spans="1:199" ht="17.399999999999999" x14ac:dyDescent="0.3">
      <c r="A125" s="16" t="s">
        <v>243</v>
      </c>
      <c r="B125" s="17" t="s">
        <v>244</v>
      </c>
      <c r="C125" s="146">
        <f>'részletező tábla módosíto ei '!C125</f>
        <v>0</v>
      </c>
      <c r="D125" s="146">
        <f>'2a cofog szerinti teljesítés'!C127</f>
        <v>1652514</v>
      </c>
      <c r="E125" s="146">
        <f>'részletező tábla módosíto ei '!D125</f>
        <v>0</v>
      </c>
      <c r="F125" s="146">
        <f>'2a cofog szerinti teljesítés'!D127</f>
        <v>148200</v>
      </c>
      <c r="G125" s="146">
        <f>'részletező tábla módosíto ei '!E125</f>
        <v>14688962</v>
      </c>
      <c r="H125" s="146">
        <f>'2a cofog szerinti teljesítés'!E127</f>
        <v>11037876</v>
      </c>
      <c r="I125" s="146">
        <f>'részletező tábla módosíto ei '!F125</f>
        <v>0</v>
      </c>
      <c r="J125" s="146">
        <f>'2a cofog szerinti teljesítés'!F127</f>
        <v>0</v>
      </c>
      <c r="K125" s="146">
        <f>'részletező tábla módosíto ei '!G125</f>
        <v>0</v>
      </c>
      <c r="L125" s="146">
        <f>'részletező tábla módosíto ei '!H125</f>
        <v>14688962</v>
      </c>
      <c r="M125" s="146">
        <f>'2a cofog szerinti teljesítés'!H127</f>
        <v>14017064</v>
      </c>
      <c r="N125" s="146">
        <f>'részletező tábla módosíto ei '!M125</f>
        <v>121306413</v>
      </c>
      <c r="O125" s="146">
        <f>'2a cofog szerinti teljesítés'!M127</f>
        <v>116198621</v>
      </c>
      <c r="P125" s="146">
        <f>'részletező tábla módosíto ei '!N125</f>
        <v>0</v>
      </c>
      <c r="Q125" s="146">
        <f>'2a cofog szerinti teljesítés'!N127</f>
        <v>0</v>
      </c>
      <c r="R125" s="146">
        <f>'részletező tábla módosíto ei '!O125</f>
        <v>0</v>
      </c>
      <c r="S125" s="146">
        <f>'2a cofog szerinti teljesítés'!O127</f>
        <v>0</v>
      </c>
      <c r="T125" s="146">
        <f>'részletező tábla módosíto ei '!P125</f>
        <v>0</v>
      </c>
      <c r="U125" s="146">
        <f>'2a cofog szerinti teljesítés'!P127</f>
        <v>0</v>
      </c>
      <c r="V125" s="146">
        <f>'részletező tábla módosíto ei '!Q125</f>
        <v>121306413</v>
      </c>
      <c r="W125" s="146">
        <f>'2a cofog szerinti teljesítés'!Q127</f>
        <v>116198621</v>
      </c>
      <c r="X125" s="146">
        <f>'részletező tábla módosíto ei '!R125</f>
        <v>60008974</v>
      </c>
      <c r="Y125" s="146">
        <f>'2a cofog szerinti teljesítés'!R127</f>
        <v>59770974</v>
      </c>
      <c r="Z125" s="146">
        <f>'részletező tábla módosíto ei '!S125</f>
        <v>0</v>
      </c>
      <c r="AA125" s="146">
        <f>'2a cofog szerinti teljesítés'!S127</f>
        <v>232555</v>
      </c>
      <c r="AB125" s="146">
        <f>'részletező tábla módosíto ei '!T125</f>
        <v>0</v>
      </c>
      <c r="AC125" s="146">
        <f>'2a cofog szerinti teljesítés'!T127</f>
        <v>0</v>
      </c>
      <c r="AD125" s="146">
        <f>'részletező tábla módosíto ei '!U125</f>
        <v>60008974</v>
      </c>
      <c r="AE125" s="146">
        <f>'2a cofog szerinti teljesítés'!U127</f>
        <v>60003529</v>
      </c>
      <c r="AF125" s="146">
        <f>'részletező tábla módosíto ei '!V125</f>
        <v>0</v>
      </c>
      <c r="AG125" s="146">
        <f>'2a cofog szerinti teljesítés'!V127</f>
        <v>0</v>
      </c>
      <c r="AH125" s="146">
        <f>'részletező tábla módosíto ei '!W125</f>
        <v>0</v>
      </c>
      <c r="AI125" s="146">
        <f>'2a cofog szerinti teljesítés'!W127</f>
        <v>0</v>
      </c>
      <c r="AJ125" s="146">
        <f>'részletező tábla módosíto ei '!X125</f>
        <v>0</v>
      </c>
      <c r="AK125" s="146">
        <f>'2a cofog szerinti teljesítés'!X127</f>
        <v>0</v>
      </c>
      <c r="AL125" s="146">
        <f>'részletező tábla módosíto ei '!Y125</f>
        <v>0</v>
      </c>
      <c r="AM125" s="146">
        <f>'2a cofog szerinti teljesítés'!Y127</f>
        <v>0</v>
      </c>
      <c r="AN125" s="146">
        <f>'részletező tábla módosíto ei '!Z125</f>
        <v>0</v>
      </c>
      <c r="AO125" s="146">
        <f>'2a cofog szerinti teljesítés'!Z127</f>
        <v>3535000</v>
      </c>
      <c r="AP125" s="146">
        <f>'részletező tábla módosíto ei '!AA125</f>
        <v>0</v>
      </c>
      <c r="AQ125" s="146">
        <f>'2a cofog szerinti teljesítés'!AA127</f>
        <v>0</v>
      </c>
      <c r="AR125" s="146">
        <f>'részletező tábla módosíto ei '!AB125</f>
        <v>0</v>
      </c>
      <c r="AS125" s="146">
        <f>'2a cofog szerinti teljesítés'!AB127</f>
        <v>0</v>
      </c>
      <c r="AT125" s="146">
        <f>'részletező tábla módosíto ei '!AC125</f>
        <v>0</v>
      </c>
      <c r="AU125" s="146">
        <f>'2a cofog szerinti teljesítés'!AC127</f>
        <v>0</v>
      </c>
      <c r="AV125" s="146">
        <f>'részletező tábla módosíto ei '!AD125</f>
        <v>0</v>
      </c>
      <c r="AW125" s="146">
        <f>'2a cofog szerinti teljesítés'!AD127</f>
        <v>0</v>
      </c>
      <c r="AX125" s="146">
        <f>'részletező tábla módosíto ei '!AF125</f>
        <v>0</v>
      </c>
      <c r="AY125" s="146">
        <f>'2a cofog szerinti teljesítés'!AF127</f>
        <v>15772989</v>
      </c>
      <c r="AZ125" s="146">
        <f>'részletező tábla módosíto ei '!AG125</f>
        <v>0</v>
      </c>
      <c r="BA125" s="146">
        <f>'2a cofog szerinti teljesítés'!AG127</f>
        <v>0</v>
      </c>
      <c r="BB125" s="146">
        <f>'részletező tábla módosíto ei '!AH125</f>
        <v>0</v>
      </c>
      <c r="BC125" s="146">
        <f>'2a cofog szerinti teljesítés'!AH127</f>
        <v>0</v>
      </c>
      <c r="BD125" s="146">
        <f>'részletező tábla módosíto ei '!AI125</f>
        <v>0</v>
      </c>
      <c r="BE125" s="146">
        <f>'2a cofog szerinti teljesítés'!AI127</f>
        <v>0</v>
      </c>
      <c r="BF125" s="146">
        <f>'részletező tábla módosíto ei '!AJ125</f>
        <v>0</v>
      </c>
      <c r="BG125" s="146">
        <f>'2a cofog szerinti teljesítés'!AJ127</f>
        <v>0</v>
      </c>
      <c r="BH125" s="146">
        <f>'részletező tábla módosíto ei '!AK125</f>
        <v>0</v>
      </c>
      <c r="BI125" s="146">
        <f>'2a cofog szerinti teljesítés'!AK127</f>
        <v>0</v>
      </c>
      <c r="BJ125" s="146">
        <f>'részletező tábla módosíto ei '!AL125</f>
        <v>63138565</v>
      </c>
      <c r="BK125" s="146">
        <f>'2a cofog szerinti teljesítés'!AL127</f>
        <v>11603471</v>
      </c>
      <c r="BL125" s="146">
        <f>'részletező tábla módosíto ei '!AM125</f>
        <v>0</v>
      </c>
      <c r="BM125" s="146">
        <f>'2a cofog szerinti teljesítés'!AM127</f>
        <v>0</v>
      </c>
      <c r="BN125" s="146">
        <f>'részletező tábla módosíto ei '!AN125</f>
        <v>0</v>
      </c>
      <c r="BO125" s="146">
        <f>'2a cofog szerinti teljesítés'!AN127</f>
        <v>8600960</v>
      </c>
      <c r="BP125" s="146">
        <f>'részletező tábla módosíto ei '!AO125</f>
        <v>0</v>
      </c>
      <c r="BQ125" s="146">
        <f>'2a cofog szerinti teljesítés'!AO127</f>
        <v>0</v>
      </c>
      <c r="BR125" s="146">
        <f>'részletező tábla módosíto ei '!AP125</f>
        <v>0</v>
      </c>
      <c r="BS125" s="146">
        <f>'2a cofog szerinti teljesítés'!AP127</f>
        <v>13222094</v>
      </c>
      <c r="BT125" s="146">
        <f>'részletező tábla módosíto ei '!AR125</f>
        <v>0</v>
      </c>
      <c r="BU125" s="146">
        <f>'2a cofog szerinti teljesítés'!AR127</f>
        <v>5992000</v>
      </c>
      <c r="BV125" s="146">
        <f>'részletező tábla módosíto ei '!AS125</f>
        <v>0</v>
      </c>
      <c r="BW125" s="146">
        <f>'2a cofog szerinti teljesítés'!AS127</f>
        <v>0</v>
      </c>
      <c r="BX125" s="146">
        <f>'részletező tábla módosíto ei '!AE125</f>
        <v>0</v>
      </c>
      <c r="BY125" s="146">
        <f>'2a cofog szerinti teljesítés'!AE127</f>
        <v>0</v>
      </c>
      <c r="BZ125" s="146" t="e">
        <f>'részletező tábla módosíto ei '!#REF!</f>
        <v>#REF!</v>
      </c>
      <c r="CA125" s="146">
        <f>'2a cofog szerinti teljesítés'!AG127</f>
        <v>0</v>
      </c>
      <c r="CB125" s="146">
        <f>'részletező tábla módosíto ei '!AT125</f>
        <v>0</v>
      </c>
      <c r="CC125" s="146">
        <f>'2a cofog szerinti teljesítés'!AU127</f>
        <v>329559</v>
      </c>
      <c r="CD125" s="146">
        <f>'részletező tábla módosíto ei '!AU125</f>
        <v>0</v>
      </c>
      <c r="CE125" s="146">
        <f>'2a cofog szerinti teljesítés'!AX127</f>
        <v>0</v>
      </c>
      <c r="CF125" s="146" t="e">
        <f>'részletező tábla módosíto ei '!#REF!</f>
        <v>#REF!</v>
      </c>
      <c r="CG125" s="146" t="e">
        <f>'2a cofog szerinti teljesítés'!#REF!</f>
        <v>#REF!</v>
      </c>
      <c r="CH125" s="146">
        <f>'részletező tábla módosíto ei '!AV125</f>
        <v>0</v>
      </c>
      <c r="CI125" s="146">
        <f>'2a cofog szerinti teljesítés'!AY127</f>
        <v>0</v>
      </c>
      <c r="CJ125" s="146">
        <f>'részletező tábla módosíto ei '!AW125</f>
        <v>0</v>
      </c>
      <c r="CK125" s="146">
        <f>'2a cofog szerinti teljesítés'!AZ127</f>
        <v>0</v>
      </c>
      <c r="CL125" s="146" t="e">
        <f>'részletező tábla módosíto ei '!#REF!</f>
        <v>#REF!</v>
      </c>
      <c r="CM125" s="146"/>
      <c r="CN125" s="146" t="e">
        <f>'részletező tábla módosíto ei '!#REF!</f>
        <v>#REF!</v>
      </c>
      <c r="CO125" s="146">
        <f>'2a cofog szerinti teljesítés'!AQ127</f>
        <v>0</v>
      </c>
      <c r="CP125" s="146" t="e">
        <f>'részletező tábla módosíto ei '!#REF!</f>
        <v>#REF!</v>
      </c>
      <c r="CQ125" s="146"/>
      <c r="CR125" s="146">
        <f>'részletező tábla módosíto ei '!AX125</f>
        <v>0</v>
      </c>
      <c r="CS125" s="146"/>
      <c r="CT125" s="146" t="e">
        <f>'részletező tábla módosíto ei '!#REF!</f>
        <v>#REF!</v>
      </c>
      <c r="CU125" s="146" t="e">
        <f>'2a cofog szerinti teljesítés'!#REF!</f>
        <v>#REF!</v>
      </c>
      <c r="CV125" s="146">
        <f>'részletező tábla módosíto ei '!AY125</f>
        <v>0</v>
      </c>
      <c r="CW125" s="146">
        <f>'2a cofog szerinti teljesítés'!BB127</f>
        <v>0</v>
      </c>
      <c r="CX125" s="146">
        <f>'részletező tábla módosíto ei '!AZ125</f>
        <v>63138565</v>
      </c>
      <c r="CY125" s="146">
        <f>'2a cofog szerinti teljesítés'!BC127</f>
        <v>59056073</v>
      </c>
      <c r="CZ125" s="510">
        <f t="shared" si="278"/>
        <v>259142914</v>
      </c>
    </row>
    <row r="126" spans="1:199" ht="17.399999999999999" x14ac:dyDescent="0.3">
      <c r="A126" s="22" t="s">
        <v>245</v>
      </c>
      <c r="B126" s="23" t="s">
        <v>246</v>
      </c>
      <c r="C126" s="512">
        <f>'részletező tábla módosíto ei '!C126</f>
        <v>0</v>
      </c>
      <c r="D126" s="512">
        <f>'2a cofog szerinti teljesítés'!C128</f>
        <v>1602514</v>
      </c>
      <c r="E126" s="512">
        <f>'részletező tábla módosíto ei '!D126</f>
        <v>0</v>
      </c>
      <c r="F126" s="512">
        <f>'2a cofog szerinti teljesítés'!D128</f>
        <v>148200</v>
      </c>
      <c r="G126" s="512">
        <f>'részletező tábla módosíto ei '!E126</f>
        <v>14388962</v>
      </c>
      <c r="H126" s="512">
        <f>'2a cofog szerinti teljesítés'!E128</f>
        <v>10787876</v>
      </c>
      <c r="I126" s="512">
        <f>'részletező tábla módosíto ei '!F126</f>
        <v>0</v>
      </c>
      <c r="J126" s="512">
        <f>'2a cofog szerinti teljesítés'!F128</f>
        <v>0</v>
      </c>
      <c r="K126" s="512">
        <f>'részletező tábla módosíto ei '!G126</f>
        <v>0</v>
      </c>
      <c r="L126" s="512">
        <f>'részletező tábla módosíto ei '!H126</f>
        <v>14388962</v>
      </c>
      <c r="M126" s="512">
        <f>'2a cofog szerinti teljesítés'!H128</f>
        <v>13717064</v>
      </c>
      <c r="N126" s="512">
        <f>'részletező tábla módosíto ei '!M126</f>
        <v>116640091</v>
      </c>
      <c r="O126" s="512">
        <f>'2a cofog szerinti teljesítés'!M128</f>
        <v>111555356</v>
      </c>
      <c r="P126" s="512">
        <f>'részletező tábla módosíto ei '!N126</f>
        <v>0</v>
      </c>
      <c r="Q126" s="512">
        <f>'2a cofog szerinti teljesítés'!N128</f>
        <v>0</v>
      </c>
      <c r="R126" s="512">
        <f>'részletező tábla módosíto ei '!O126</f>
        <v>0</v>
      </c>
      <c r="S126" s="512">
        <f>'2a cofog szerinti teljesítés'!O128</f>
        <v>0</v>
      </c>
      <c r="T126" s="512">
        <f>'részletező tábla módosíto ei '!P126</f>
        <v>0</v>
      </c>
      <c r="U126" s="512">
        <f>'2a cofog szerinti teljesítés'!P128</f>
        <v>0</v>
      </c>
      <c r="V126" s="512">
        <f>'részletező tábla módosíto ei '!Q126</f>
        <v>116640091</v>
      </c>
      <c r="W126" s="512">
        <f>'2a cofog szerinti teljesítés'!Q128</f>
        <v>111555356</v>
      </c>
      <c r="X126" s="512">
        <f>'részletező tábla módosíto ei '!R126</f>
        <v>53834460</v>
      </c>
      <c r="Y126" s="512">
        <f>'2a cofog szerinti teljesítés'!R128</f>
        <v>53834460</v>
      </c>
      <c r="Z126" s="512">
        <f>'részletező tábla módosíto ei '!S126</f>
        <v>0</v>
      </c>
      <c r="AA126" s="512">
        <f>'2a cofog szerinti teljesítés'!S128</f>
        <v>0</v>
      </c>
      <c r="AB126" s="512">
        <f>'részletező tábla módosíto ei '!T126</f>
        <v>0</v>
      </c>
      <c r="AC126" s="512">
        <f>'2a cofog szerinti teljesítés'!T128</f>
        <v>0</v>
      </c>
      <c r="AD126" s="512">
        <f>'részletező tábla módosíto ei '!U126</f>
        <v>53834460</v>
      </c>
      <c r="AE126" s="512">
        <f>'2a cofog szerinti teljesítés'!U128</f>
        <v>53834460</v>
      </c>
      <c r="AF126" s="512">
        <f>'részletező tábla módosíto ei '!V126</f>
        <v>0</v>
      </c>
      <c r="AG126" s="512">
        <f>'2a cofog szerinti teljesítés'!V128</f>
        <v>0</v>
      </c>
      <c r="AH126" s="512">
        <f>'részletező tábla módosíto ei '!W126</f>
        <v>0</v>
      </c>
      <c r="AI126" s="512">
        <f>'2a cofog szerinti teljesítés'!W128</f>
        <v>0</v>
      </c>
      <c r="AJ126" s="512">
        <f>'részletező tábla módosíto ei '!X126</f>
        <v>0</v>
      </c>
      <c r="AK126" s="512">
        <f>'2a cofog szerinti teljesítés'!X128</f>
        <v>0</v>
      </c>
      <c r="AL126" s="514">
        <f>'részletező tábla módosíto ei '!Y126</f>
        <v>0</v>
      </c>
      <c r="AM126" s="514">
        <f>'2a cofog szerinti teljesítés'!Y128</f>
        <v>0</v>
      </c>
      <c r="AN126" s="512">
        <f>'részletező tábla módosíto ei '!Z126</f>
        <v>0</v>
      </c>
      <c r="AO126" s="512">
        <f>'2a cofog szerinti teljesítés'!Z128</f>
        <v>3435000</v>
      </c>
      <c r="AP126" s="512">
        <f>'részletező tábla módosíto ei '!AA126</f>
        <v>0</v>
      </c>
      <c r="AQ126" s="512">
        <f>'2a cofog szerinti teljesítés'!AA128</f>
        <v>0</v>
      </c>
      <c r="AR126" s="512">
        <f>'részletező tábla módosíto ei '!AB126</f>
        <v>0</v>
      </c>
      <c r="AS126" s="512">
        <f>'2a cofog szerinti teljesítés'!AB128</f>
        <v>0</v>
      </c>
      <c r="AT126" s="512">
        <f>'részletező tábla módosíto ei '!AC126</f>
        <v>0</v>
      </c>
      <c r="AU126" s="512">
        <f>'2a cofog szerinti teljesítés'!AC128</f>
        <v>0</v>
      </c>
      <c r="AV126" s="512">
        <f>'részletező tábla módosíto ei '!AD126</f>
        <v>0</v>
      </c>
      <c r="AW126" s="512">
        <f>'2a cofog szerinti teljesítés'!AD128</f>
        <v>0</v>
      </c>
      <c r="AX126" s="512">
        <f>'részletező tábla módosíto ei '!AF126</f>
        <v>0</v>
      </c>
      <c r="AY126" s="512">
        <f>'2a cofog szerinti teljesítés'!AF128</f>
        <v>15385726</v>
      </c>
      <c r="AZ126" s="512">
        <f>'részletező tábla módosíto ei '!AG126</f>
        <v>0</v>
      </c>
      <c r="BA126" s="512">
        <f>'2a cofog szerinti teljesítés'!AG128</f>
        <v>0</v>
      </c>
      <c r="BB126" s="512">
        <f>'részletező tábla módosíto ei '!AH126</f>
        <v>0</v>
      </c>
      <c r="BC126" s="512">
        <f>'2a cofog szerinti teljesítés'!AH128</f>
        <v>0</v>
      </c>
      <c r="BD126" s="512">
        <f>'részletező tábla módosíto ei '!AI126</f>
        <v>0</v>
      </c>
      <c r="BE126" s="512">
        <f>'2a cofog szerinti teljesítés'!AI128</f>
        <v>0</v>
      </c>
      <c r="BF126" s="512">
        <f>'részletező tábla módosíto ei '!AJ126</f>
        <v>0</v>
      </c>
      <c r="BG126" s="512">
        <f>'2a cofog szerinti teljesítés'!AJ128</f>
        <v>0</v>
      </c>
      <c r="BH126" s="512">
        <f>'részletező tábla módosíto ei '!AK126</f>
        <v>0</v>
      </c>
      <c r="BI126" s="512">
        <f>'2a cofog szerinti teljesítés'!AK128</f>
        <v>0</v>
      </c>
      <c r="BJ126" s="515">
        <f>'részletező tábla módosíto ei '!AL126</f>
        <v>56983365</v>
      </c>
      <c r="BK126" s="515">
        <f>'2a cofog szerinti teljesítés'!AL128</f>
        <v>11074400</v>
      </c>
      <c r="BL126" s="512">
        <f>'részletező tábla módosíto ei '!AM126</f>
        <v>0</v>
      </c>
      <c r="BM126" s="512">
        <f>'2a cofog szerinti teljesítés'!AM128</f>
        <v>0</v>
      </c>
      <c r="BN126" s="515">
        <f>'részletező tábla módosíto ei '!AN126</f>
        <v>0</v>
      </c>
      <c r="BO126" s="515">
        <f>'2a cofog szerinti teljesítés'!AN128</f>
        <v>8500960</v>
      </c>
      <c r="BP126" s="512">
        <f>'részletező tábla módosíto ei '!AO126</f>
        <v>0</v>
      </c>
      <c r="BQ126" s="512">
        <f>'2a cofog szerinti teljesítés'!AO128</f>
        <v>0</v>
      </c>
      <c r="BR126" s="512">
        <f>'részletező tábla módosíto ei '!AP126</f>
        <v>0</v>
      </c>
      <c r="BS126" s="512">
        <f>'2a cofog szerinti teljesítés'!AP128</f>
        <v>9284615</v>
      </c>
      <c r="BT126" s="512">
        <f>'részletező tábla módosíto ei '!AR126</f>
        <v>0</v>
      </c>
      <c r="BU126" s="512">
        <f>'2a cofog szerinti teljesítés'!AR128</f>
        <v>5872000</v>
      </c>
      <c r="BV126" s="512">
        <f>'részletező tábla módosíto ei '!AS126</f>
        <v>0</v>
      </c>
      <c r="BW126" s="512">
        <f>'2a cofog szerinti teljesítés'!AS128</f>
        <v>0</v>
      </c>
      <c r="BX126" s="512">
        <f>'részletező tábla módosíto ei '!AE126</f>
        <v>0</v>
      </c>
      <c r="BY126" s="512">
        <f>'2a cofog szerinti teljesítés'!AE128</f>
        <v>0</v>
      </c>
      <c r="BZ126" s="512" t="e">
        <f>'részletező tábla módosíto ei '!#REF!</f>
        <v>#REF!</v>
      </c>
      <c r="CA126" s="512">
        <f>'2a cofog szerinti teljesítés'!AG128</f>
        <v>0</v>
      </c>
      <c r="CB126" s="512">
        <f>'részletező tábla módosíto ei '!AT126</f>
        <v>0</v>
      </c>
      <c r="CC126" s="512">
        <f>'2a cofog szerinti teljesítés'!AU128</f>
        <v>303693</v>
      </c>
      <c r="CD126" s="512">
        <f>'részletező tábla módosíto ei '!AU126</f>
        <v>0</v>
      </c>
      <c r="CE126" s="512">
        <f>'2a cofog szerinti teljesítés'!AX128</f>
        <v>0</v>
      </c>
      <c r="CF126" s="512" t="e">
        <f>'részletező tábla módosíto ei '!#REF!</f>
        <v>#REF!</v>
      </c>
      <c r="CG126" s="512" t="e">
        <f>'2a cofog szerinti teljesítés'!#REF!</f>
        <v>#REF!</v>
      </c>
      <c r="CH126" s="512">
        <f>'részletező tábla módosíto ei '!AV126</f>
        <v>0</v>
      </c>
      <c r="CI126" s="512">
        <f>'2a cofog szerinti teljesítés'!AY128</f>
        <v>0</v>
      </c>
      <c r="CJ126" s="512">
        <f>'részletező tábla módosíto ei '!AW126</f>
        <v>0</v>
      </c>
      <c r="CK126" s="512">
        <f>'2a cofog szerinti teljesítés'!AZ128</f>
        <v>0</v>
      </c>
      <c r="CL126" s="512" t="e">
        <f>'részletező tábla módosíto ei '!#REF!</f>
        <v>#REF!</v>
      </c>
      <c r="CM126" s="512"/>
      <c r="CN126" s="512" t="e">
        <f>'részletező tábla módosíto ei '!#REF!</f>
        <v>#REF!</v>
      </c>
      <c r="CO126" s="512">
        <f>'2a cofog szerinti teljesítés'!AQ128</f>
        <v>0</v>
      </c>
      <c r="CP126" s="512" t="e">
        <f>'részletező tábla módosíto ei '!#REF!</f>
        <v>#REF!</v>
      </c>
      <c r="CQ126" s="512"/>
      <c r="CR126" s="512">
        <f>'részletező tábla módosíto ei '!AX126</f>
        <v>0</v>
      </c>
      <c r="CS126" s="512"/>
      <c r="CT126" s="512" t="e">
        <f>'részletező tábla módosíto ei '!#REF!</f>
        <v>#REF!</v>
      </c>
      <c r="CU126" s="512" t="e">
        <f>'2a cofog szerinti teljesítés'!#REF!</f>
        <v>#REF!</v>
      </c>
      <c r="CV126" s="512">
        <f>'részletező tábla módosíto ei '!AY126</f>
        <v>0</v>
      </c>
      <c r="CW126" s="512">
        <f>'2a cofog szerinti teljesítés'!BB128</f>
        <v>0</v>
      </c>
      <c r="CX126" s="513">
        <f>'részletező tábla módosíto ei '!AZ126</f>
        <v>56983365</v>
      </c>
      <c r="CY126" s="513">
        <f>'2a cofog szerinti teljesítés'!BC128</f>
        <v>53856394</v>
      </c>
      <c r="CZ126" s="511">
        <f t="shared" si="278"/>
        <v>241846878</v>
      </c>
    </row>
    <row r="127" spans="1:199" ht="17.399999999999999" x14ac:dyDescent="0.3">
      <c r="A127" s="22" t="s">
        <v>247</v>
      </c>
      <c r="B127" s="23" t="s">
        <v>248</v>
      </c>
      <c r="C127" s="512">
        <f>'részletező tábla módosíto ei '!C127</f>
        <v>0</v>
      </c>
      <c r="D127" s="512">
        <f>'2a cofog szerinti teljesítés'!C129</f>
        <v>0</v>
      </c>
      <c r="E127" s="512">
        <f>'részletező tábla módosíto ei '!D127</f>
        <v>0</v>
      </c>
      <c r="F127" s="512">
        <f>'2a cofog szerinti teljesítés'!D129</f>
        <v>0</v>
      </c>
      <c r="G127" s="512">
        <f>'részletező tábla módosíto ei '!E127</f>
        <v>0</v>
      </c>
      <c r="H127" s="512">
        <f>'2a cofog szerinti teljesítés'!E129</f>
        <v>0</v>
      </c>
      <c r="I127" s="512">
        <f>'részletező tábla módosíto ei '!F127</f>
        <v>0</v>
      </c>
      <c r="J127" s="512">
        <f>'2a cofog szerinti teljesítés'!F129</f>
        <v>0</v>
      </c>
      <c r="K127" s="512">
        <f>'részletező tábla módosíto ei '!G127</f>
        <v>0</v>
      </c>
      <c r="L127" s="512">
        <f>'részletező tábla módosíto ei '!H127</f>
        <v>0</v>
      </c>
      <c r="M127" s="512">
        <f>'2a cofog szerinti teljesítés'!H129</f>
        <v>0</v>
      </c>
      <c r="N127" s="512">
        <f>'részletező tábla módosíto ei '!M127</f>
        <v>0</v>
      </c>
      <c r="O127" s="512">
        <f>'2a cofog szerinti teljesítés'!M129</f>
        <v>0</v>
      </c>
      <c r="P127" s="512">
        <f>'részletező tábla módosíto ei '!N127</f>
        <v>0</v>
      </c>
      <c r="Q127" s="512">
        <f>'2a cofog szerinti teljesítés'!N129</f>
        <v>0</v>
      </c>
      <c r="R127" s="512">
        <f>'részletező tábla módosíto ei '!O127</f>
        <v>0</v>
      </c>
      <c r="S127" s="512">
        <f>'2a cofog szerinti teljesítés'!O129</f>
        <v>0</v>
      </c>
      <c r="T127" s="512">
        <f>'részletező tábla módosíto ei '!P127</f>
        <v>0</v>
      </c>
      <c r="U127" s="512">
        <f>'2a cofog szerinti teljesítés'!P129</f>
        <v>0</v>
      </c>
      <c r="V127" s="512">
        <f>'részletező tábla módosíto ei '!Q127</f>
        <v>0</v>
      </c>
      <c r="W127" s="512">
        <f>'2a cofog szerinti teljesítés'!Q129</f>
        <v>0</v>
      </c>
      <c r="X127" s="512">
        <f>'részletező tábla módosíto ei '!R127</f>
        <v>0</v>
      </c>
      <c r="Y127" s="512">
        <f>'2a cofog szerinti teljesítés'!R129</f>
        <v>0</v>
      </c>
      <c r="Z127" s="512">
        <f>'részletező tábla módosíto ei '!S127</f>
        <v>0</v>
      </c>
      <c r="AA127" s="512">
        <f>'2a cofog szerinti teljesítés'!S129</f>
        <v>0</v>
      </c>
      <c r="AB127" s="512">
        <f>'részletező tábla módosíto ei '!T127</f>
        <v>0</v>
      </c>
      <c r="AC127" s="512">
        <f>'2a cofog szerinti teljesítés'!T129</f>
        <v>0</v>
      </c>
      <c r="AD127" s="512">
        <f>'részletező tábla módosíto ei '!U127</f>
        <v>0</v>
      </c>
      <c r="AE127" s="512">
        <f>'2a cofog szerinti teljesítés'!U129</f>
        <v>0</v>
      </c>
      <c r="AF127" s="512">
        <f>'részletező tábla módosíto ei '!V127</f>
        <v>0</v>
      </c>
      <c r="AG127" s="512">
        <f>'2a cofog szerinti teljesítés'!V129</f>
        <v>0</v>
      </c>
      <c r="AH127" s="512">
        <f>'részletező tábla módosíto ei '!W127</f>
        <v>0</v>
      </c>
      <c r="AI127" s="512">
        <f>'2a cofog szerinti teljesítés'!W129</f>
        <v>0</v>
      </c>
      <c r="AJ127" s="512">
        <f>'részletező tábla módosíto ei '!X127</f>
        <v>0</v>
      </c>
      <c r="AK127" s="512">
        <f>'2a cofog szerinti teljesítés'!X129</f>
        <v>0</v>
      </c>
      <c r="AL127" s="512">
        <f>'részletező tábla módosíto ei '!Y127</f>
        <v>0</v>
      </c>
      <c r="AM127" s="512">
        <f>'2a cofog szerinti teljesítés'!Y129</f>
        <v>0</v>
      </c>
      <c r="AN127" s="512">
        <f>'részletező tábla módosíto ei '!Z127</f>
        <v>0</v>
      </c>
      <c r="AO127" s="512">
        <f>'2a cofog szerinti teljesítés'!Z129</f>
        <v>0</v>
      </c>
      <c r="AP127" s="512">
        <f>'részletező tábla módosíto ei '!AA127</f>
        <v>0</v>
      </c>
      <c r="AQ127" s="512">
        <f>'2a cofog szerinti teljesítés'!AA129</f>
        <v>0</v>
      </c>
      <c r="AR127" s="512">
        <f>'részletező tábla módosíto ei '!AB127</f>
        <v>0</v>
      </c>
      <c r="AS127" s="512">
        <f>'2a cofog szerinti teljesítés'!AB129</f>
        <v>0</v>
      </c>
      <c r="AT127" s="512">
        <f>'részletező tábla módosíto ei '!AC127</f>
        <v>0</v>
      </c>
      <c r="AU127" s="512">
        <f>'2a cofog szerinti teljesítés'!AC129</f>
        <v>0</v>
      </c>
      <c r="AV127" s="512">
        <f>'részletező tábla módosíto ei '!AD127</f>
        <v>0</v>
      </c>
      <c r="AW127" s="512">
        <f>'2a cofog szerinti teljesítés'!AD129</f>
        <v>0</v>
      </c>
      <c r="AX127" s="512">
        <f>'részletező tábla módosíto ei '!AF127</f>
        <v>0</v>
      </c>
      <c r="AY127" s="512">
        <f>'2a cofog szerinti teljesítés'!AF129</f>
        <v>0</v>
      </c>
      <c r="AZ127" s="512">
        <f>'részletező tábla módosíto ei '!AG127</f>
        <v>0</v>
      </c>
      <c r="BA127" s="512">
        <f>'2a cofog szerinti teljesítés'!AG129</f>
        <v>0</v>
      </c>
      <c r="BB127" s="512">
        <f>'részletező tábla módosíto ei '!AH127</f>
        <v>0</v>
      </c>
      <c r="BC127" s="512">
        <f>'2a cofog szerinti teljesítés'!AH129</f>
        <v>0</v>
      </c>
      <c r="BD127" s="512">
        <f>'részletező tábla módosíto ei '!AI127</f>
        <v>0</v>
      </c>
      <c r="BE127" s="512">
        <f>'2a cofog szerinti teljesítés'!AI129</f>
        <v>0</v>
      </c>
      <c r="BF127" s="512">
        <f>'részletező tábla módosíto ei '!AJ127</f>
        <v>0</v>
      </c>
      <c r="BG127" s="512">
        <f>'2a cofog szerinti teljesítés'!AJ129</f>
        <v>0</v>
      </c>
      <c r="BH127" s="512">
        <f>'részletező tábla módosíto ei '!AK127</f>
        <v>0</v>
      </c>
      <c r="BI127" s="512">
        <f>'2a cofog szerinti teljesítés'!AK129</f>
        <v>0</v>
      </c>
      <c r="BJ127" s="512">
        <f>'részletező tábla módosíto ei '!AL127</f>
        <v>0</v>
      </c>
      <c r="BK127" s="512">
        <f>'2a cofog szerinti teljesítés'!AL129</f>
        <v>0</v>
      </c>
      <c r="BL127" s="512">
        <f>'részletező tábla módosíto ei '!AM127</f>
        <v>0</v>
      </c>
      <c r="BM127" s="512">
        <f>'2a cofog szerinti teljesítés'!AM129</f>
        <v>0</v>
      </c>
      <c r="BN127" s="512">
        <f>'részletező tábla módosíto ei '!AN127</f>
        <v>0</v>
      </c>
      <c r="BO127" s="512">
        <f>'2a cofog szerinti teljesítés'!AN129</f>
        <v>0</v>
      </c>
      <c r="BP127" s="512">
        <f>'részletező tábla módosíto ei '!AO127</f>
        <v>0</v>
      </c>
      <c r="BQ127" s="512">
        <f>'2a cofog szerinti teljesítés'!AO129</f>
        <v>0</v>
      </c>
      <c r="BR127" s="512">
        <f>'részletező tábla módosíto ei '!AP127</f>
        <v>0</v>
      </c>
      <c r="BS127" s="512">
        <f>'2a cofog szerinti teljesítés'!AP129</f>
        <v>0</v>
      </c>
      <c r="BT127" s="512">
        <f>'részletező tábla módosíto ei '!AR127</f>
        <v>0</v>
      </c>
      <c r="BU127" s="512">
        <f>'2a cofog szerinti teljesítés'!AR129</f>
        <v>0</v>
      </c>
      <c r="BV127" s="512">
        <f>'részletező tábla módosíto ei '!AS127</f>
        <v>0</v>
      </c>
      <c r="BW127" s="512">
        <f>'2a cofog szerinti teljesítés'!AS129</f>
        <v>0</v>
      </c>
      <c r="BX127" s="512">
        <f>'részletező tábla módosíto ei '!AE127</f>
        <v>0</v>
      </c>
      <c r="BY127" s="512">
        <f>'2a cofog szerinti teljesítés'!AE129</f>
        <v>0</v>
      </c>
      <c r="BZ127" s="512" t="e">
        <f>'részletező tábla módosíto ei '!#REF!</f>
        <v>#REF!</v>
      </c>
      <c r="CA127" s="512">
        <f>'2a cofog szerinti teljesítés'!AG129</f>
        <v>0</v>
      </c>
      <c r="CB127" s="512">
        <f>'részletező tábla módosíto ei '!AT127</f>
        <v>0</v>
      </c>
      <c r="CC127" s="512">
        <f>'2a cofog szerinti teljesítés'!AU129</f>
        <v>0</v>
      </c>
      <c r="CD127" s="512">
        <f>'részletező tábla módosíto ei '!AU127</f>
        <v>0</v>
      </c>
      <c r="CE127" s="512">
        <f>'2a cofog szerinti teljesítés'!AX129</f>
        <v>0</v>
      </c>
      <c r="CF127" s="512" t="e">
        <f>'részletező tábla módosíto ei '!#REF!</f>
        <v>#REF!</v>
      </c>
      <c r="CG127" s="512" t="e">
        <f>'2a cofog szerinti teljesítés'!#REF!</f>
        <v>#REF!</v>
      </c>
      <c r="CH127" s="512">
        <f>'részletező tábla módosíto ei '!AV127</f>
        <v>0</v>
      </c>
      <c r="CI127" s="512">
        <f>'2a cofog szerinti teljesítés'!AY129</f>
        <v>0</v>
      </c>
      <c r="CJ127" s="512">
        <f>'részletező tábla módosíto ei '!AW127</f>
        <v>0</v>
      </c>
      <c r="CK127" s="512">
        <f>'2a cofog szerinti teljesítés'!AZ129</f>
        <v>0</v>
      </c>
      <c r="CL127" s="512" t="e">
        <f>'részletező tábla módosíto ei '!#REF!</f>
        <v>#REF!</v>
      </c>
      <c r="CM127" s="512"/>
      <c r="CN127" s="512" t="e">
        <f>'részletező tábla módosíto ei '!#REF!</f>
        <v>#REF!</v>
      </c>
      <c r="CO127" s="512">
        <f>'2a cofog szerinti teljesítés'!AQ129</f>
        <v>0</v>
      </c>
      <c r="CP127" s="512" t="e">
        <f>'részletező tábla módosíto ei '!#REF!</f>
        <v>#REF!</v>
      </c>
      <c r="CQ127" s="512"/>
      <c r="CR127" s="512">
        <f>'részletező tábla módosíto ei '!AX127</f>
        <v>0</v>
      </c>
      <c r="CS127" s="512"/>
      <c r="CT127" s="512" t="e">
        <f>'részletező tábla módosíto ei '!#REF!</f>
        <v>#REF!</v>
      </c>
      <c r="CU127" s="512" t="e">
        <f>'2a cofog szerinti teljesítés'!#REF!</f>
        <v>#REF!</v>
      </c>
      <c r="CV127" s="512">
        <f>'részletező tábla módosíto ei '!AY127</f>
        <v>0</v>
      </c>
      <c r="CW127" s="512">
        <f>'2a cofog szerinti teljesítés'!BB129</f>
        <v>0</v>
      </c>
      <c r="CX127" s="513">
        <f>'részletező tábla módosíto ei '!AZ127</f>
        <v>0</v>
      </c>
      <c r="CY127" s="513">
        <f>'2a cofog szerinti teljesítés'!BC129</f>
        <v>0</v>
      </c>
      <c r="CZ127" s="510">
        <f t="shared" si="278"/>
        <v>0</v>
      </c>
    </row>
    <row r="128" spans="1:199" ht="17.399999999999999" x14ac:dyDescent="0.3">
      <c r="A128" s="22" t="s">
        <v>249</v>
      </c>
      <c r="B128" s="23" t="s">
        <v>250</v>
      </c>
      <c r="C128" s="512">
        <f>'részletező tábla módosíto ei '!C128</f>
        <v>0</v>
      </c>
      <c r="D128" s="512">
        <f>'2a cofog szerinti teljesítés'!C130</f>
        <v>0</v>
      </c>
      <c r="E128" s="512">
        <f>'részletező tábla módosíto ei '!D128</f>
        <v>0</v>
      </c>
      <c r="F128" s="512">
        <f>'2a cofog szerinti teljesítés'!D130</f>
        <v>0</v>
      </c>
      <c r="G128" s="512">
        <f>'részletező tábla módosíto ei '!E128</f>
        <v>0</v>
      </c>
      <c r="H128" s="512">
        <f>'2a cofog szerinti teljesítés'!E130</f>
        <v>0</v>
      </c>
      <c r="I128" s="512">
        <f>'részletező tábla módosíto ei '!F128</f>
        <v>0</v>
      </c>
      <c r="J128" s="512">
        <f>'2a cofog szerinti teljesítés'!F130</f>
        <v>0</v>
      </c>
      <c r="K128" s="512">
        <f>'részletező tábla módosíto ei '!G128</f>
        <v>0</v>
      </c>
      <c r="L128" s="512">
        <f>'részletező tábla módosíto ei '!H128</f>
        <v>0</v>
      </c>
      <c r="M128" s="512">
        <f>'2a cofog szerinti teljesítés'!H130</f>
        <v>0</v>
      </c>
      <c r="N128" s="512">
        <f>'részletező tábla módosíto ei '!M128</f>
        <v>0</v>
      </c>
      <c r="O128" s="512">
        <f>'2a cofog szerinti teljesítés'!M130</f>
        <v>0</v>
      </c>
      <c r="P128" s="512">
        <f>'részletező tábla módosíto ei '!N128</f>
        <v>0</v>
      </c>
      <c r="Q128" s="512">
        <f>'2a cofog szerinti teljesítés'!N130</f>
        <v>0</v>
      </c>
      <c r="R128" s="512">
        <f>'részletező tábla módosíto ei '!O128</f>
        <v>0</v>
      </c>
      <c r="S128" s="512">
        <f>'2a cofog szerinti teljesítés'!O130</f>
        <v>0</v>
      </c>
      <c r="T128" s="512">
        <f>'részletező tábla módosíto ei '!P128</f>
        <v>0</v>
      </c>
      <c r="U128" s="512">
        <f>'2a cofog szerinti teljesítés'!P130</f>
        <v>0</v>
      </c>
      <c r="V128" s="512">
        <f>'részletező tábla módosíto ei '!Q128</f>
        <v>0</v>
      </c>
      <c r="W128" s="512">
        <f>'2a cofog szerinti teljesítés'!Q130</f>
        <v>0</v>
      </c>
      <c r="X128" s="512">
        <f>'részletező tábla módosíto ei '!R128</f>
        <v>1384000</v>
      </c>
      <c r="Y128" s="512">
        <f>'2a cofog szerinti teljesítés'!R130</f>
        <v>1384000</v>
      </c>
      <c r="Z128" s="512">
        <f>'részletező tábla módosíto ei '!S128</f>
        <v>0</v>
      </c>
      <c r="AA128" s="512">
        <f>'2a cofog szerinti teljesítés'!S130</f>
        <v>0</v>
      </c>
      <c r="AB128" s="512">
        <f>'részletező tábla módosíto ei '!T128</f>
        <v>0</v>
      </c>
      <c r="AC128" s="512">
        <f>'2a cofog szerinti teljesítés'!T130</f>
        <v>0</v>
      </c>
      <c r="AD128" s="512">
        <f>'részletező tábla módosíto ei '!U128</f>
        <v>1384000</v>
      </c>
      <c r="AE128" s="512">
        <f>'2a cofog szerinti teljesítés'!U130</f>
        <v>1384000</v>
      </c>
      <c r="AF128" s="512">
        <f>'részletező tábla módosíto ei '!V128</f>
        <v>0</v>
      </c>
      <c r="AG128" s="512">
        <f>'2a cofog szerinti teljesítés'!V130</f>
        <v>0</v>
      </c>
      <c r="AH128" s="512">
        <f>'részletező tábla módosíto ei '!W128</f>
        <v>0</v>
      </c>
      <c r="AI128" s="512">
        <f>'2a cofog szerinti teljesítés'!W130</f>
        <v>0</v>
      </c>
      <c r="AJ128" s="512">
        <f>'részletező tábla módosíto ei '!X128</f>
        <v>0</v>
      </c>
      <c r="AK128" s="512">
        <f>'2a cofog szerinti teljesítés'!X130</f>
        <v>0</v>
      </c>
      <c r="AL128" s="512">
        <f>'részletező tábla módosíto ei '!Y128</f>
        <v>0</v>
      </c>
      <c r="AM128" s="512">
        <f>'2a cofog szerinti teljesítés'!Y130</f>
        <v>0</v>
      </c>
      <c r="AN128" s="512">
        <f>'részletező tábla módosíto ei '!Z128</f>
        <v>0</v>
      </c>
      <c r="AO128" s="512">
        <f>'2a cofog szerinti teljesítés'!Z130</f>
        <v>0</v>
      </c>
      <c r="AP128" s="512">
        <f>'részletező tábla módosíto ei '!AA128</f>
        <v>0</v>
      </c>
      <c r="AQ128" s="512">
        <f>'2a cofog szerinti teljesítés'!AA130</f>
        <v>0</v>
      </c>
      <c r="AR128" s="512">
        <f>'részletező tábla módosíto ei '!AB128</f>
        <v>0</v>
      </c>
      <c r="AS128" s="512">
        <f>'2a cofog szerinti teljesítés'!AB130</f>
        <v>0</v>
      </c>
      <c r="AT128" s="512">
        <f>'részletező tábla módosíto ei '!AC128</f>
        <v>0</v>
      </c>
      <c r="AU128" s="512">
        <f>'2a cofog szerinti teljesítés'!AC130</f>
        <v>0</v>
      </c>
      <c r="AV128" s="512">
        <f>'részletező tábla módosíto ei '!AD128</f>
        <v>0</v>
      </c>
      <c r="AW128" s="512">
        <f>'2a cofog szerinti teljesítés'!AD130</f>
        <v>0</v>
      </c>
      <c r="AX128" s="512">
        <f>'részletező tábla módosíto ei '!AF128</f>
        <v>0</v>
      </c>
      <c r="AY128" s="512">
        <f>'2a cofog szerinti teljesítés'!AF130</f>
        <v>0</v>
      </c>
      <c r="AZ128" s="512">
        <f>'részletező tábla módosíto ei '!AG128</f>
        <v>0</v>
      </c>
      <c r="BA128" s="512">
        <f>'2a cofog szerinti teljesítés'!AG130</f>
        <v>0</v>
      </c>
      <c r="BB128" s="512">
        <f>'részletező tábla módosíto ei '!AH128</f>
        <v>0</v>
      </c>
      <c r="BC128" s="512">
        <f>'2a cofog szerinti teljesítés'!AH130</f>
        <v>0</v>
      </c>
      <c r="BD128" s="512">
        <f>'részletező tábla módosíto ei '!AI128</f>
        <v>0</v>
      </c>
      <c r="BE128" s="512">
        <f>'2a cofog szerinti teljesítés'!AI130</f>
        <v>0</v>
      </c>
      <c r="BF128" s="512">
        <f>'részletező tábla módosíto ei '!AJ128</f>
        <v>0</v>
      </c>
      <c r="BG128" s="512">
        <f>'2a cofog szerinti teljesítés'!AJ130</f>
        <v>0</v>
      </c>
      <c r="BH128" s="512">
        <f>'részletező tábla módosíto ei '!AK128</f>
        <v>0</v>
      </c>
      <c r="BI128" s="512">
        <f>'2a cofog szerinti teljesítés'!AK130</f>
        <v>0</v>
      </c>
      <c r="BJ128" s="512">
        <f>'részletező tábla módosíto ei '!AL128</f>
        <v>0</v>
      </c>
      <c r="BK128" s="512">
        <f>'2a cofog szerinti teljesítés'!AL130</f>
        <v>0</v>
      </c>
      <c r="BL128" s="512">
        <f>'részletező tábla módosíto ei '!AM128</f>
        <v>0</v>
      </c>
      <c r="BM128" s="512">
        <f>'2a cofog szerinti teljesítés'!AM130</f>
        <v>0</v>
      </c>
      <c r="BN128" s="512">
        <f>'részletező tábla módosíto ei '!AN128</f>
        <v>0</v>
      </c>
      <c r="BO128" s="512">
        <f>'2a cofog szerinti teljesítés'!AN130</f>
        <v>0</v>
      </c>
      <c r="BP128" s="512">
        <f>'részletező tábla módosíto ei '!AO128</f>
        <v>0</v>
      </c>
      <c r="BQ128" s="512">
        <f>'2a cofog szerinti teljesítés'!AO130</f>
        <v>0</v>
      </c>
      <c r="BR128" s="512">
        <f>'részletező tábla módosíto ei '!AP128</f>
        <v>0</v>
      </c>
      <c r="BS128" s="512">
        <f>'2a cofog szerinti teljesítés'!AP130</f>
        <v>0</v>
      </c>
      <c r="BT128" s="512">
        <f>'részletező tábla módosíto ei '!AR128</f>
        <v>0</v>
      </c>
      <c r="BU128" s="512">
        <f>'2a cofog szerinti teljesítés'!AR130</f>
        <v>0</v>
      </c>
      <c r="BV128" s="512">
        <f>'részletező tábla módosíto ei '!AS128</f>
        <v>0</v>
      </c>
      <c r="BW128" s="512">
        <f>'2a cofog szerinti teljesítés'!AS130</f>
        <v>0</v>
      </c>
      <c r="BX128" s="512">
        <f>'részletező tábla módosíto ei '!AE128</f>
        <v>0</v>
      </c>
      <c r="BY128" s="512">
        <f>'2a cofog szerinti teljesítés'!AE130</f>
        <v>0</v>
      </c>
      <c r="BZ128" s="512" t="e">
        <f>'részletező tábla módosíto ei '!#REF!</f>
        <v>#REF!</v>
      </c>
      <c r="CA128" s="512">
        <f>'2a cofog szerinti teljesítés'!AG130</f>
        <v>0</v>
      </c>
      <c r="CB128" s="512">
        <f>'részletező tábla módosíto ei '!AT128</f>
        <v>0</v>
      </c>
      <c r="CC128" s="512">
        <f>'2a cofog szerinti teljesítés'!AU130</f>
        <v>0</v>
      </c>
      <c r="CD128" s="512">
        <f>'részletező tábla módosíto ei '!AU128</f>
        <v>0</v>
      </c>
      <c r="CE128" s="512">
        <f>'2a cofog szerinti teljesítés'!AX130</f>
        <v>0</v>
      </c>
      <c r="CF128" s="512" t="e">
        <f>'részletező tábla módosíto ei '!#REF!</f>
        <v>#REF!</v>
      </c>
      <c r="CG128" s="512" t="e">
        <f>'2a cofog szerinti teljesítés'!#REF!</f>
        <v>#REF!</v>
      </c>
      <c r="CH128" s="512">
        <f>'részletező tábla módosíto ei '!AV128</f>
        <v>0</v>
      </c>
      <c r="CI128" s="512">
        <f>'2a cofog szerinti teljesítés'!AY130</f>
        <v>0</v>
      </c>
      <c r="CJ128" s="512">
        <f>'részletező tábla módosíto ei '!AW128</f>
        <v>0</v>
      </c>
      <c r="CK128" s="512">
        <f>'2a cofog szerinti teljesítés'!AZ130</f>
        <v>0</v>
      </c>
      <c r="CL128" s="512" t="e">
        <f>'részletező tábla módosíto ei '!#REF!</f>
        <v>#REF!</v>
      </c>
      <c r="CM128" s="512"/>
      <c r="CN128" s="512" t="e">
        <f>'részletező tábla módosíto ei '!#REF!</f>
        <v>#REF!</v>
      </c>
      <c r="CO128" s="512">
        <f>'2a cofog szerinti teljesítés'!AQ130</f>
        <v>0</v>
      </c>
      <c r="CP128" s="512" t="e">
        <f>'részletező tábla módosíto ei '!#REF!</f>
        <v>#REF!</v>
      </c>
      <c r="CQ128" s="512"/>
      <c r="CR128" s="512">
        <f>'részletező tábla módosíto ei '!AX128</f>
        <v>0</v>
      </c>
      <c r="CS128" s="512"/>
      <c r="CT128" s="512" t="e">
        <f>'részletező tábla módosíto ei '!#REF!</f>
        <v>#REF!</v>
      </c>
      <c r="CU128" s="512" t="e">
        <f>'2a cofog szerinti teljesítés'!#REF!</f>
        <v>#REF!</v>
      </c>
      <c r="CV128" s="512">
        <f>'részletező tábla módosíto ei '!AY128</f>
        <v>0</v>
      </c>
      <c r="CW128" s="512">
        <f>'2a cofog szerinti teljesítés'!BB130</f>
        <v>0</v>
      </c>
      <c r="CX128" s="513">
        <f>'részletező tábla módosíto ei '!AZ128</f>
        <v>0</v>
      </c>
      <c r="CY128" s="513">
        <f>'2a cofog szerinti teljesítés'!BC130</f>
        <v>0</v>
      </c>
      <c r="CZ128" s="510">
        <f t="shared" si="278"/>
        <v>1384000</v>
      </c>
    </row>
    <row r="129" spans="1:104" ht="17.399999999999999" x14ac:dyDescent="0.3">
      <c r="A129" s="22" t="s">
        <v>251</v>
      </c>
      <c r="B129" s="23" t="s">
        <v>252</v>
      </c>
      <c r="C129" s="512">
        <f>'részletező tábla módosíto ei '!C129</f>
        <v>0</v>
      </c>
      <c r="D129" s="512">
        <f>'2a cofog szerinti teljesítés'!C131</f>
        <v>0</v>
      </c>
      <c r="E129" s="512">
        <f>'részletező tábla módosíto ei '!D129</f>
        <v>0</v>
      </c>
      <c r="F129" s="512">
        <f>'2a cofog szerinti teljesítés'!D131</f>
        <v>0</v>
      </c>
      <c r="G129" s="512">
        <f>'részletező tábla módosíto ei '!E129</f>
        <v>0</v>
      </c>
      <c r="H129" s="512">
        <f>'2a cofog szerinti teljesítés'!E131</f>
        <v>0</v>
      </c>
      <c r="I129" s="512">
        <f>'részletező tábla módosíto ei '!F129</f>
        <v>0</v>
      </c>
      <c r="J129" s="512">
        <f>'2a cofog szerinti teljesítés'!F131</f>
        <v>0</v>
      </c>
      <c r="K129" s="512">
        <f>'részletező tábla módosíto ei '!G129</f>
        <v>0</v>
      </c>
      <c r="L129" s="512">
        <f>'részletező tábla módosíto ei '!H129</f>
        <v>0</v>
      </c>
      <c r="M129" s="512">
        <f>'2a cofog szerinti teljesítés'!H131</f>
        <v>0</v>
      </c>
      <c r="N129" s="512">
        <f>'részletező tábla módosíto ei '!M129</f>
        <v>0</v>
      </c>
      <c r="O129" s="512">
        <f>'2a cofog szerinti teljesítés'!M131</f>
        <v>0</v>
      </c>
      <c r="P129" s="512">
        <f>'részletező tábla módosíto ei '!N129</f>
        <v>0</v>
      </c>
      <c r="Q129" s="512">
        <f>'2a cofog szerinti teljesítés'!N131</f>
        <v>0</v>
      </c>
      <c r="R129" s="512">
        <f>'részletező tábla módosíto ei '!O129</f>
        <v>0</v>
      </c>
      <c r="S129" s="512">
        <f>'2a cofog szerinti teljesítés'!O131</f>
        <v>0</v>
      </c>
      <c r="T129" s="512">
        <f>'részletező tábla módosíto ei '!P129</f>
        <v>0</v>
      </c>
      <c r="U129" s="512">
        <f>'2a cofog szerinti teljesítés'!P131</f>
        <v>0</v>
      </c>
      <c r="V129" s="512">
        <f>'részletező tábla módosíto ei '!Q129</f>
        <v>0</v>
      </c>
      <c r="W129" s="512">
        <f>'2a cofog szerinti teljesítés'!Q131</f>
        <v>0</v>
      </c>
      <c r="X129" s="512">
        <f>'részletező tábla módosíto ei '!R129</f>
        <v>0</v>
      </c>
      <c r="Y129" s="512">
        <f>'2a cofog szerinti teljesítés'!R131</f>
        <v>0</v>
      </c>
      <c r="Z129" s="512">
        <f>'részletező tábla módosíto ei '!S129</f>
        <v>0</v>
      </c>
      <c r="AA129" s="512">
        <f>'2a cofog szerinti teljesítés'!S131</f>
        <v>0</v>
      </c>
      <c r="AB129" s="512">
        <f>'részletező tábla módosíto ei '!T129</f>
        <v>0</v>
      </c>
      <c r="AC129" s="512">
        <f>'2a cofog szerinti teljesítés'!T131</f>
        <v>0</v>
      </c>
      <c r="AD129" s="512">
        <f>'részletező tábla módosíto ei '!U129</f>
        <v>0</v>
      </c>
      <c r="AE129" s="512">
        <f>'2a cofog szerinti teljesítés'!U131</f>
        <v>0</v>
      </c>
      <c r="AF129" s="512">
        <f>'részletező tábla módosíto ei '!V129</f>
        <v>0</v>
      </c>
      <c r="AG129" s="512">
        <f>'2a cofog szerinti teljesítés'!V131</f>
        <v>0</v>
      </c>
      <c r="AH129" s="512">
        <f>'részletező tábla módosíto ei '!W129</f>
        <v>0</v>
      </c>
      <c r="AI129" s="512">
        <f>'2a cofog szerinti teljesítés'!W131</f>
        <v>0</v>
      </c>
      <c r="AJ129" s="512">
        <f>'részletező tábla módosíto ei '!X129</f>
        <v>0</v>
      </c>
      <c r="AK129" s="512">
        <f>'2a cofog szerinti teljesítés'!X131</f>
        <v>0</v>
      </c>
      <c r="AL129" s="512">
        <f>'részletező tábla módosíto ei '!Y129</f>
        <v>0</v>
      </c>
      <c r="AM129" s="512">
        <f>'2a cofog szerinti teljesítés'!Y131</f>
        <v>0</v>
      </c>
      <c r="AN129" s="512">
        <f>'részletező tábla módosíto ei '!Z129</f>
        <v>0</v>
      </c>
      <c r="AO129" s="512">
        <f>'2a cofog szerinti teljesítés'!Z131</f>
        <v>0</v>
      </c>
      <c r="AP129" s="512">
        <f>'részletező tábla módosíto ei '!AA129</f>
        <v>0</v>
      </c>
      <c r="AQ129" s="512">
        <f>'2a cofog szerinti teljesítés'!AA131</f>
        <v>0</v>
      </c>
      <c r="AR129" s="512">
        <f>'részletező tábla módosíto ei '!AB129</f>
        <v>0</v>
      </c>
      <c r="AS129" s="512">
        <f>'2a cofog szerinti teljesítés'!AB131</f>
        <v>0</v>
      </c>
      <c r="AT129" s="512">
        <f>'részletező tábla módosíto ei '!AC129</f>
        <v>0</v>
      </c>
      <c r="AU129" s="512">
        <f>'2a cofog szerinti teljesítés'!AC131</f>
        <v>0</v>
      </c>
      <c r="AV129" s="512">
        <f>'részletező tábla módosíto ei '!AD129</f>
        <v>0</v>
      </c>
      <c r="AW129" s="512">
        <f>'2a cofog szerinti teljesítés'!AD131</f>
        <v>0</v>
      </c>
      <c r="AX129" s="512">
        <f>'részletező tábla módosíto ei '!AF129</f>
        <v>0</v>
      </c>
      <c r="AY129" s="512">
        <f>'2a cofog szerinti teljesítés'!AF131</f>
        <v>0</v>
      </c>
      <c r="AZ129" s="512">
        <f>'részletező tábla módosíto ei '!AG129</f>
        <v>0</v>
      </c>
      <c r="BA129" s="512">
        <f>'2a cofog szerinti teljesítés'!AG131</f>
        <v>0</v>
      </c>
      <c r="BB129" s="512">
        <f>'részletező tábla módosíto ei '!AH129</f>
        <v>0</v>
      </c>
      <c r="BC129" s="512">
        <f>'2a cofog szerinti teljesítés'!AH131</f>
        <v>0</v>
      </c>
      <c r="BD129" s="512">
        <f>'részletező tábla módosíto ei '!AI129</f>
        <v>0</v>
      </c>
      <c r="BE129" s="512">
        <f>'2a cofog szerinti teljesítés'!AI131</f>
        <v>0</v>
      </c>
      <c r="BF129" s="512">
        <f>'részletező tábla módosíto ei '!AJ129</f>
        <v>0</v>
      </c>
      <c r="BG129" s="512">
        <f>'2a cofog szerinti teljesítés'!AJ131</f>
        <v>0</v>
      </c>
      <c r="BH129" s="512">
        <f>'részletező tábla módosíto ei '!AK129</f>
        <v>0</v>
      </c>
      <c r="BI129" s="512">
        <f>'2a cofog szerinti teljesítés'!AK131</f>
        <v>0</v>
      </c>
      <c r="BJ129" s="512">
        <f>'részletező tábla módosíto ei '!AL129</f>
        <v>0</v>
      </c>
      <c r="BK129" s="512">
        <f>'2a cofog szerinti teljesítés'!AL131</f>
        <v>0</v>
      </c>
      <c r="BL129" s="512">
        <f>'részletező tábla módosíto ei '!AM129</f>
        <v>0</v>
      </c>
      <c r="BM129" s="512">
        <f>'2a cofog szerinti teljesítés'!AM131</f>
        <v>0</v>
      </c>
      <c r="BN129" s="512">
        <f>'részletező tábla módosíto ei '!AN129</f>
        <v>0</v>
      </c>
      <c r="BO129" s="512">
        <f>'2a cofog szerinti teljesítés'!AN131</f>
        <v>0</v>
      </c>
      <c r="BP129" s="512">
        <f>'részletező tábla módosíto ei '!AO129</f>
        <v>0</v>
      </c>
      <c r="BQ129" s="512">
        <f>'2a cofog szerinti teljesítés'!AO131</f>
        <v>0</v>
      </c>
      <c r="BR129" s="512">
        <f>'részletező tábla módosíto ei '!AP129</f>
        <v>0</v>
      </c>
      <c r="BS129" s="512">
        <f>'2a cofog szerinti teljesítés'!AP131</f>
        <v>0</v>
      </c>
      <c r="BT129" s="512">
        <f>'részletező tábla módosíto ei '!AR129</f>
        <v>0</v>
      </c>
      <c r="BU129" s="512">
        <f>'2a cofog szerinti teljesítés'!AR131</f>
        <v>0</v>
      </c>
      <c r="BV129" s="512">
        <f>'részletező tábla módosíto ei '!AS129</f>
        <v>0</v>
      </c>
      <c r="BW129" s="512">
        <f>'2a cofog szerinti teljesítés'!AS131</f>
        <v>0</v>
      </c>
      <c r="BX129" s="512">
        <f>'részletező tábla módosíto ei '!AE129</f>
        <v>0</v>
      </c>
      <c r="BY129" s="512">
        <f>'2a cofog szerinti teljesítés'!AE131</f>
        <v>0</v>
      </c>
      <c r="BZ129" s="512" t="e">
        <f>'részletező tábla módosíto ei '!#REF!</f>
        <v>#REF!</v>
      </c>
      <c r="CA129" s="512">
        <f>'2a cofog szerinti teljesítés'!AG131</f>
        <v>0</v>
      </c>
      <c r="CB129" s="512">
        <f>'részletező tábla módosíto ei '!AT129</f>
        <v>0</v>
      </c>
      <c r="CC129" s="512">
        <f>'2a cofog szerinti teljesítés'!AU131</f>
        <v>0</v>
      </c>
      <c r="CD129" s="512">
        <f>'részletező tábla módosíto ei '!AU129</f>
        <v>0</v>
      </c>
      <c r="CE129" s="512">
        <f>'2a cofog szerinti teljesítés'!AX131</f>
        <v>0</v>
      </c>
      <c r="CF129" s="512" t="e">
        <f>'részletező tábla módosíto ei '!#REF!</f>
        <v>#REF!</v>
      </c>
      <c r="CG129" s="512" t="e">
        <f>'2a cofog szerinti teljesítés'!#REF!</f>
        <v>#REF!</v>
      </c>
      <c r="CH129" s="512">
        <f>'részletező tábla módosíto ei '!AV129</f>
        <v>0</v>
      </c>
      <c r="CI129" s="512">
        <f>'2a cofog szerinti teljesítés'!AY131</f>
        <v>0</v>
      </c>
      <c r="CJ129" s="512">
        <f>'részletező tábla módosíto ei '!AW129</f>
        <v>0</v>
      </c>
      <c r="CK129" s="512">
        <f>'2a cofog szerinti teljesítés'!AZ131</f>
        <v>0</v>
      </c>
      <c r="CL129" s="512" t="e">
        <f>'részletező tábla módosíto ei '!#REF!</f>
        <v>#REF!</v>
      </c>
      <c r="CM129" s="512"/>
      <c r="CN129" s="512" t="e">
        <f>'részletező tábla módosíto ei '!#REF!</f>
        <v>#REF!</v>
      </c>
      <c r="CO129" s="512">
        <f>'2a cofog szerinti teljesítés'!AQ131</f>
        <v>0</v>
      </c>
      <c r="CP129" s="512" t="e">
        <f>'részletező tábla módosíto ei '!#REF!</f>
        <v>#REF!</v>
      </c>
      <c r="CQ129" s="512"/>
      <c r="CR129" s="512">
        <f>'részletező tábla módosíto ei '!AX129</f>
        <v>0</v>
      </c>
      <c r="CS129" s="512"/>
      <c r="CT129" s="512" t="e">
        <f>'részletező tábla módosíto ei '!#REF!</f>
        <v>#REF!</v>
      </c>
      <c r="CU129" s="512" t="e">
        <f>'2a cofog szerinti teljesítés'!#REF!</f>
        <v>#REF!</v>
      </c>
      <c r="CV129" s="512">
        <f>'részletező tábla módosíto ei '!AY129</f>
        <v>0</v>
      </c>
      <c r="CW129" s="512">
        <f>'2a cofog szerinti teljesítés'!BB131</f>
        <v>0</v>
      </c>
      <c r="CX129" s="513">
        <f>'részletező tábla módosíto ei '!AZ129</f>
        <v>0</v>
      </c>
      <c r="CY129" s="513">
        <f>'2a cofog szerinti teljesítés'!BC131</f>
        <v>0</v>
      </c>
      <c r="CZ129" s="510">
        <f t="shared" si="278"/>
        <v>0</v>
      </c>
    </row>
    <row r="130" spans="1:104" ht="17.399999999999999" x14ac:dyDescent="0.3">
      <c r="A130" s="22" t="s">
        <v>253</v>
      </c>
      <c r="B130" s="23" t="s">
        <v>254</v>
      </c>
      <c r="C130" s="512">
        <f>'részletező tábla módosíto ei '!C130</f>
        <v>0</v>
      </c>
      <c r="D130" s="512">
        <f>'2a cofog szerinti teljesítés'!C132</f>
        <v>0</v>
      </c>
      <c r="E130" s="512">
        <f>'részletező tábla módosíto ei '!D130</f>
        <v>0</v>
      </c>
      <c r="F130" s="512">
        <f>'2a cofog szerinti teljesítés'!D132</f>
        <v>0</v>
      </c>
      <c r="G130" s="512">
        <f>'részletező tábla módosíto ei '!E130</f>
        <v>0</v>
      </c>
      <c r="H130" s="512">
        <f>'2a cofog szerinti teljesítés'!E132</f>
        <v>0</v>
      </c>
      <c r="I130" s="512">
        <f>'részletező tábla módosíto ei '!F130</f>
        <v>0</v>
      </c>
      <c r="J130" s="512">
        <f>'2a cofog szerinti teljesítés'!F132</f>
        <v>0</v>
      </c>
      <c r="K130" s="512">
        <f>'részletező tábla módosíto ei '!G130</f>
        <v>0</v>
      </c>
      <c r="L130" s="512">
        <f>'részletező tábla módosíto ei '!H130</f>
        <v>0</v>
      </c>
      <c r="M130" s="512">
        <f>'2a cofog szerinti teljesítés'!H132</f>
        <v>0</v>
      </c>
      <c r="N130" s="512">
        <f>'részletező tábla módosíto ei '!M130</f>
        <v>978000</v>
      </c>
      <c r="O130" s="512">
        <f>'2a cofog szerinti teljesítés'!M132</f>
        <v>978000</v>
      </c>
      <c r="P130" s="512">
        <f>'részletező tábla módosíto ei '!N130</f>
        <v>0</v>
      </c>
      <c r="Q130" s="512">
        <f>'2a cofog szerinti teljesítés'!N132</f>
        <v>0</v>
      </c>
      <c r="R130" s="512">
        <f>'részletező tábla módosíto ei '!O130</f>
        <v>0</v>
      </c>
      <c r="S130" s="512">
        <f>'2a cofog szerinti teljesítés'!O132</f>
        <v>0</v>
      </c>
      <c r="T130" s="512">
        <f>'részletező tábla módosíto ei '!P130</f>
        <v>0</v>
      </c>
      <c r="U130" s="512">
        <f>'2a cofog szerinti teljesítés'!P132</f>
        <v>0</v>
      </c>
      <c r="V130" s="512">
        <f>'részletező tábla módosíto ei '!Q130</f>
        <v>978000</v>
      </c>
      <c r="W130" s="512">
        <f>'2a cofog szerinti teljesítés'!Q132</f>
        <v>978000</v>
      </c>
      <c r="X130" s="512">
        <f>'részletező tábla módosíto ei '!R130</f>
        <v>0</v>
      </c>
      <c r="Y130" s="512">
        <f>'2a cofog szerinti teljesítés'!R132</f>
        <v>0</v>
      </c>
      <c r="Z130" s="512">
        <f>'részletező tábla módosíto ei '!S130</f>
        <v>0</v>
      </c>
      <c r="AA130" s="512">
        <f>'2a cofog szerinti teljesítés'!S132</f>
        <v>0</v>
      </c>
      <c r="AB130" s="512">
        <f>'részletező tábla módosíto ei '!T130</f>
        <v>0</v>
      </c>
      <c r="AC130" s="512">
        <f>'2a cofog szerinti teljesítés'!T132</f>
        <v>0</v>
      </c>
      <c r="AD130" s="512">
        <f>'részletező tábla módosíto ei '!U130</f>
        <v>0</v>
      </c>
      <c r="AE130" s="512">
        <f>'2a cofog szerinti teljesítés'!U132</f>
        <v>0</v>
      </c>
      <c r="AF130" s="512">
        <f>'részletező tábla módosíto ei '!V130</f>
        <v>0</v>
      </c>
      <c r="AG130" s="512">
        <f>'2a cofog szerinti teljesítés'!V132</f>
        <v>0</v>
      </c>
      <c r="AH130" s="512">
        <f>'részletező tábla módosíto ei '!W130</f>
        <v>0</v>
      </c>
      <c r="AI130" s="512">
        <f>'2a cofog szerinti teljesítés'!W132</f>
        <v>0</v>
      </c>
      <c r="AJ130" s="512">
        <f>'részletező tábla módosíto ei '!X130</f>
        <v>0</v>
      </c>
      <c r="AK130" s="512">
        <f>'2a cofog szerinti teljesítés'!X132</f>
        <v>0</v>
      </c>
      <c r="AL130" s="512">
        <f>'részletező tábla módosíto ei '!Y130</f>
        <v>0</v>
      </c>
      <c r="AM130" s="512">
        <f>'2a cofog szerinti teljesítés'!Y132</f>
        <v>0</v>
      </c>
      <c r="AN130" s="512">
        <f>'részletező tábla módosíto ei '!Z130</f>
        <v>0</v>
      </c>
      <c r="AO130" s="512">
        <f>'2a cofog szerinti teljesítés'!Z132</f>
        <v>0</v>
      </c>
      <c r="AP130" s="512">
        <f>'részletező tábla módosíto ei '!AA130</f>
        <v>0</v>
      </c>
      <c r="AQ130" s="512">
        <f>'2a cofog szerinti teljesítés'!AA132</f>
        <v>0</v>
      </c>
      <c r="AR130" s="512">
        <f>'részletező tábla módosíto ei '!AB130</f>
        <v>0</v>
      </c>
      <c r="AS130" s="512">
        <f>'2a cofog szerinti teljesítés'!AB132</f>
        <v>0</v>
      </c>
      <c r="AT130" s="512">
        <f>'részletező tábla módosíto ei '!AC130</f>
        <v>0</v>
      </c>
      <c r="AU130" s="512">
        <f>'2a cofog szerinti teljesítés'!AC132</f>
        <v>0</v>
      </c>
      <c r="AV130" s="512">
        <f>'részletező tábla módosíto ei '!AD130</f>
        <v>0</v>
      </c>
      <c r="AW130" s="512">
        <f>'2a cofog szerinti teljesítés'!AD132</f>
        <v>0</v>
      </c>
      <c r="AX130" s="512">
        <f>'részletező tábla módosíto ei '!AF130</f>
        <v>0</v>
      </c>
      <c r="AY130" s="512">
        <f>'2a cofog szerinti teljesítés'!AF132</f>
        <v>0</v>
      </c>
      <c r="AZ130" s="512">
        <f>'részletező tábla módosíto ei '!AG130</f>
        <v>0</v>
      </c>
      <c r="BA130" s="512">
        <f>'2a cofog szerinti teljesítés'!AG132</f>
        <v>0</v>
      </c>
      <c r="BB130" s="512">
        <f>'részletező tábla módosíto ei '!AH130</f>
        <v>0</v>
      </c>
      <c r="BC130" s="512">
        <f>'2a cofog szerinti teljesítés'!AH132</f>
        <v>0</v>
      </c>
      <c r="BD130" s="512">
        <f>'részletező tábla módosíto ei '!AI130</f>
        <v>0</v>
      </c>
      <c r="BE130" s="512">
        <f>'2a cofog szerinti teljesítés'!AI132</f>
        <v>0</v>
      </c>
      <c r="BF130" s="512">
        <f>'részletező tábla módosíto ei '!AJ130</f>
        <v>0</v>
      </c>
      <c r="BG130" s="512">
        <f>'2a cofog szerinti teljesítés'!AJ132</f>
        <v>0</v>
      </c>
      <c r="BH130" s="512">
        <f>'részletező tábla módosíto ei '!AK130</f>
        <v>0</v>
      </c>
      <c r="BI130" s="512">
        <f>'2a cofog szerinti teljesítés'!AK132</f>
        <v>0</v>
      </c>
      <c r="BJ130" s="512">
        <f>'részletező tábla módosíto ei '!AL130</f>
        <v>0</v>
      </c>
      <c r="BK130" s="512">
        <f>'2a cofog szerinti teljesítés'!AL132</f>
        <v>0</v>
      </c>
      <c r="BL130" s="512">
        <f>'részletező tábla módosíto ei '!AM130</f>
        <v>0</v>
      </c>
      <c r="BM130" s="512">
        <f>'2a cofog szerinti teljesítés'!AM132</f>
        <v>0</v>
      </c>
      <c r="BN130" s="512">
        <f>'részletező tábla módosíto ei '!AN130</f>
        <v>0</v>
      </c>
      <c r="BO130" s="512">
        <f>'2a cofog szerinti teljesítés'!AN132</f>
        <v>0</v>
      </c>
      <c r="BP130" s="512">
        <f>'részletező tábla módosíto ei '!AO130</f>
        <v>0</v>
      </c>
      <c r="BQ130" s="512">
        <f>'2a cofog szerinti teljesítés'!AO132</f>
        <v>0</v>
      </c>
      <c r="BR130" s="512">
        <f>'részletező tábla módosíto ei '!AP130</f>
        <v>0</v>
      </c>
      <c r="BS130" s="512">
        <f>'2a cofog szerinti teljesítés'!AP132</f>
        <v>0</v>
      </c>
      <c r="BT130" s="512">
        <f>'részletező tábla módosíto ei '!AR130</f>
        <v>0</v>
      </c>
      <c r="BU130" s="512">
        <f>'2a cofog szerinti teljesítés'!AR132</f>
        <v>0</v>
      </c>
      <c r="BV130" s="512">
        <f>'részletező tábla módosíto ei '!AS130</f>
        <v>0</v>
      </c>
      <c r="BW130" s="512">
        <f>'2a cofog szerinti teljesítés'!AS132</f>
        <v>0</v>
      </c>
      <c r="BX130" s="512">
        <f>'részletező tábla módosíto ei '!AE130</f>
        <v>0</v>
      </c>
      <c r="BY130" s="512">
        <f>'2a cofog szerinti teljesítés'!AE132</f>
        <v>0</v>
      </c>
      <c r="BZ130" s="512" t="e">
        <f>'részletező tábla módosíto ei '!#REF!</f>
        <v>#REF!</v>
      </c>
      <c r="CA130" s="512">
        <f>'2a cofog szerinti teljesítés'!AG132</f>
        <v>0</v>
      </c>
      <c r="CB130" s="512">
        <f>'részletező tábla módosíto ei '!AT130</f>
        <v>0</v>
      </c>
      <c r="CC130" s="512">
        <f>'2a cofog szerinti teljesítés'!AU132</f>
        <v>0</v>
      </c>
      <c r="CD130" s="512">
        <f>'részletező tábla módosíto ei '!AU130</f>
        <v>0</v>
      </c>
      <c r="CE130" s="512">
        <f>'2a cofog szerinti teljesítés'!AX132</f>
        <v>0</v>
      </c>
      <c r="CF130" s="512" t="e">
        <f>'részletező tábla módosíto ei '!#REF!</f>
        <v>#REF!</v>
      </c>
      <c r="CG130" s="512" t="e">
        <f>'2a cofog szerinti teljesítés'!#REF!</f>
        <v>#REF!</v>
      </c>
      <c r="CH130" s="512">
        <f>'részletező tábla módosíto ei '!AV130</f>
        <v>0</v>
      </c>
      <c r="CI130" s="512">
        <f>'2a cofog szerinti teljesítés'!AY132</f>
        <v>0</v>
      </c>
      <c r="CJ130" s="512">
        <f>'részletező tábla módosíto ei '!AW130</f>
        <v>0</v>
      </c>
      <c r="CK130" s="512">
        <f>'2a cofog szerinti teljesítés'!AZ132</f>
        <v>0</v>
      </c>
      <c r="CL130" s="512" t="e">
        <f>'részletező tábla módosíto ei '!#REF!</f>
        <v>#REF!</v>
      </c>
      <c r="CM130" s="512"/>
      <c r="CN130" s="512" t="e">
        <f>'részletező tábla módosíto ei '!#REF!</f>
        <v>#REF!</v>
      </c>
      <c r="CO130" s="512">
        <f>'2a cofog szerinti teljesítés'!AQ132</f>
        <v>0</v>
      </c>
      <c r="CP130" s="512" t="e">
        <f>'részletező tábla módosíto ei '!#REF!</f>
        <v>#REF!</v>
      </c>
      <c r="CQ130" s="512"/>
      <c r="CR130" s="512">
        <f>'részletező tábla módosíto ei '!AX130</f>
        <v>0</v>
      </c>
      <c r="CS130" s="512"/>
      <c r="CT130" s="512" t="e">
        <f>'részletező tábla módosíto ei '!#REF!</f>
        <v>#REF!</v>
      </c>
      <c r="CU130" s="512" t="e">
        <f>'2a cofog szerinti teljesítés'!#REF!</f>
        <v>#REF!</v>
      </c>
      <c r="CV130" s="512">
        <f>'részletező tábla módosíto ei '!AY130</f>
        <v>0</v>
      </c>
      <c r="CW130" s="512">
        <f>'2a cofog szerinti teljesítés'!BB132</f>
        <v>0</v>
      </c>
      <c r="CX130" s="513">
        <f>'részletező tábla módosíto ei '!AZ130</f>
        <v>0</v>
      </c>
      <c r="CY130" s="513">
        <f>'2a cofog szerinti teljesítés'!BC132</f>
        <v>0</v>
      </c>
      <c r="CZ130" s="510">
        <f t="shared" si="278"/>
        <v>978000</v>
      </c>
    </row>
    <row r="131" spans="1:104" ht="17.399999999999999" x14ac:dyDescent="0.3">
      <c r="A131" s="22" t="s">
        <v>255</v>
      </c>
      <c r="B131" s="23" t="s">
        <v>256</v>
      </c>
      <c r="C131" s="512">
        <f>'részletező tábla módosíto ei '!C131</f>
        <v>0</v>
      </c>
      <c r="D131" s="512">
        <f>'2a cofog szerinti teljesítés'!C133</f>
        <v>0</v>
      </c>
      <c r="E131" s="512">
        <f>'részletező tábla módosíto ei '!D131</f>
        <v>0</v>
      </c>
      <c r="F131" s="512">
        <f>'2a cofog szerinti teljesítés'!D133</f>
        <v>0</v>
      </c>
      <c r="G131" s="512">
        <f>'részletező tábla módosíto ei '!E131</f>
        <v>0</v>
      </c>
      <c r="H131" s="512">
        <f>'2a cofog szerinti teljesítés'!E133</f>
        <v>0</v>
      </c>
      <c r="I131" s="512">
        <f>'részletező tábla módosíto ei '!F131</f>
        <v>0</v>
      </c>
      <c r="J131" s="512">
        <f>'2a cofog szerinti teljesítés'!F133</f>
        <v>0</v>
      </c>
      <c r="K131" s="512">
        <f>'részletező tábla módosíto ei '!G131</f>
        <v>0</v>
      </c>
      <c r="L131" s="512">
        <f>'részletező tábla módosíto ei '!H131</f>
        <v>0</v>
      </c>
      <c r="M131" s="512">
        <f>'2a cofog szerinti teljesítés'!H133</f>
        <v>0</v>
      </c>
      <c r="N131" s="512">
        <f>'részletező tábla módosíto ei '!M131</f>
        <v>0</v>
      </c>
      <c r="O131" s="512">
        <f>'2a cofog szerinti teljesítés'!M133</f>
        <v>0</v>
      </c>
      <c r="P131" s="512">
        <f>'részletező tábla módosíto ei '!N131</f>
        <v>0</v>
      </c>
      <c r="Q131" s="512">
        <f>'2a cofog szerinti teljesítés'!N133</f>
        <v>0</v>
      </c>
      <c r="R131" s="512">
        <f>'részletező tábla módosíto ei '!O131</f>
        <v>0</v>
      </c>
      <c r="S131" s="512">
        <f>'2a cofog szerinti teljesítés'!O133</f>
        <v>0</v>
      </c>
      <c r="T131" s="512">
        <f>'részletező tábla módosíto ei '!P131</f>
        <v>0</v>
      </c>
      <c r="U131" s="512">
        <f>'2a cofog szerinti teljesítés'!P133</f>
        <v>0</v>
      </c>
      <c r="V131" s="512">
        <f>'részletező tábla módosíto ei '!Q131</f>
        <v>0</v>
      </c>
      <c r="W131" s="512">
        <f>'2a cofog szerinti teljesítés'!Q133</f>
        <v>0</v>
      </c>
      <c r="X131" s="512">
        <f>'részletező tábla módosíto ei '!R131</f>
        <v>0</v>
      </c>
      <c r="Y131" s="512">
        <f>'2a cofog szerinti teljesítés'!R133</f>
        <v>0</v>
      </c>
      <c r="Z131" s="512">
        <f>'részletező tábla módosíto ei '!S131</f>
        <v>0</v>
      </c>
      <c r="AA131" s="512">
        <f>'2a cofog szerinti teljesítés'!S133</f>
        <v>0</v>
      </c>
      <c r="AB131" s="512">
        <f>'részletező tábla módosíto ei '!T131</f>
        <v>0</v>
      </c>
      <c r="AC131" s="512">
        <f>'2a cofog szerinti teljesítés'!T133</f>
        <v>0</v>
      </c>
      <c r="AD131" s="512">
        <f>'részletező tábla módosíto ei '!U131</f>
        <v>0</v>
      </c>
      <c r="AE131" s="512">
        <f>'2a cofog szerinti teljesítés'!U133</f>
        <v>0</v>
      </c>
      <c r="AF131" s="512">
        <f>'részletező tábla módosíto ei '!V131</f>
        <v>0</v>
      </c>
      <c r="AG131" s="512">
        <f>'2a cofog szerinti teljesítés'!V133</f>
        <v>0</v>
      </c>
      <c r="AH131" s="512">
        <f>'részletező tábla módosíto ei '!W131</f>
        <v>0</v>
      </c>
      <c r="AI131" s="512">
        <f>'2a cofog szerinti teljesítés'!W133</f>
        <v>0</v>
      </c>
      <c r="AJ131" s="512">
        <f>'részletező tábla módosíto ei '!X131</f>
        <v>0</v>
      </c>
      <c r="AK131" s="512">
        <f>'2a cofog szerinti teljesítés'!X133</f>
        <v>0</v>
      </c>
      <c r="AL131" s="512">
        <f>'részletező tábla módosíto ei '!Y131</f>
        <v>0</v>
      </c>
      <c r="AM131" s="512">
        <f>'2a cofog szerinti teljesítés'!Y133</f>
        <v>0</v>
      </c>
      <c r="AN131" s="512">
        <f>'részletező tábla módosíto ei '!Z131</f>
        <v>0</v>
      </c>
      <c r="AO131" s="512">
        <f>'2a cofog szerinti teljesítés'!Z133</f>
        <v>0</v>
      </c>
      <c r="AP131" s="512">
        <f>'részletező tábla módosíto ei '!AA131</f>
        <v>0</v>
      </c>
      <c r="AQ131" s="512">
        <f>'2a cofog szerinti teljesítés'!AA133</f>
        <v>0</v>
      </c>
      <c r="AR131" s="512">
        <f>'részletező tábla módosíto ei '!AB131</f>
        <v>0</v>
      </c>
      <c r="AS131" s="512">
        <f>'2a cofog szerinti teljesítés'!AB133</f>
        <v>0</v>
      </c>
      <c r="AT131" s="512">
        <f>'részletező tábla módosíto ei '!AC131</f>
        <v>0</v>
      </c>
      <c r="AU131" s="512">
        <f>'2a cofog szerinti teljesítés'!AC133</f>
        <v>0</v>
      </c>
      <c r="AV131" s="512">
        <f>'részletező tábla módosíto ei '!AD131</f>
        <v>0</v>
      </c>
      <c r="AW131" s="512">
        <f>'2a cofog szerinti teljesítés'!AD133</f>
        <v>0</v>
      </c>
      <c r="AX131" s="512">
        <f>'részletező tábla módosíto ei '!AF131</f>
        <v>0</v>
      </c>
      <c r="AY131" s="512">
        <f>'2a cofog szerinti teljesítés'!AF133</f>
        <v>0</v>
      </c>
      <c r="AZ131" s="512">
        <f>'részletező tábla módosíto ei '!AG131</f>
        <v>0</v>
      </c>
      <c r="BA131" s="512">
        <f>'2a cofog szerinti teljesítés'!AG133</f>
        <v>0</v>
      </c>
      <c r="BB131" s="512">
        <f>'részletező tábla módosíto ei '!AH131</f>
        <v>0</v>
      </c>
      <c r="BC131" s="512">
        <f>'2a cofog szerinti teljesítés'!AH133</f>
        <v>0</v>
      </c>
      <c r="BD131" s="512">
        <f>'részletező tábla módosíto ei '!AI131</f>
        <v>0</v>
      </c>
      <c r="BE131" s="512">
        <f>'2a cofog szerinti teljesítés'!AI133</f>
        <v>0</v>
      </c>
      <c r="BF131" s="512">
        <f>'részletező tábla módosíto ei '!AJ131</f>
        <v>0</v>
      </c>
      <c r="BG131" s="512">
        <f>'2a cofog szerinti teljesítés'!AJ133</f>
        <v>0</v>
      </c>
      <c r="BH131" s="512">
        <f>'részletező tábla módosíto ei '!AK131</f>
        <v>0</v>
      </c>
      <c r="BI131" s="512">
        <f>'2a cofog szerinti teljesítés'!AK133</f>
        <v>0</v>
      </c>
      <c r="BJ131" s="512">
        <f>'részletező tábla módosíto ei '!AL131</f>
        <v>0</v>
      </c>
      <c r="BK131" s="512">
        <f>'2a cofog szerinti teljesítés'!AL133</f>
        <v>0</v>
      </c>
      <c r="BL131" s="512">
        <f>'részletező tábla módosíto ei '!AM131</f>
        <v>0</v>
      </c>
      <c r="BM131" s="512">
        <f>'2a cofog szerinti teljesítés'!AM133</f>
        <v>0</v>
      </c>
      <c r="BN131" s="512">
        <f>'részletező tábla módosíto ei '!AN131</f>
        <v>0</v>
      </c>
      <c r="BO131" s="512">
        <f>'2a cofog szerinti teljesítés'!AN133</f>
        <v>0</v>
      </c>
      <c r="BP131" s="512">
        <f>'részletező tábla módosíto ei '!AO131</f>
        <v>0</v>
      </c>
      <c r="BQ131" s="512">
        <f>'2a cofog szerinti teljesítés'!AO133</f>
        <v>0</v>
      </c>
      <c r="BR131" s="512">
        <f>'részletező tábla módosíto ei '!AP131</f>
        <v>0</v>
      </c>
      <c r="BS131" s="512">
        <f>'2a cofog szerinti teljesítés'!AP133</f>
        <v>0</v>
      </c>
      <c r="BT131" s="512">
        <f>'részletező tábla módosíto ei '!AR131</f>
        <v>0</v>
      </c>
      <c r="BU131" s="512">
        <f>'2a cofog szerinti teljesítés'!AR133</f>
        <v>0</v>
      </c>
      <c r="BV131" s="512">
        <f>'részletező tábla módosíto ei '!AS131</f>
        <v>0</v>
      </c>
      <c r="BW131" s="512">
        <f>'2a cofog szerinti teljesítés'!AS133</f>
        <v>0</v>
      </c>
      <c r="BX131" s="512">
        <f>'részletező tábla módosíto ei '!AE131</f>
        <v>0</v>
      </c>
      <c r="BY131" s="512">
        <f>'2a cofog szerinti teljesítés'!AE133</f>
        <v>0</v>
      </c>
      <c r="BZ131" s="512" t="e">
        <f>'részletező tábla módosíto ei '!#REF!</f>
        <v>#REF!</v>
      </c>
      <c r="CA131" s="512">
        <f>'2a cofog szerinti teljesítés'!AG133</f>
        <v>0</v>
      </c>
      <c r="CB131" s="512">
        <f>'részletező tábla módosíto ei '!AT131</f>
        <v>0</v>
      </c>
      <c r="CC131" s="512">
        <f>'2a cofog szerinti teljesítés'!AU133</f>
        <v>0</v>
      </c>
      <c r="CD131" s="512">
        <f>'részletező tábla módosíto ei '!AU131</f>
        <v>0</v>
      </c>
      <c r="CE131" s="512">
        <f>'2a cofog szerinti teljesítés'!AX133</f>
        <v>0</v>
      </c>
      <c r="CF131" s="512" t="e">
        <f>'részletező tábla módosíto ei '!#REF!</f>
        <v>#REF!</v>
      </c>
      <c r="CG131" s="512" t="e">
        <f>'2a cofog szerinti teljesítés'!#REF!</f>
        <v>#REF!</v>
      </c>
      <c r="CH131" s="512">
        <f>'részletező tábla módosíto ei '!AV131</f>
        <v>0</v>
      </c>
      <c r="CI131" s="512">
        <f>'2a cofog szerinti teljesítés'!AY133</f>
        <v>0</v>
      </c>
      <c r="CJ131" s="512">
        <f>'részletező tábla módosíto ei '!AW131</f>
        <v>0</v>
      </c>
      <c r="CK131" s="512">
        <f>'2a cofog szerinti teljesítés'!AZ133</f>
        <v>0</v>
      </c>
      <c r="CL131" s="512" t="e">
        <f>'részletező tábla módosíto ei '!#REF!</f>
        <v>#REF!</v>
      </c>
      <c r="CM131" s="512"/>
      <c r="CN131" s="512" t="e">
        <f>'részletező tábla módosíto ei '!#REF!</f>
        <v>#REF!</v>
      </c>
      <c r="CO131" s="512">
        <f>'2a cofog szerinti teljesítés'!AQ133</f>
        <v>0</v>
      </c>
      <c r="CP131" s="512" t="e">
        <f>'részletező tábla módosíto ei '!#REF!</f>
        <v>#REF!</v>
      </c>
      <c r="CQ131" s="512"/>
      <c r="CR131" s="512">
        <f>'részletező tábla módosíto ei '!AX131</f>
        <v>0</v>
      </c>
      <c r="CS131" s="512"/>
      <c r="CT131" s="512" t="e">
        <f>'részletező tábla módosíto ei '!#REF!</f>
        <v>#REF!</v>
      </c>
      <c r="CU131" s="512" t="e">
        <f>'2a cofog szerinti teljesítés'!#REF!</f>
        <v>#REF!</v>
      </c>
      <c r="CV131" s="512">
        <f>'részletező tábla módosíto ei '!AY131</f>
        <v>0</v>
      </c>
      <c r="CW131" s="512">
        <f>'2a cofog szerinti teljesítés'!BB133</f>
        <v>0</v>
      </c>
      <c r="CX131" s="513">
        <f>'részletező tábla módosíto ei '!AZ131</f>
        <v>0</v>
      </c>
      <c r="CY131" s="513">
        <f>'2a cofog szerinti teljesítés'!BC133</f>
        <v>0</v>
      </c>
      <c r="CZ131" s="510">
        <f t="shared" si="278"/>
        <v>0</v>
      </c>
    </row>
    <row r="132" spans="1:104" ht="17.399999999999999" x14ac:dyDescent="0.3">
      <c r="A132" s="22" t="s">
        <v>257</v>
      </c>
      <c r="B132" s="23" t="s">
        <v>258</v>
      </c>
      <c r="C132" s="512">
        <f>'részletező tábla módosíto ei '!C132</f>
        <v>0</v>
      </c>
      <c r="D132" s="512">
        <f>'2a cofog szerinti teljesítés'!C134</f>
        <v>50000</v>
      </c>
      <c r="E132" s="512">
        <f>'részletező tábla módosíto ei '!D132</f>
        <v>0</v>
      </c>
      <c r="F132" s="512">
        <f>'2a cofog szerinti teljesítés'!D134</f>
        <v>0</v>
      </c>
      <c r="G132" s="512">
        <f>'részletező tábla módosíto ei '!E132</f>
        <v>300000</v>
      </c>
      <c r="H132" s="512">
        <f>'2a cofog szerinti teljesítés'!E134</f>
        <v>250000</v>
      </c>
      <c r="I132" s="512">
        <f>'részletező tábla módosíto ei '!F132</f>
        <v>0</v>
      </c>
      <c r="J132" s="512">
        <f>'2a cofog szerinti teljesítés'!F134</f>
        <v>0</v>
      </c>
      <c r="K132" s="512">
        <f>'részletező tábla módosíto ei '!G132</f>
        <v>0</v>
      </c>
      <c r="L132" s="512">
        <f>'részletező tábla módosíto ei '!H132</f>
        <v>300000</v>
      </c>
      <c r="M132" s="512">
        <f>'2a cofog szerinti teljesítés'!H134</f>
        <v>300000</v>
      </c>
      <c r="N132" s="512">
        <f>'részletező tábla módosíto ei '!M132</f>
        <v>1975000</v>
      </c>
      <c r="O132" s="512">
        <f>'2a cofog szerinti teljesítés'!M134</f>
        <v>1975000</v>
      </c>
      <c r="P132" s="512">
        <f>'részletező tábla módosíto ei '!N132</f>
        <v>0</v>
      </c>
      <c r="Q132" s="512">
        <f>'2a cofog szerinti teljesítés'!N134</f>
        <v>0</v>
      </c>
      <c r="R132" s="512">
        <f>'részletező tábla módosíto ei '!O132</f>
        <v>0</v>
      </c>
      <c r="S132" s="512">
        <f>'2a cofog szerinti teljesítés'!O134</f>
        <v>0</v>
      </c>
      <c r="T132" s="512">
        <f>'részletező tábla módosíto ei '!P132</f>
        <v>0</v>
      </c>
      <c r="U132" s="512">
        <f>'2a cofog szerinti teljesítés'!P134</f>
        <v>0</v>
      </c>
      <c r="V132" s="512">
        <f>'részletező tábla módosíto ei '!Q132</f>
        <v>1975000</v>
      </c>
      <c r="W132" s="512">
        <f>'2a cofog szerinti teljesítés'!Q134</f>
        <v>1975000</v>
      </c>
      <c r="X132" s="515">
        <f>'részletező tábla módosíto ei '!R132</f>
        <v>3000000</v>
      </c>
      <c r="Y132" s="515">
        <f>'2a cofog szerinti teljesítés'!R134</f>
        <v>3000000</v>
      </c>
      <c r="Z132" s="512">
        <f>'részletező tábla módosíto ei '!S132</f>
        <v>0</v>
      </c>
      <c r="AA132" s="512">
        <f>'2a cofog szerinti teljesítés'!S134</f>
        <v>0</v>
      </c>
      <c r="AB132" s="512">
        <f>'részletező tábla módosíto ei '!T132</f>
        <v>0</v>
      </c>
      <c r="AC132" s="512">
        <f>'2a cofog szerinti teljesítés'!T134</f>
        <v>0</v>
      </c>
      <c r="AD132" s="512">
        <f>'részletező tábla módosíto ei '!U132</f>
        <v>3000000</v>
      </c>
      <c r="AE132" s="512">
        <f>'2a cofog szerinti teljesítés'!U134</f>
        <v>3000000</v>
      </c>
      <c r="AF132" s="512">
        <f>'részletező tábla módosíto ei '!V132</f>
        <v>0</v>
      </c>
      <c r="AG132" s="512">
        <f>'2a cofog szerinti teljesítés'!V134</f>
        <v>0</v>
      </c>
      <c r="AH132" s="512">
        <f>'részletező tábla módosíto ei '!W132</f>
        <v>0</v>
      </c>
      <c r="AI132" s="512">
        <f>'2a cofog szerinti teljesítés'!W134</f>
        <v>0</v>
      </c>
      <c r="AJ132" s="512">
        <f>'részletező tábla módosíto ei '!X132</f>
        <v>0</v>
      </c>
      <c r="AK132" s="512">
        <f>'2a cofog szerinti teljesítés'!X134</f>
        <v>0</v>
      </c>
      <c r="AL132" s="512">
        <f>'részletező tábla módosíto ei '!Y132</f>
        <v>0</v>
      </c>
      <c r="AM132" s="512">
        <f>'2a cofog szerinti teljesítés'!Y134</f>
        <v>0</v>
      </c>
      <c r="AN132" s="512">
        <f>'részletező tábla módosíto ei '!Z132</f>
        <v>0</v>
      </c>
      <c r="AO132" s="512">
        <f>'2a cofog szerinti teljesítés'!Z134</f>
        <v>100000</v>
      </c>
      <c r="AP132" s="512">
        <f>'részletező tábla módosíto ei '!AA132</f>
        <v>0</v>
      </c>
      <c r="AQ132" s="512">
        <f>'2a cofog szerinti teljesítés'!AA134</f>
        <v>0</v>
      </c>
      <c r="AR132" s="512">
        <f>'részletező tábla módosíto ei '!AB132</f>
        <v>0</v>
      </c>
      <c r="AS132" s="512">
        <f>'2a cofog szerinti teljesítés'!AB134</f>
        <v>0</v>
      </c>
      <c r="AT132" s="512">
        <f>'részletező tábla módosíto ei '!AC132</f>
        <v>0</v>
      </c>
      <c r="AU132" s="512">
        <f>'2a cofog szerinti teljesítés'!AC134</f>
        <v>0</v>
      </c>
      <c r="AV132" s="512">
        <f>'részletező tábla módosíto ei '!AD132</f>
        <v>0</v>
      </c>
      <c r="AW132" s="512">
        <f>'2a cofog szerinti teljesítés'!AD134</f>
        <v>0</v>
      </c>
      <c r="AX132" s="512">
        <f>'részletező tábla módosíto ei '!AF132</f>
        <v>0</v>
      </c>
      <c r="AY132" s="512">
        <f>'2a cofog szerinti teljesítés'!AF134</f>
        <v>0</v>
      </c>
      <c r="AZ132" s="512">
        <f>'részletező tábla módosíto ei '!AG132</f>
        <v>0</v>
      </c>
      <c r="BA132" s="512">
        <f>'2a cofog szerinti teljesítés'!AG134</f>
        <v>0</v>
      </c>
      <c r="BB132" s="512">
        <f>'részletező tábla módosíto ei '!AH132</f>
        <v>0</v>
      </c>
      <c r="BC132" s="512">
        <f>'2a cofog szerinti teljesítés'!AH134</f>
        <v>0</v>
      </c>
      <c r="BD132" s="512">
        <f>'részletező tábla módosíto ei '!AI132</f>
        <v>0</v>
      </c>
      <c r="BE132" s="512">
        <f>'2a cofog szerinti teljesítés'!AI134</f>
        <v>0</v>
      </c>
      <c r="BF132" s="512">
        <f>'részletező tábla módosíto ei '!AJ132</f>
        <v>0</v>
      </c>
      <c r="BG132" s="512">
        <f>'2a cofog szerinti teljesítés'!AJ134</f>
        <v>0</v>
      </c>
      <c r="BH132" s="512">
        <f>'részletező tábla módosíto ei '!AK132</f>
        <v>0</v>
      </c>
      <c r="BI132" s="512">
        <f>'2a cofog szerinti teljesítés'!AK134</f>
        <v>0</v>
      </c>
      <c r="BJ132" s="512">
        <f>'részletező tábla módosíto ei '!AL132</f>
        <v>1100000</v>
      </c>
      <c r="BK132" s="512">
        <f>'2a cofog szerinti teljesítés'!AL134</f>
        <v>320000</v>
      </c>
      <c r="BL132" s="512">
        <f>'részletező tábla módosíto ei '!AM132</f>
        <v>0</v>
      </c>
      <c r="BM132" s="512">
        <f>'2a cofog szerinti teljesítés'!AM134</f>
        <v>0</v>
      </c>
      <c r="BN132" s="512">
        <f>'részletező tábla módosíto ei '!AN132</f>
        <v>0</v>
      </c>
      <c r="BO132" s="512">
        <f>'2a cofog szerinti teljesítés'!AN134</f>
        <v>100000</v>
      </c>
      <c r="BP132" s="512">
        <f>'részletező tábla módosíto ei '!AO132</f>
        <v>0</v>
      </c>
      <c r="BQ132" s="512">
        <f>'2a cofog szerinti teljesítés'!AO134</f>
        <v>0</v>
      </c>
      <c r="BR132" s="512">
        <f>'részletező tábla módosíto ei '!AP132</f>
        <v>0</v>
      </c>
      <c r="BS132" s="512">
        <f>'2a cofog szerinti teljesítés'!AP134</f>
        <v>160000</v>
      </c>
      <c r="BT132" s="512">
        <f>'részletező tábla módosíto ei '!AR132</f>
        <v>0</v>
      </c>
      <c r="BU132" s="512">
        <f>'2a cofog szerinti teljesítés'!AR134</f>
        <v>120000</v>
      </c>
      <c r="BV132" s="512">
        <f>'részletező tábla módosíto ei '!AS132</f>
        <v>0</v>
      </c>
      <c r="BW132" s="512">
        <f>'2a cofog szerinti teljesítés'!AS134</f>
        <v>0</v>
      </c>
      <c r="BX132" s="512">
        <f>'részletező tábla módosíto ei '!AE132</f>
        <v>0</v>
      </c>
      <c r="BY132" s="512">
        <f>'2a cofog szerinti teljesítés'!AE134</f>
        <v>0</v>
      </c>
      <c r="BZ132" s="512" t="e">
        <f>'részletező tábla módosíto ei '!#REF!</f>
        <v>#REF!</v>
      </c>
      <c r="CA132" s="512">
        <f>'2a cofog szerinti teljesítés'!AG134</f>
        <v>0</v>
      </c>
      <c r="CB132" s="512">
        <f>'részletező tábla módosíto ei '!AT132</f>
        <v>0</v>
      </c>
      <c r="CC132" s="512">
        <f>'2a cofog szerinti teljesítés'!AU134</f>
        <v>0</v>
      </c>
      <c r="CD132" s="512">
        <f>'részletező tábla módosíto ei '!AU132</f>
        <v>0</v>
      </c>
      <c r="CE132" s="512">
        <f>'2a cofog szerinti teljesítés'!AX134</f>
        <v>0</v>
      </c>
      <c r="CF132" s="512" t="e">
        <f>'részletező tábla módosíto ei '!#REF!</f>
        <v>#REF!</v>
      </c>
      <c r="CG132" s="512" t="e">
        <f>'2a cofog szerinti teljesítés'!#REF!</f>
        <v>#REF!</v>
      </c>
      <c r="CH132" s="512">
        <f>'részletező tábla módosíto ei '!AV132</f>
        <v>0</v>
      </c>
      <c r="CI132" s="512">
        <f>'2a cofog szerinti teljesítés'!AY134</f>
        <v>0</v>
      </c>
      <c r="CJ132" s="512">
        <f>'részletező tábla módosíto ei '!AW132</f>
        <v>0</v>
      </c>
      <c r="CK132" s="512">
        <f>'2a cofog szerinti teljesítés'!AZ134</f>
        <v>0</v>
      </c>
      <c r="CL132" s="512" t="e">
        <f>'részletező tábla módosíto ei '!#REF!</f>
        <v>#REF!</v>
      </c>
      <c r="CM132" s="512"/>
      <c r="CN132" s="512" t="e">
        <f>'részletező tábla módosíto ei '!#REF!</f>
        <v>#REF!</v>
      </c>
      <c r="CO132" s="512">
        <f>'2a cofog szerinti teljesítés'!AQ134</f>
        <v>0</v>
      </c>
      <c r="CP132" s="512" t="e">
        <f>'részletező tábla módosíto ei '!#REF!</f>
        <v>#REF!</v>
      </c>
      <c r="CQ132" s="512"/>
      <c r="CR132" s="512">
        <f>'részletező tábla módosíto ei '!AX132</f>
        <v>0</v>
      </c>
      <c r="CS132" s="512"/>
      <c r="CT132" s="512" t="e">
        <f>'részletező tábla módosíto ei '!#REF!</f>
        <v>#REF!</v>
      </c>
      <c r="CU132" s="512" t="e">
        <f>'2a cofog szerinti teljesítés'!#REF!</f>
        <v>#REF!</v>
      </c>
      <c r="CV132" s="512">
        <f>'részletező tábla módosíto ei '!AY132</f>
        <v>0</v>
      </c>
      <c r="CW132" s="512">
        <f>'2a cofog szerinti teljesítés'!BB134</f>
        <v>0</v>
      </c>
      <c r="CX132" s="513">
        <f>'részletező tábla módosíto ei '!AZ132</f>
        <v>1100000</v>
      </c>
      <c r="CY132" s="513">
        <f>'2a cofog szerinti teljesítés'!BC134</f>
        <v>800000</v>
      </c>
      <c r="CZ132" s="510">
        <f t="shared" si="278"/>
        <v>6375000</v>
      </c>
    </row>
    <row r="133" spans="1:104" ht="17.399999999999999" x14ac:dyDescent="0.3">
      <c r="A133" s="22" t="s">
        <v>259</v>
      </c>
      <c r="B133" s="23" t="s">
        <v>260</v>
      </c>
      <c r="C133" s="512">
        <f>'részletező tábla módosíto ei '!C133</f>
        <v>0</v>
      </c>
      <c r="D133" s="512">
        <f>'2a cofog szerinti teljesítés'!C135</f>
        <v>0</v>
      </c>
      <c r="E133" s="512">
        <f>'részletező tábla módosíto ei '!D133</f>
        <v>0</v>
      </c>
      <c r="F133" s="512">
        <f>'2a cofog szerinti teljesítés'!D135</f>
        <v>0</v>
      </c>
      <c r="G133" s="512">
        <f>'részletező tábla módosíto ei '!E133</f>
        <v>0</v>
      </c>
      <c r="H133" s="512">
        <f>'2a cofog szerinti teljesítés'!E135</f>
        <v>0</v>
      </c>
      <c r="I133" s="512">
        <f>'részletező tábla módosíto ei '!F133</f>
        <v>0</v>
      </c>
      <c r="J133" s="512">
        <f>'2a cofog szerinti teljesítés'!F135</f>
        <v>0</v>
      </c>
      <c r="K133" s="512">
        <f>'részletező tábla módosíto ei '!G133</f>
        <v>0</v>
      </c>
      <c r="L133" s="512">
        <f>'részletező tábla módosíto ei '!H133</f>
        <v>0</v>
      </c>
      <c r="M133" s="512">
        <f>'2a cofog szerinti teljesítés'!H135</f>
        <v>0</v>
      </c>
      <c r="N133" s="512">
        <f>'részletező tábla módosíto ei '!M133</f>
        <v>0</v>
      </c>
      <c r="O133" s="512">
        <f>'2a cofog szerinti teljesítés'!M135</f>
        <v>0</v>
      </c>
      <c r="P133" s="512">
        <f>'részletező tábla módosíto ei '!N133</f>
        <v>0</v>
      </c>
      <c r="Q133" s="512">
        <f>'2a cofog szerinti teljesítés'!N135</f>
        <v>0</v>
      </c>
      <c r="R133" s="512">
        <f>'részletező tábla módosíto ei '!O133</f>
        <v>0</v>
      </c>
      <c r="S133" s="512">
        <f>'2a cofog szerinti teljesítés'!O135</f>
        <v>0</v>
      </c>
      <c r="T133" s="512">
        <f>'részletező tábla módosíto ei '!P133</f>
        <v>0</v>
      </c>
      <c r="U133" s="512">
        <f>'2a cofog szerinti teljesítés'!P135</f>
        <v>0</v>
      </c>
      <c r="V133" s="512">
        <f>'részletező tábla módosíto ei '!Q133</f>
        <v>0</v>
      </c>
      <c r="W133" s="512">
        <f>'2a cofog szerinti teljesítés'!Q135</f>
        <v>0</v>
      </c>
      <c r="X133" s="512">
        <f>'részletező tábla módosíto ei '!R133</f>
        <v>0</v>
      </c>
      <c r="Y133" s="512">
        <f>'2a cofog szerinti teljesítés'!R135</f>
        <v>0</v>
      </c>
      <c r="Z133" s="512">
        <f>'részletező tábla módosíto ei '!S133</f>
        <v>0</v>
      </c>
      <c r="AA133" s="512">
        <f>'2a cofog szerinti teljesítés'!S135</f>
        <v>0</v>
      </c>
      <c r="AB133" s="512">
        <f>'részletező tábla módosíto ei '!T133</f>
        <v>0</v>
      </c>
      <c r="AC133" s="512">
        <f>'2a cofog szerinti teljesítés'!T135</f>
        <v>0</v>
      </c>
      <c r="AD133" s="512">
        <f>'részletező tábla módosíto ei '!U133</f>
        <v>0</v>
      </c>
      <c r="AE133" s="512">
        <f>'2a cofog szerinti teljesítés'!U135</f>
        <v>0</v>
      </c>
      <c r="AF133" s="512">
        <f>'részletező tábla módosíto ei '!V133</f>
        <v>0</v>
      </c>
      <c r="AG133" s="512">
        <f>'2a cofog szerinti teljesítés'!V135</f>
        <v>0</v>
      </c>
      <c r="AH133" s="512">
        <f>'részletező tábla módosíto ei '!W133</f>
        <v>0</v>
      </c>
      <c r="AI133" s="512">
        <f>'2a cofog szerinti teljesítés'!W135</f>
        <v>0</v>
      </c>
      <c r="AJ133" s="512">
        <f>'részletező tábla módosíto ei '!X133</f>
        <v>0</v>
      </c>
      <c r="AK133" s="512">
        <f>'2a cofog szerinti teljesítés'!X135</f>
        <v>0</v>
      </c>
      <c r="AL133" s="512">
        <f>'részletező tábla módosíto ei '!Y133</f>
        <v>0</v>
      </c>
      <c r="AM133" s="512">
        <f>'2a cofog szerinti teljesítés'!Y135</f>
        <v>0</v>
      </c>
      <c r="AN133" s="512">
        <f>'részletező tábla módosíto ei '!Z133</f>
        <v>0</v>
      </c>
      <c r="AO133" s="512">
        <f>'2a cofog szerinti teljesítés'!Z135</f>
        <v>0</v>
      </c>
      <c r="AP133" s="512">
        <f>'részletező tábla módosíto ei '!AA133</f>
        <v>0</v>
      </c>
      <c r="AQ133" s="512">
        <f>'2a cofog szerinti teljesítés'!AA135</f>
        <v>0</v>
      </c>
      <c r="AR133" s="512">
        <f>'részletező tábla módosíto ei '!AB133</f>
        <v>0</v>
      </c>
      <c r="AS133" s="512">
        <f>'2a cofog szerinti teljesítés'!AB135</f>
        <v>0</v>
      </c>
      <c r="AT133" s="512">
        <f>'részletező tábla módosíto ei '!AC133</f>
        <v>0</v>
      </c>
      <c r="AU133" s="512">
        <f>'2a cofog szerinti teljesítés'!AC135</f>
        <v>0</v>
      </c>
      <c r="AV133" s="512">
        <f>'részletező tábla módosíto ei '!AD133</f>
        <v>0</v>
      </c>
      <c r="AW133" s="512">
        <f>'2a cofog szerinti teljesítés'!AD135</f>
        <v>0</v>
      </c>
      <c r="AX133" s="512">
        <f>'részletező tábla módosíto ei '!AF133</f>
        <v>0</v>
      </c>
      <c r="AY133" s="512">
        <f>'2a cofog szerinti teljesítés'!AF135</f>
        <v>0</v>
      </c>
      <c r="AZ133" s="512">
        <f>'részletező tábla módosíto ei '!AG133</f>
        <v>0</v>
      </c>
      <c r="BA133" s="512">
        <f>'2a cofog szerinti teljesítés'!AG135</f>
        <v>0</v>
      </c>
      <c r="BB133" s="512">
        <f>'részletező tábla módosíto ei '!AH133</f>
        <v>0</v>
      </c>
      <c r="BC133" s="512">
        <f>'2a cofog szerinti teljesítés'!AH135</f>
        <v>0</v>
      </c>
      <c r="BD133" s="512">
        <f>'részletező tábla módosíto ei '!AI133</f>
        <v>0</v>
      </c>
      <c r="BE133" s="512">
        <f>'2a cofog szerinti teljesítés'!AI135</f>
        <v>0</v>
      </c>
      <c r="BF133" s="512">
        <f>'részletező tábla módosíto ei '!AJ133</f>
        <v>0</v>
      </c>
      <c r="BG133" s="512">
        <f>'2a cofog szerinti teljesítés'!AJ135</f>
        <v>0</v>
      </c>
      <c r="BH133" s="512">
        <f>'részletező tábla módosíto ei '!AK133</f>
        <v>0</v>
      </c>
      <c r="BI133" s="512">
        <f>'2a cofog szerinti teljesítés'!AK135</f>
        <v>0</v>
      </c>
      <c r="BJ133" s="512">
        <f>'részletező tábla módosíto ei '!AL133</f>
        <v>0</v>
      </c>
      <c r="BK133" s="512">
        <f>'2a cofog szerinti teljesítés'!AL135</f>
        <v>0</v>
      </c>
      <c r="BL133" s="512">
        <f>'részletező tábla módosíto ei '!AM133</f>
        <v>0</v>
      </c>
      <c r="BM133" s="512">
        <f>'2a cofog szerinti teljesítés'!AM135</f>
        <v>0</v>
      </c>
      <c r="BN133" s="512">
        <f>'részletező tábla módosíto ei '!AN133</f>
        <v>0</v>
      </c>
      <c r="BO133" s="512">
        <f>'2a cofog szerinti teljesítés'!AN135</f>
        <v>0</v>
      </c>
      <c r="BP133" s="512">
        <f>'részletező tábla módosíto ei '!AO133</f>
        <v>0</v>
      </c>
      <c r="BQ133" s="512">
        <f>'2a cofog szerinti teljesítés'!AO135</f>
        <v>0</v>
      </c>
      <c r="BR133" s="512">
        <f>'részletező tábla módosíto ei '!AP133</f>
        <v>0</v>
      </c>
      <c r="BS133" s="512">
        <f>'2a cofog szerinti teljesítés'!AP135</f>
        <v>0</v>
      </c>
      <c r="BT133" s="512">
        <f>'részletező tábla módosíto ei '!AR133</f>
        <v>0</v>
      </c>
      <c r="BU133" s="512">
        <f>'2a cofog szerinti teljesítés'!AR135</f>
        <v>0</v>
      </c>
      <c r="BV133" s="512">
        <f>'részletező tábla módosíto ei '!AS133</f>
        <v>0</v>
      </c>
      <c r="BW133" s="512">
        <f>'2a cofog szerinti teljesítés'!AS135</f>
        <v>0</v>
      </c>
      <c r="BX133" s="512">
        <f>'részletező tábla módosíto ei '!AE133</f>
        <v>0</v>
      </c>
      <c r="BY133" s="512">
        <f>'2a cofog szerinti teljesítés'!AE135</f>
        <v>0</v>
      </c>
      <c r="BZ133" s="512" t="e">
        <f>'részletező tábla módosíto ei '!#REF!</f>
        <v>#REF!</v>
      </c>
      <c r="CA133" s="512">
        <f>'2a cofog szerinti teljesítés'!AG135</f>
        <v>0</v>
      </c>
      <c r="CB133" s="512">
        <f>'részletező tábla módosíto ei '!AT133</f>
        <v>0</v>
      </c>
      <c r="CC133" s="512">
        <f>'2a cofog szerinti teljesítés'!AU135</f>
        <v>0</v>
      </c>
      <c r="CD133" s="512">
        <f>'részletező tábla módosíto ei '!AU133</f>
        <v>0</v>
      </c>
      <c r="CE133" s="512">
        <f>'2a cofog szerinti teljesítés'!AX135</f>
        <v>0</v>
      </c>
      <c r="CF133" s="512" t="e">
        <f>'részletező tábla módosíto ei '!#REF!</f>
        <v>#REF!</v>
      </c>
      <c r="CG133" s="512" t="e">
        <f>'2a cofog szerinti teljesítés'!#REF!</f>
        <v>#REF!</v>
      </c>
      <c r="CH133" s="512">
        <f>'részletező tábla módosíto ei '!AV133</f>
        <v>0</v>
      </c>
      <c r="CI133" s="512">
        <f>'2a cofog szerinti teljesítés'!AY135</f>
        <v>0</v>
      </c>
      <c r="CJ133" s="512">
        <f>'részletező tábla módosíto ei '!AW133</f>
        <v>0</v>
      </c>
      <c r="CK133" s="512">
        <f>'2a cofog szerinti teljesítés'!AZ135</f>
        <v>0</v>
      </c>
      <c r="CL133" s="512" t="e">
        <f>'részletező tábla módosíto ei '!#REF!</f>
        <v>#REF!</v>
      </c>
      <c r="CM133" s="512"/>
      <c r="CN133" s="512" t="e">
        <f>'részletező tábla módosíto ei '!#REF!</f>
        <v>#REF!</v>
      </c>
      <c r="CO133" s="512">
        <f>'2a cofog szerinti teljesítés'!AQ135</f>
        <v>0</v>
      </c>
      <c r="CP133" s="512" t="e">
        <f>'részletező tábla módosíto ei '!#REF!</f>
        <v>#REF!</v>
      </c>
      <c r="CQ133" s="512"/>
      <c r="CR133" s="512">
        <f>'részletező tábla módosíto ei '!AX133</f>
        <v>0</v>
      </c>
      <c r="CS133" s="512"/>
      <c r="CT133" s="512" t="e">
        <f>'részletező tábla módosíto ei '!#REF!</f>
        <v>#REF!</v>
      </c>
      <c r="CU133" s="512" t="e">
        <f>'2a cofog szerinti teljesítés'!#REF!</f>
        <v>#REF!</v>
      </c>
      <c r="CV133" s="512">
        <f>'részletező tábla módosíto ei '!AY133</f>
        <v>0</v>
      </c>
      <c r="CW133" s="512">
        <f>'2a cofog szerinti teljesítés'!BB135</f>
        <v>0</v>
      </c>
      <c r="CX133" s="513">
        <f>'részletező tábla módosíto ei '!AZ133</f>
        <v>0</v>
      </c>
      <c r="CY133" s="513">
        <f>'2a cofog szerinti teljesítés'!BC135</f>
        <v>0</v>
      </c>
      <c r="CZ133" s="510">
        <f t="shared" si="278"/>
        <v>0</v>
      </c>
    </row>
    <row r="134" spans="1:104" ht="17.399999999999999" x14ac:dyDescent="0.3">
      <c r="A134" s="22" t="s">
        <v>261</v>
      </c>
      <c r="B134" s="23" t="s">
        <v>262</v>
      </c>
      <c r="C134" s="512">
        <f>'részletező tábla módosíto ei '!C134</f>
        <v>0</v>
      </c>
      <c r="D134" s="512">
        <f>'2a cofog szerinti teljesítés'!C136</f>
        <v>0</v>
      </c>
      <c r="E134" s="512">
        <f>'részletező tábla módosíto ei '!D134</f>
        <v>0</v>
      </c>
      <c r="F134" s="512">
        <f>'2a cofog szerinti teljesítés'!D136</f>
        <v>0</v>
      </c>
      <c r="G134" s="512">
        <f>'részletező tábla módosíto ei '!E134</f>
        <v>0</v>
      </c>
      <c r="H134" s="512">
        <f>'2a cofog szerinti teljesítés'!E136</f>
        <v>0</v>
      </c>
      <c r="I134" s="512">
        <f>'részletező tábla módosíto ei '!F134</f>
        <v>0</v>
      </c>
      <c r="J134" s="512">
        <f>'2a cofog szerinti teljesítés'!F136</f>
        <v>0</v>
      </c>
      <c r="K134" s="512">
        <f>'részletező tábla módosíto ei '!G134</f>
        <v>0</v>
      </c>
      <c r="L134" s="512">
        <f>'részletező tábla módosíto ei '!H134</f>
        <v>0</v>
      </c>
      <c r="M134" s="512">
        <f>'2a cofog szerinti teljesítés'!H136</f>
        <v>0</v>
      </c>
      <c r="N134" s="512">
        <f>'részletező tábla módosíto ei '!M134</f>
        <v>282000</v>
      </c>
      <c r="O134" s="512">
        <f>'2a cofog szerinti teljesítés'!M136</f>
        <v>258943</v>
      </c>
      <c r="P134" s="512">
        <f>'részletező tábla módosíto ei '!N134</f>
        <v>0</v>
      </c>
      <c r="Q134" s="512">
        <f>'2a cofog szerinti teljesítés'!N136</f>
        <v>0</v>
      </c>
      <c r="R134" s="512">
        <f>'részletező tábla módosíto ei '!O134</f>
        <v>0</v>
      </c>
      <c r="S134" s="512">
        <f>'2a cofog szerinti teljesítés'!O136</f>
        <v>0</v>
      </c>
      <c r="T134" s="512">
        <f>'részletező tábla módosíto ei '!P134</f>
        <v>0</v>
      </c>
      <c r="U134" s="512">
        <f>'2a cofog szerinti teljesítés'!P136</f>
        <v>0</v>
      </c>
      <c r="V134" s="512">
        <f>'részletező tábla módosíto ei '!Q134</f>
        <v>282000</v>
      </c>
      <c r="W134" s="512">
        <f>'2a cofog szerinti teljesítés'!Q136</f>
        <v>258943</v>
      </c>
      <c r="X134" s="512">
        <f>'részletező tábla módosíto ei '!R134</f>
        <v>827245</v>
      </c>
      <c r="Y134" s="512">
        <f>'2a cofog szerinti teljesítés'!R136</f>
        <v>827245</v>
      </c>
      <c r="Z134" s="512">
        <f>'részletező tábla módosíto ei '!S134</f>
        <v>0</v>
      </c>
      <c r="AA134" s="512">
        <f>'2a cofog szerinti teljesítés'!S136</f>
        <v>0</v>
      </c>
      <c r="AB134" s="512">
        <f>'részletező tábla módosíto ei '!T134</f>
        <v>0</v>
      </c>
      <c r="AC134" s="512">
        <f>'2a cofog szerinti teljesítés'!T136</f>
        <v>0</v>
      </c>
      <c r="AD134" s="512">
        <f>'részletező tábla módosíto ei '!U134</f>
        <v>827245</v>
      </c>
      <c r="AE134" s="512">
        <f>'2a cofog szerinti teljesítés'!U136</f>
        <v>827245</v>
      </c>
      <c r="AF134" s="512">
        <f>'részletező tábla módosíto ei '!V134</f>
        <v>0</v>
      </c>
      <c r="AG134" s="512">
        <f>'2a cofog szerinti teljesítés'!V136</f>
        <v>0</v>
      </c>
      <c r="AH134" s="512">
        <f>'részletező tábla módosíto ei '!W134</f>
        <v>0</v>
      </c>
      <c r="AI134" s="512">
        <f>'2a cofog szerinti teljesítés'!W136</f>
        <v>0</v>
      </c>
      <c r="AJ134" s="512">
        <f>'részletező tábla módosíto ei '!X134</f>
        <v>0</v>
      </c>
      <c r="AK134" s="512">
        <f>'2a cofog szerinti teljesítés'!X136</f>
        <v>0</v>
      </c>
      <c r="AL134" s="512">
        <f>'részletező tábla módosíto ei '!Y134</f>
        <v>0</v>
      </c>
      <c r="AM134" s="512">
        <f>'2a cofog szerinti teljesítés'!Y136</f>
        <v>0</v>
      </c>
      <c r="AN134" s="512">
        <f>'részletező tábla módosíto ei '!Z134</f>
        <v>0</v>
      </c>
      <c r="AO134" s="512">
        <f>'2a cofog szerinti teljesítés'!Z136</f>
        <v>0</v>
      </c>
      <c r="AP134" s="512">
        <f>'részletező tábla módosíto ei '!AA134</f>
        <v>0</v>
      </c>
      <c r="AQ134" s="512">
        <f>'2a cofog szerinti teljesítés'!AA136</f>
        <v>0</v>
      </c>
      <c r="AR134" s="512">
        <f>'részletező tábla módosíto ei '!AB134</f>
        <v>0</v>
      </c>
      <c r="AS134" s="512">
        <f>'2a cofog szerinti teljesítés'!AB136</f>
        <v>0</v>
      </c>
      <c r="AT134" s="512">
        <f>'részletező tábla módosíto ei '!AC134</f>
        <v>0</v>
      </c>
      <c r="AU134" s="512">
        <f>'2a cofog szerinti teljesítés'!AC136</f>
        <v>0</v>
      </c>
      <c r="AV134" s="512">
        <f>'részletező tábla módosíto ei '!AD134</f>
        <v>0</v>
      </c>
      <c r="AW134" s="512">
        <f>'2a cofog szerinti teljesítés'!AD136</f>
        <v>0</v>
      </c>
      <c r="AX134" s="512">
        <f>'részletező tábla módosíto ei '!AF134</f>
        <v>0</v>
      </c>
      <c r="AY134" s="512">
        <f>'2a cofog szerinti teljesítés'!AF136</f>
        <v>0</v>
      </c>
      <c r="AZ134" s="512">
        <f>'részletező tábla módosíto ei '!AG134</f>
        <v>0</v>
      </c>
      <c r="BA134" s="512">
        <f>'2a cofog szerinti teljesítés'!AG136</f>
        <v>0</v>
      </c>
      <c r="BB134" s="512">
        <f>'részletező tábla módosíto ei '!AH134</f>
        <v>0</v>
      </c>
      <c r="BC134" s="512">
        <f>'2a cofog szerinti teljesítés'!AH136</f>
        <v>0</v>
      </c>
      <c r="BD134" s="512">
        <f>'részletező tábla módosíto ei '!AI134</f>
        <v>0</v>
      </c>
      <c r="BE134" s="512">
        <f>'2a cofog szerinti teljesítés'!AI136</f>
        <v>0</v>
      </c>
      <c r="BF134" s="512">
        <f>'részletező tábla módosíto ei '!AJ134</f>
        <v>0</v>
      </c>
      <c r="BG134" s="512">
        <f>'2a cofog szerinti teljesítés'!AJ136</f>
        <v>0</v>
      </c>
      <c r="BH134" s="512">
        <f>'részletező tábla módosíto ei '!AK134</f>
        <v>0</v>
      </c>
      <c r="BI134" s="512">
        <f>'2a cofog szerinti teljesítés'!AK136</f>
        <v>0</v>
      </c>
      <c r="BJ134" s="512">
        <f>'részletező tábla módosíto ei '!AL134</f>
        <v>0</v>
      </c>
      <c r="BK134" s="512">
        <f>'2a cofog szerinti teljesítés'!AL136</f>
        <v>0</v>
      </c>
      <c r="BL134" s="512">
        <f>'részletező tábla módosíto ei '!AM134</f>
        <v>0</v>
      </c>
      <c r="BM134" s="512">
        <f>'2a cofog szerinti teljesítés'!AM136</f>
        <v>0</v>
      </c>
      <c r="BN134" s="512">
        <f>'részletező tábla módosíto ei '!AN134</f>
        <v>0</v>
      </c>
      <c r="BO134" s="512">
        <f>'2a cofog szerinti teljesítés'!AN136</f>
        <v>0</v>
      </c>
      <c r="BP134" s="512">
        <f>'részletező tábla módosíto ei '!AO134</f>
        <v>0</v>
      </c>
      <c r="BQ134" s="512">
        <f>'2a cofog szerinti teljesítés'!AO136</f>
        <v>0</v>
      </c>
      <c r="BR134" s="512">
        <f>'részletező tábla módosíto ei '!AP134</f>
        <v>0</v>
      </c>
      <c r="BS134" s="512">
        <f>'2a cofog szerinti teljesítés'!AP136</f>
        <v>100230</v>
      </c>
      <c r="BT134" s="512">
        <f>'részletező tábla módosíto ei '!AR134</f>
        <v>0</v>
      </c>
      <c r="BU134" s="512">
        <f>'2a cofog szerinti teljesítés'!AR136</f>
        <v>0</v>
      </c>
      <c r="BV134" s="512">
        <f>'részletező tábla módosíto ei '!AS134</f>
        <v>0</v>
      </c>
      <c r="BW134" s="512">
        <f>'2a cofog szerinti teljesítés'!AS136</f>
        <v>0</v>
      </c>
      <c r="BX134" s="512">
        <f>'részletező tábla módosíto ei '!AE134</f>
        <v>0</v>
      </c>
      <c r="BY134" s="512">
        <f>'2a cofog szerinti teljesítés'!AE136</f>
        <v>0</v>
      </c>
      <c r="BZ134" s="512" t="e">
        <f>'részletező tábla módosíto ei '!#REF!</f>
        <v>#REF!</v>
      </c>
      <c r="CA134" s="512">
        <f>'2a cofog szerinti teljesítés'!AG136</f>
        <v>0</v>
      </c>
      <c r="CB134" s="512">
        <f>'részletező tábla módosíto ei '!AT134</f>
        <v>0</v>
      </c>
      <c r="CC134" s="512">
        <f>'2a cofog szerinti teljesítés'!AU136</f>
        <v>0</v>
      </c>
      <c r="CD134" s="512">
        <f>'részletező tábla módosíto ei '!AU134</f>
        <v>0</v>
      </c>
      <c r="CE134" s="512">
        <f>'2a cofog szerinti teljesítés'!AX136</f>
        <v>0</v>
      </c>
      <c r="CF134" s="512" t="e">
        <f>'részletező tábla módosíto ei '!#REF!</f>
        <v>#REF!</v>
      </c>
      <c r="CG134" s="512" t="e">
        <f>'2a cofog szerinti teljesítés'!#REF!</f>
        <v>#REF!</v>
      </c>
      <c r="CH134" s="512">
        <f>'részletező tábla módosíto ei '!AV134</f>
        <v>0</v>
      </c>
      <c r="CI134" s="512">
        <f>'2a cofog szerinti teljesítés'!AY136</f>
        <v>0</v>
      </c>
      <c r="CJ134" s="512">
        <f>'részletező tábla módosíto ei '!AW134</f>
        <v>0</v>
      </c>
      <c r="CK134" s="512">
        <f>'2a cofog szerinti teljesítés'!AZ136</f>
        <v>0</v>
      </c>
      <c r="CL134" s="512" t="e">
        <f>'részletező tábla módosíto ei '!#REF!</f>
        <v>#REF!</v>
      </c>
      <c r="CM134" s="512"/>
      <c r="CN134" s="512" t="e">
        <f>'részletező tábla módosíto ei '!#REF!</f>
        <v>#REF!</v>
      </c>
      <c r="CO134" s="512">
        <f>'2a cofog szerinti teljesítés'!AQ136</f>
        <v>0</v>
      </c>
      <c r="CP134" s="512" t="e">
        <f>'részletező tábla módosíto ei '!#REF!</f>
        <v>#REF!</v>
      </c>
      <c r="CQ134" s="512"/>
      <c r="CR134" s="512">
        <f>'részletező tábla módosíto ei '!AX134</f>
        <v>0</v>
      </c>
      <c r="CS134" s="512"/>
      <c r="CT134" s="512" t="e">
        <f>'részletező tábla módosíto ei '!#REF!</f>
        <v>#REF!</v>
      </c>
      <c r="CU134" s="512" t="e">
        <f>'2a cofog szerinti teljesítés'!#REF!</f>
        <v>#REF!</v>
      </c>
      <c r="CV134" s="512">
        <f>'részletező tábla módosíto ei '!AY134</f>
        <v>0</v>
      </c>
      <c r="CW134" s="512">
        <f>'2a cofog szerinti teljesítés'!BB136</f>
        <v>0</v>
      </c>
      <c r="CX134" s="513">
        <f>'részletező tábla módosíto ei '!AZ134</f>
        <v>0</v>
      </c>
      <c r="CY134" s="513">
        <f>'2a cofog szerinti teljesítés'!BC136</f>
        <v>100230</v>
      </c>
      <c r="CZ134" s="510">
        <f t="shared" si="278"/>
        <v>1109245</v>
      </c>
    </row>
    <row r="135" spans="1:104" ht="17.399999999999999" x14ac:dyDescent="0.3">
      <c r="A135" s="22" t="s">
        <v>263</v>
      </c>
      <c r="B135" s="23" t="s">
        <v>264</v>
      </c>
      <c r="C135" s="512">
        <f>'részletező tábla módosíto ei '!C135</f>
        <v>0</v>
      </c>
      <c r="D135" s="512">
        <f>'2a cofog szerinti teljesítés'!C137</f>
        <v>0</v>
      </c>
      <c r="E135" s="512">
        <f>'részletező tábla módosíto ei '!D135</f>
        <v>0</v>
      </c>
      <c r="F135" s="512">
        <f>'2a cofog szerinti teljesítés'!D137</f>
        <v>0</v>
      </c>
      <c r="G135" s="512">
        <f>'részletező tábla módosíto ei '!E135</f>
        <v>0</v>
      </c>
      <c r="H135" s="512">
        <f>'2a cofog szerinti teljesítés'!E137</f>
        <v>0</v>
      </c>
      <c r="I135" s="512">
        <f>'részletező tábla módosíto ei '!F135</f>
        <v>0</v>
      </c>
      <c r="J135" s="512">
        <f>'2a cofog szerinti teljesítés'!F137</f>
        <v>0</v>
      </c>
      <c r="K135" s="512">
        <f>'részletező tábla módosíto ei '!G135</f>
        <v>0</v>
      </c>
      <c r="L135" s="512">
        <f>'részletező tábla módosíto ei '!H135</f>
        <v>0</v>
      </c>
      <c r="M135" s="512">
        <f>'2a cofog szerinti teljesítés'!H137</f>
        <v>0</v>
      </c>
      <c r="N135" s="512">
        <f>'részletező tábla módosíto ei '!M135</f>
        <v>0</v>
      </c>
      <c r="O135" s="512">
        <f>'2a cofog szerinti teljesítés'!M137</f>
        <v>0</v>
      </c>
      <c r="P135" s="512">
        <f>'részletező tábla módosíto ei '!N135</f>
        <v>0</v>
      </c>
      <c r="Q135" s="512">
        <f>'2a cofog szerinti teljesítés'!N137</f>
        <v>0</v>
      </c>
      <c r="R135" s="512">
        <f>'részletező tábla módosíto ei '!O135</f>
        <v>0</v>
      </c>
      <c r="S135" s="512">
        <f>'2a cofog szerinti teljesítés'!O137</f>
        <v>0</v>
      </c>
      <c r="T135" s="512">
        <f>'részletező tábla módosíto ei '!P135</f>
        <v>0</v>
      </c>
      <c r="U135" s="512">
        <f>'2a cofog szerinti teljesítés'!P137</f>
        <v>0</v>
      </c>
      <c r="V135" s="512">
        <f>'részletező tábla módosíto ei '!Q135</f>
        <v>0</v>
      </c>
      <c r="W135" s="512">
        <f>'2a cofog szerinti teljesítés'!Q137</f>
        <v>0</v>
      </c>
      <c r="X135" s="512">
        <f>'részletező tábla módosíto ei '!R135</f>
        <v>60845</v>
      </c>
      <c r="Y135" s="512">
        <f>'2a cofog szerinti teljesítés'!R137</f>
        <v>55400</v>
      </c>
      <c r="Z135" s="512">
        <f>'részletező tábla módosíto ei '!S135</f>
        <v>0</v>
      </c>
      <c r="AA135" s="512">
        <f>'2a cofog szerinti teljesítés'!S137</f>
        <v>0</v>
      </c>
      <c r="AB135" s="512">
        <f>'részletező tábla módosíto ei '!T135</f>
        <v>0</v>
      </c>
      <c r="AC135" s="512">
        <f>'2a cofog szerinti teljesítés'!T137</f>
        <v>0</v>
      </c>
      <c r="AD135" s="512">
        <f>'részletező tábla módosíto ei '!U135</f>
        <v>60845</v>
      </c>
      <c r="AE135" s="512">
        <f>'2a cofog szerinti teljesítés'!U137</f>
        <v>55400</v>
      </c>
      <c r="AF135" s="512">
        <f>'részletező tábla módosíto ei '!V135</f>
        <v>0</v>
      </c>
      <c r="AG135" s="512">
        <f>'2a cofog szerinti teljesítés'!V137</f>
        <v>0</v>
      </c>
      <c r="AH135" s="512">
        <f>'részletező tábla módosíto ei '!W135</f>
        <v>0</v>
      </c>
      <c r="AI135" s="512">
        <f>'2a cofog szerinti teljesítés'!W137</f>
        <v>0</v>
      </c>
      <c r="AJ135" s="512">
        <f>'részletező tábla módosíto ei '!X135</f>
        <v>0</v>
      </c>
      <c r="AK135" s="512">
        <f>'2a cofog szerinti teljesítés'!X137</f>
        <v>0</v>
      </c>
      <c r="AL135" s="512">
        <f>'részletező tábla módosíto ei '!Y135</f>
        <v>0</v>
      </c>
      <c r="AM135" s="512">
        <f>'2a cofog szerinti teljesítés'!Y137</f>
        <v>0</v>
      </c>
      <c r="AN135" s="512">
        <f>'részletező tábla módosíto ei '!Z135</f>
        <v>0</v>
      </c>
      <c r="AO135" s="512">
        <f>'2a cofog szerinti teljesítés'!Z137</f>
        <v>0</v>
      </c>
      <c r="AP135" s="512">
        <f>'részletező tábla módosíto ei '!AA135</f>
        <v>0</v>
      </c>
      <c r="AQ135" s="512">
        <f>'2a cofog szerinti teljesítés'!AA137</f>
        <v>0</v>
      </c>
      <c r="AR135" s="512">
        <f>'részletező tábla módosíto ei '!AB135</f>
        <v>0</v>
      </c>
      <c r="AS135" s="512">
        <f>'2a cofog szerinti teljesítés'!AB137</f>
        <v>0</v>
      </c>
      <c r="AT135" s="512">
        <f>'részletező tábla módosíto ei '!AC135</f>
        <v>0</v>
      </c>
      <c r="AU135" s="512">
        <f>'2a cofog szerinti teljesítés'!AC137</f>
        <v>0</v>
      </c>
      <c r="AV135" s="512">
        <f>'részletező tábla módosíto ei '!AD135</f>
        <v>0</v>
      </c>
      <c r="AW135" s="512">
        <f>'2a cofog szerinti teljesítés'!AD137</f>
        <v>0</v>
      </c>
      <c r="AX135" s="512">
        <f>'részletező tábla módosíto ei '!AF135</f>
        <v>0</v>
      </c>
      <c r="AY135" s="512">
        <f>'2a cofog szerinti teljesítés'!AF137</f>
        <v>0</v>
      </c>
      <c r="AZ135" s="512">
        <f>'részletező tábla módosíto ei '!AG135</f>
        <v>0</v>
      </c>
      <c r="BA135" s="512">
        <f>'2a cofog szerinti teljesítés'!AG137</f>
        <v>0</v>
      </c>
      <c r="BB135" s="512">
        <f>'részletező tábla módosíto ei '!AH135</f>
        <v>0</v>
      </c>
      <c r="BC135" s="512">
        <f>'2a cofog szerinti teljesítés'!AH137</f>
        <v>0</v>
      </c>
      <c r="BD135" s="512">
        <f>'részletező tábla módosíto ei '!AI135</f>
        <v>0</v>
      </c>
      <c r="BE135" s="512">
        <f>'2a cofog szerinti teljesítés'!AI137</f>
        <v>0</v>
      </c>
      <c r="BF135" s="512">
        <f>'részletező tábla módosíto ei '!AJ135</f>
        <v>0</v>
      </c>
      <c r="BG135" s="512">
        <f>'2a cofog szerinti teljesítés'!AJ137</f>
        <v>0</v>
      </c>
      <c r="BH135" s="512">
        <f>'részletező tábla módosíto ei '!AK135</f>
        <v>0</v>
      </c>
      <c r="BI135" s="512">
        <f>'2a cofog szerinti teljesítés'!AK137</f>
        <v>0</v>
      </c>
      <c r="BJ135" s="512">
        <f>'részletező tábla módosíto ei '!AL135</f>
        <v>187200</v>
      </c>
      <c r="BK135" s="512">
        <f>'2a cofog szerinti teljesítés'!AL137</f>
        <v>0</v>
      </c>
      <c r="BL135" s="512">
        <f>'részletező tábla módosíto ei '!AM135</f>
        <v>0</v>
      </c>
      <c r="BM135" s="512">
        <f>'2a cofog szerinti teljesítés'!AM137</f>
        <v>0</v>
      </c>
      <c r="BN135" s="512">
        <f>'részletező tábla módosíto ei '!AN135</f>
        <v>0</v>
      </c>
      <c r="BO135" s="512">
        <f>'2a cofog szerinti teljesítés'!AN137</f>
        <v>0</v>
      </c>
      <c r="BP135" s="512">
        <f>'részletező tábla módosíto ei '!AO135</f>
        <v>0</v>
      </c>
      <c r="BQ135" s="512">
        <f>'2a cofog szerinti teljesítés'!AO137</f>
        <v>0</v>
      </c>
      <c r="BR135" s="512">
        <f>'részletező tábla módosíto ei '!AP135</f>
        <v>0</v>
      </c>
      <c r="BS135" s="512">
        <f>'2a cofog szerinti teljesítés'!AP137</f>
        <v>0</v>
      </c>
      <c r="BT135" s="512">
        <f>'részletező tábla módosíto ei '!AR135</f>
        <v>0</v>
      </c>
      <c r="BU135" s="512">
        <f>'2a cofog szerinti teljesítés'!AR137</f>
        <v>0</v>
      </c>
      <c r="BV135" s="512">
        <f>'részletező tábla módosíto ei '!AS135</f>
        <v>0</v>
      </c>
      <c r="BW135" s="512">
        <f>'2a cofog szerinti teljesítés'!AS137</f>
        <v>0</v>
      </c>
      <c r="BX135" s="512">
        <f>'részletező tábla módosíto ei '!AE135</f>
        <v>0</v>
      </c>
      <c r="BY135" s="512">
        <f>'2a cofog szerinti teljesítés'!AE137</f>
        <v>0</v>
      </c>
      <c r="BZ135" s="512" t="e">
        <f>'részletező tábla módosíto ei '!#REF!</f>
        <v>#REF!</v>
      </c>
      <c r="CA135" s="512">
        <f>'2a cofog szerinti teljesítés'!AG137</f>
        <v>0</v>
      </c>
      <c r="CB135" s="512">
        <f>'részletező tábla módosíto ei '!AT135</f>
        <v>0</v>
      </c>
      <c r="CC135" s="512">
        <f>'2a cofog szerinti teljesítés'!AU137</f>
        <v>0</v>
      </c>
      <c r="CD135" s="512">
        <f>'részletező tábla módosíto ei '!AU135</f>
        <v>0</v>
      </c>
      <c r="CE135" s="512">
        <f>'2a cofog szerinti teljesítés'!AX137</f>
        <v>0</v>
      </c>
      <c r="CF135" s="512" t="e">
        <f>'részletező tábla módosíto ei '!#REF!</f>
        <v>#REF!</v>
      </c>
      <c r="CG135" s="512" t="e">
        <f>'2a cofog szerinti teljesítés'!#REF!</f>
        <v>#REF!</v>
      </c>
      <c r="CH135" s="512">
        <f>'részletező tábla módosíto ei '!AV135</f>
        <v>0</v>
      </c>
      <c r="CI135" s="512">
        <f>'2a cofog szerinti teljesítés'!AY137</f>
        <v>0</v>
      </c>
      <c r="CJ135" s="512">
        <f>'részletező tábla módosíto ei '!AW135</f>
        <v>0</v>
      </c>
      <c r="CK135" s="512">
        <f>'2a cofog szerinti teljesítés'!AZ137</f>
        <v>0</v>
      </c>
      <c r="CL135" s="512" t="e">
        <f>'részletező tábla módosíto ei '!#REF!</f>
        <v>#REF!</v>
      </c>
      <c r="CM135" s="512"/>
      <c r="CN135" s="512" t="e">
        <f>'részletező tábla módosíto ei '!#REF!</f>
        <v>#REF!</v>
      </c>
      <c r="CO135" s="512">
        <f>'2a cofog szerinti teljesítés'!AQ137</f>
        <v>0</v>
      </c>
      <c r="CP135" s="512" t="e">
        <f>'részletező tábla módosíto ei '!#REF!</f>
        <v>#REF!</v>
      </c>
      <c r="CQ135" s="512"/>
      <c r="CR135" s="512">
        <f>'részletező tábla módosíto ei '!AX135</f>
        <v>0</v>
      </c>
      <c r="CS135" s="512"/>
      <c r="CT135" s="512" t="e">
        <f>'részletező tábla módosíto ei '!#REF!</f>
        <v>#REF!</v>
      </c>
      <c r="CU135" s="512" t="e">
        <f>'2a cofog szerinti teljesítés'!#REF!</f>
        <v>#REF!</v>
      </c>
      <c r="CV135" s="512">
        <f>'részletező tábla módosíto ei '!AY135</f>
        <v>0</v>
      </c>
      <c r="CW135" s="512">
        <f>'2a cofog szerinti teljesítés'!BB137</f>
        <v>0</v>
      </c>
      <c r="CX135" s="513">
        <f>'részletező tábla módosíto ei '!AZ135</f>
        <v>187200</v>
      </c>
      <c r="CY135" s="513">
        <f>'2a cofog szerinti teljesítés'!BC137</f>
        <v>0</v>
      </c>
      <c r="CZ135" s="510">
        <f t="shared" si="278"/>
        <v>248045</v>
      </c>
    </row>
    <row r="136" spans="1:104" ht="17.399999999999999" x14ac:dyDescent="0.3">
      <c r="A136" s="22" t="s">
        <v>265</v>
      </c>
      <c r="B136" s="23" t="s">
        <v>266</v>
      </c>
      <c r="C136" s="512">
        <f>'részletező tábla módosíto ei '!C136</f>
        <v>0</v>
      </c>
      <c r="D136" s="512">
        <f>'2a cofog szerinti teljesítés'!C138</f>
        <v>0</v>
      </c>
      <c r="E136" s="512">
        <f>'részletező tábla módosíto ei '!D136</f>
        <v>0</v>
      </c>
      <c r="F136" s="512">
        <f>'2a cofog szerinti teljesítés'!D138</f>
        <v>0</v>
      </c>
      <c r="G136" s="512">
        <f>'részletező tábla módosíto ei '!E136</f>
        <v>0</v>
      </c>
      <c r="H136" s="512">
        <f>'2a cofog szerinti teljesítés'!E138</f>
        <v>0</v>
      </c>
      <c r="I136" s="512">
        <f>'részletező tábla módosíto ei '!F136</f>
        <v>0</v>
      </c>
      <c r="J136" s="512">
        <f>'2a cofog szerinti teljesítés'!F138</f>
        <v>0</v>
      </c>
      <c r="K136" s="512">
        <f>'részletező tábla módosíto ei '!G136</f>
        <v>0</v>
      </c>
      <c r="L136" s="512">
        <f>'részletező tábla módosíto ei '!H136</f>
        <v>0</v>
      </c>
      <c r="M136" s="512">
        <f>'2a cofog szerinti teljesítés'!H138</f>
        <v>0</v>
      </c>
      <c r="N136" s="512">
        <f>'részletező tábla módosíto ei '!M136</f>
        <v>0</v>
      </c>
      <c r="O136" s="512">
        <f>'2a cofog szerinti teljesítés'!M138</f>
        <v>0</v>
      </c>
      <c r="P136" s="512">
        <f>'részletező tábla módosíto ei '!N136</f>
        <v>0</v>
      </c>
      <c r="Q136" s="512">
        <f>'2a cofog szerinti teljesítés'!N138</f>
        <v>0</v>
      </c>
      <c r="R136" s="512">
        <f>'részletező tábla módosíto ei '!O136</f>
        <v>0</v>
      </c>
      <c r="S136" s="512">
        <f>'2a cofog szerinti teljesítés'!O138</f>
        <v>0</v>
      </c>
      <c r="T136" s="512">
        <f>'részletező tábla módosíto ei '!P136</f>
        <v>0</v>
      </c>
      <c r="U136" s="512">
        <f>'2a cofog szerinti teljesítés'!P138</f>
        <v>0</v>
      </c>
      <c r="V136" s="512">
        <f>'részletező tábla módosíto ei '!Q136</f>
        <v>0</v>
      </c>
      <c r="W136" s="512">
        <f>'2a cofog szerinti teljesítés'!Q138</f>
        <v>0</v>
      </c>
      <c r="X136" s="512">
        <f>'részletező tábla módosíto ei '!R136</f>
        <v>0</v>
      </c>
      <c r="Y136" s="512">
        <f>'2a cofog szerinti teljesítés'!R138</f>
        <v>0</v>
      </c>
      <c r="Z136" s="512">
        <f>'részletező tábla módosíto ei '!S136</f>
        <v>0</v>
      </c>
      <c r="AA136" s="512">
        <f>'2a cofog szerinti teljesítés'!S138</f>
        <v>0</v>
      </c>
      <c r="AB136" s="512">
        <f>'részletező tábla módosíto ei '!T136</f>
        <v>0</v>
      </c>
      <c r="AC136" s="512">
        <f>'2a cofog szerinti teljesítés'!T138</f>
        <v>0</v>
      </c>
      <c r="AD136" s="512">
        <f>'részletező tábla módosíto ei '!U136</f>
        <v>0</v>
      </c>
      <c r="AE136" s="512">
        <f>'2a cofog szerinti teljesítés'!U138</f>
        <v>0</v>
      </c>
      <c r="AF136" s="512">
        <f>'részletező tábla módosíto ei '!V136</f>
        <v>0</v>
      </c>
      <c r="AG136" s="512">
        <f>'2a cofog szerinti teljesítés'!V138</f>
        <v>0</v>
      </c>
      <c r="AH136" s="512">
        <f>'részletező tábla módosíto ei '!W136</f>
        <v>0</v>
      </c>
      <c r="AI136" s="512">
        <f>'2a cofog szerinti teljesítés'!W138</f>
        <v>0</v>
      </c>
      <c r="AJ136" s="512">
        <f>'részletező tábla módosíto ei '!X136</f>
        <v>0</v>
      </c>
      <c r="AK136" s="512">
        <f>'2a cofog szerinti teljesítés'!X138</f>
        <v>0</v>
      </c>
      <c r="AL136" s="512">
        <f>'részletező tábla módosíto ei '!Y136</f>
        <v>0</v>
      </c>
      <c r="AM136" s="512">
        <f>'2a cofog szerinti teljesítés'!Y138</f>
        <v>0</v>
      </c>
      <c r="AN136" s="512">
        <f>'részletező tábla módosíto ei '!Z136</f>
        <v>0</v>
      </c>
      <c r="AO136" s="512">
        <f>'2a cofog szerinti teljesítés'!Z138</f>
        <v>0</v>
      </c>
      <c r="AP136" s="512">
        <f>'részletező tábla módosíto ei '!AA136</f>
        <v>0</v>
      </c>
      <c r="AQ136" s="512">
        <f>'2a cofog szerinti teljesítés'!AA138</f>
        <v>0</v>
      </c>
      <c r="AR136" s="512">
        <f>'részletező tábla módosíto ei '!AB136</f>
        <v>0</v>
      </c>
      <c r="AS136" s="512">
        <f>'2a cofog szerinti teljesítés'!AB138</f>
        <v>0</v>
      </c>
      <c r="AT136" s="512">
        <f>'részletező tábla módosíto ei '!AC136</f>
        <v>0</v>
      </c>
      <c r="AU136" s="512">
        <f>'2a cofog szerinti teljesítés'!AC138</f>
        <v>0</v>
      </c>
      <c r="AV136" s="512">
        <f>'részletező tábla módosíto ei '!AD136</f>
        <v>0</v>
      </c>
      <c r="AW136" s="512">
        <f>'2a cofog szerinti teljesítés'!AD138</f>
        <v>0</v>
      </c>
      <c r="AX136" s="512">
        <f>'részletező tábla módosíto ei '!AF136</f>
        <v>0</v>
      </c>
      <c r="AY136" s="512">
        <f>'2a cofog szerinti teljesítés'!AF138</f>
        <v>0</v>
      </c>
      <c r="AZ136" s="512">
        <f>'részletező tábla módosíto ei '!AG136</f>
        <v>0</v>
      </c>
      <c r="BA136" s="512">
        <f>'2a cofog szerinti teljesítés'!AG138</f>
        <v>0</v>
      </c>
      <c r="BB136" s="512">
        <f>'részletező tábla módosíto ei '!AH136</f>
        <v>0</v>
      </c>
      <c r="BC136" s="512">
        <f>'2a cofog szerinti teljesítés'!AH138</f>
        <v>0</v>
      </c>
      <c r="BD136" s="512">
        <f>'részletező tábla módosíto ei '!AI136</f>
        <v>0</v>
      </c>
      <c r="BE136" s="512">
        <f>'2a cofog szerinti teljesítés'!AI138</f>
        <v>0</v>
      </c>
      <c r="BF136" s="512">
        <f>'részletező tábla módosíto ei '!AJ136</f>
        <v>0</v>
      </c>
      <c r="BG136" s="512">
        <f>'2a cofog szerinti teljesítés'!AJ138</f>
        <v>0</v>
      </c>
      <c r="BH136" s="512">
        <f>'részletező tábla módosíto ei '!AK136</f>
        <v>0</v>
      </c>
      <c r="BI136" s="512">
        <f>'2a cofog szerinti teljesítés'!AK138</f>
        <v>0</v>
      </c>
      <c r="BJ136" s="512">
        <f>'részletező tábla módosíto ei '!AL136</f>
        <v>0</v>
      </c>
      <c r="BK136" s="512">
        <f>'2a cofog szerinti teljesítés'!AL138</f>
        <v>0</v>
      </c>
      <c r="BL136" s="512">
        <f>'részletező tábla módosíto ei '!AM136</f>
        <v>0</v>
      </c>
      <c r="BM136" s="512">
        <f>'2a cofog szerinti teljesítés'!AM138</f>
        <v>0</v>
      </c>
      <c r="BN136" s="512">
        <f>'részletező tábla módosíto ei '!AN136</f>
        <v>0</v>
      </c>
      <c r="BO136" s="512">
        <f>'2a cofog szerinti teljesítés'!AN138</f>
        <v>0</v>
      </c>
      <c r="BP136" s="512">
        <f>'részletező tábla módosíto ei '!AO136</f>
        <v>0</v>
      </c>
      <c r="BQ136" s="512">
        <f>'2a cofog szerinti teljesítés'!AO138</f>
        <v>0</v>
      </c>
      <c r="BR136" s="512">
        <f>'részletező tábla módosíto ei '!AP136</f>
        <v>0</v>
      </c>
      <c r="BS136" s="512">
        <f>'2a cofog szerinti teljesítés'!AP138</f>
        <v>0</v>
      </c>
      <c r="BT136" s="512">
        <f>'részletező tábla módosíto ei '!AR136</f>
        <v>0</v>
      </c>
      <c r="BU136" s="512">
        <f>'2a cofog szerinti teljesítés'!AR138</f>
        <v>0</v>
      </c>
      <c r="BV136" s="512">
        <f>'részletező tábla módosíto ei '!AS136</f>
        <v>0</v>
      </c>
      <c r="BW136" s="512">
        <f>'2a cofog szerinti teljesítés'!AS138</f>
        <v>0</v>
      </c>
      <c r="BX136" s="512">
        <f>'részletező tábla módosíto ei '!AE136</f>
        <v>0</v>
      </c>
      <c r="BY136" s="512">
        <f>'2a cofog szerinti teljesítés'!AE138</f>
        <v>0</v>
      </c>
      <c r="BZ136" s="512" t="e">
        <f>'részletező tábla módosíto ei '!#REF!</f>
        <v>#REF!</v>
      </c>
      <c r="CA136" s="512">
        <f>'2a cofog szerinti teljesítés'!AG138</f>
        <v>0</v>
      </c>
      <c r="CB136" s="512">
        <f>'részletező tábla módosíto ei '!AT136</f>
        <v>0</v>
      </c>
      <c r="CC136" s="512">
        <f>'2a cofog szerinti teljesítés'!AU138</f>
        <v>0</v>
      </c>
      <c r="CD136" s="512">
        <f>'részletező tábla módosíto ei '!AU136</f>
        <v>0</v>
      </c>
      <c r="CE136" s="512">
        <f>'2a cofog szerinti teljesítés'!AX138</f>
        <v>0</v>
      </c>
      <c r="CF136" s="512" t="e">
        <f>'részletező tábla módosíto ei '!#REF!</f>
        <v>#REF!</v>
      </c>
      <c r="CG136" s="512" t="e">
        <f>'2a cofog szerinti teljesítés'!#REF!</f>
        <v>#REF!</v>
      </c>
      <c r="CH136" s="512">
        <f>'részletező tábla módosíto ei '!AV136</f>
        <v>0</v>
      </c>
      <c r="CI136" s="512">
        <f>'2a cofog szerinti teljesítés'!AY138</f>
        <v>0</v>
      </c>
      <c r="CJ136" s="512">
        <f>'részletező tábla módosíto ei '!AW136</f>
        <v>0</v>
      </c>
      <c r="CK136" s="512">
        <f>'2a cofog szerinti teljesítés'!AZ138</f>
        <v>0</v>
      </c>
      <c r="CL136" s="512" t="e">
        <f>'részletező tábla módosíto ei '!#REF!</f>
        <v>#REF!</v>
      </c>
      <c r="CM136" s="512"/>
      <c r="CN136" s="512" t="e">
        <f>'részletező tábla módosíto ei '!#REF!</f>
        <v>#REF!</v>
      </c>
      <c r="CO136" s="512">
        <f>'2a cofog szerinti teljesítés'!AQ138</f>
        <v>0</v>
      </c>
      <c r="CP136" s="512" t="e">
        <f>'részletező tábla módosíto ei '!#REF!</f>
        <v>#REF!</v>
      </c>
      <c r="CQ136" s="512"/>
      <c r="CR136" s="512">
        <f>'részletező tábla módosíto ei '!AX136</f>
        <v>0</v>
      </c>
      <c r="CS136" s="512"/>
      <c r="CT136" s="512" t="e">
        <f>'részletező tábla módosíto ei '!#REF!</f>
        <v>#REF!</v>
      </c>
      <c r="CU136" s="512" t="e">
        <f>'2a cofog szerinti teljesítés'!#REF!</f>
        <v>#REF!</v>
      </c>
      <c r="CV136" s="512">
        <f>'részletező tábla módosíto ei '!AY136</f>
        <v>0</v>
      </c>
      <c r="CW136" s="512">
        <f>'2a cofog szerinti teljesítés'!BB138</f>
        <v>0</v>
      </c>
      <c r="CX136" s="513">
        <f>'részletező tábla módosíto ei '!AZ136</f>
        <v>0</v>
      </c>
      <c r="CY136" s="513">
        <f>'2a cofog szerinti teljesítés'!BC138</f>
        <v>0</v>
      </c>
      <c r="CZ136" s="510">
        <f t="shared" si="278"/>
        <v>0</v>
      </c>
    </row>
    <row r="137" spans="1:104" ht="17.399999999999999" x14ac:dyDescent="0.3">
      <c r="A137" s="22" t="s">
        <v>267</v>
      </c>
      <c r="B137" s="23" t="s">
        <v>268</v>
      </c>
      <c r="C137" s="512">
        <f>'részletező tábla módosíto ei '!C137</f>
        <v>0</v>
      </c>
      <c r="D137" s="512">
        <f>'2a cofog szerinti teljesítés'!C139</f>
        <v>0</v>
      </c>
      <c r="E137" s="512">
        <f>'részletező tábla módosíto ei '!D137</f>
        <v>0</v>
      </c>
      <c r="F137" s="512">
        <f>'2a cofog szerinti teljesítés'!D139</f>
        <v>0</v>
      </c>
      <c r="G137" s="512">
        <f>'részletező tábla módosíto ei '!E137</f>
        <v>0</v>
      </c>
      <c r="H137" s="512">
        <f>'2a cofog szerinti teljesítés'!E139</f>
        <v>0</v>
      </c>
      <c r="I137" s="512">
        <f>'részletező tábla módosíto ei '!F137</f>
        <v>0</v>
      </c>
      <c r="J137" s="512">
        <f>'2a cofog szerinti teljesítés'!F139</f>
        <v>0</v>
      </c>
      <c r="K137" s="512">
        <f>'részletező tábla módosíto ei '!G137</f>
        <v>0</v>
      </c>
      <c r="L137" s="512">
        <f>'részletező tábla módosíto ei '!H137</f>
        <v>0</v>
      </c>
      <c r="M137" s="512">
        <f>'2a cofog szerinti teljesítés'!H139</f>
        <v>0</v>
      </c>
      <c r="N137" s="512">
        <f>'részletező tábla módosíto ei '!M137</f>
        <v>0</v>
      </c>
      <c r="O137" s="512">
        <f>'2a cofog szerinti teljesítés'!M139</f>
        <v>0</v>
      </c>
      <c r="P137" s="512">
        <f>'részletező tábla módosíto ei '!N137</f>
        <v>0</v>
      </c>
      <c r="Q137" s="512">
        <f>'2a cofog szerinti teljesítés'!N139</f>
        <v>0</v>
      </c>
      <c r="R137" s="512">
        <f>'részletező tábla módosíto ei '!O137</f>
        <v>0</v>
      </c>
      <c r="S137" s="512">
        <f>'2a cofog szerinti teljesítés'!O139</f>
        <v>0</v>
      </c>
      <c r="T137" s="512">
        <f>'részletező tábla módosíto ei '!P137</f>
        <v>0</v>
      </c>
      <c r="U137" s="512">
        <f>'2a cofog szerinti teljesítés'!P139</f>
        <v>0</v>
      </c>
      <c r="V137" s="512">
        <f>'részletező tábla módosíto ei '!Q137</f>
        <v>0</v>
      </c>
      <c r="W137" s="512">
        <f>'2a cofog szerinti teljesítés'!Q139</f>
        <v>0</v>
      </c>
      <c r="X137" s="512">
        <f>'részletező tábla módosíto ei '!R137</f>
        <v>0</v>
      </c>
      <c r="Y137" s="512">
        <f>'2a cofog szerinti teljesítés'!R139</f>
        <v>0</v>
      </c>
      <c r="Z137" s="512">
        <f>'részletező tábla módosíto ei '!S137</f>
        <v>0</v>
      </c>
      <c r="AA137" s="512">
        <f>'2a cofog szerinti teljesítés'!S139</f>
        <v>0</v>
      </c>
      <c r="AB137" s="512">
        <f>'részletező tábla módosíto ei '!T137</f>
        <v>0</v>
      </c>
      <c r="AC137" s="512">
        <f>'2a cofog szerinti teljesítés'!T139</f>
        <v>0</v>
      </c>
      <c r="AD137" s="512">
        <f>'részletező tábla módosíto ei '!U137</f>
        <v>0</v>
      </c>
      <c r="AE137" s="512">
        <f>'2a cofog szerinti teljesítés'!U139</f>
        <v>0</v>
      </c>
      <c r="AF137" s="512">
        <f>'részletező tábla módosíto ei '!V137</f>
        <v>0</v>
      </c>
      <c r="AG137" s="512">
        <f>'2a cofog szerinti teljesítés'!V139</f>
        <v>0</v>
      </c>
      <c r="AH137" s="512">
        <f>'részletező tábla módosíto ei '!W137</f>
        <v>0</v>
      </c>
      <c r="AI137" s="512">
        <f>'2a cofog szerinti teljesítés'!W139</f>
        <v>0</v>
      </c>
      <c r="AJ137" s="512">
        <f>'részletező tábla módosíto ei '!X137</f>
        <v>0</v>
      </c>
      <c r="AK137" s="512">
        <f>'2a cofog szerinti teljesítés'!X139</f>
        <v>0</v>
      </c>
      <c r="AL137" s="512">
        <f>'részletező tábla módosíto ei '!Y137</f>
        <v>0</v>
      </c>
      <c r="AM137" s="512">
        <f>'2a cofog szerinti teljesítés'!Y139</f>
        <v>0</v>
      </c>
      <c r="AN137" s="512">
        <f>'részletező tábla módosíto ei '!Z137</f>
        <v>0</v>
      </c>
      <c r="AO137" s="512">
        <f>'2a cofog szerinti teljesítés'!Z139</f>
        <v>0</v>
      </c>
      <c r="AP137" s="512">
        <f>'részletező tábla módosíto ei '!AA137</f>
        <v>0</v>
      </c>
      <c r="AQ137" s="512">
        <f>'2a cofog szerinti teljesítés'!AA139</f>
        <v>0</v>
      </c>
      <c r="AR137" s="512">
        <f>'részletező tábla módosíto ei '!AB137</f>
        <v>0</v>
      </c>
      <c r="AS137" s="512">
        <f>'2a cofog szerinti teljesítés'!AB139</f>
        <v>0</v>
      </c>
      <c r="AT137" s="512">
        <f>'részletező tábla módosíto ei '!AC137</f>
        <v>0</v>
      </c>
      <c r="AU137" s="512">
        <f>'2a cofog szerinti teljesítés'!AC139</f>
        <v>0</v>
      </c>
      <c r="AV137" s="512">
        <f>'részletező tábla módosíto ei '!AD137</f>
        <v>0</v>
      </c>
      <c r="AW137" s="512">
        <f>'2a cofog szerinti teljesítés'!AD139</f>
        <v>0</v>
      </c>
      <c r="AX137" s="512">
        <f>'részletező tábla módosíto ei '!AF137</f>
        <v>0</v>
      </c>
      <c r="AY137" s="512">
        <f>'2a cofog szerinti teljesítés'!AF139</f>
        <v>0</v>
      </c>
      <c r="AZ137" s="512">
        <f>'részletező tábla módosíto ei '!AG137</f>
        <v>0</v>
      </c>
      <c r="BA137" s="512">
        <f>'2a cofog szerinti teljesítés'!AG139</f>
        <v>0</v>
      </c>
      <c r="BB137" s="512">
        <f>'részletező tábla módosíto ei '!AH137</f>
        <v>0</v>
      </c>
      <c r="BC137" s="512">
        <f>'2a cofog szerinti teljesítés'!AH139</f>
        <v>0</v>
      </c>
      <c r="BD137" s="512">
        <f>'részletező tábla módosíto ei '!AI137</f>
        <v>0</v>
      </c>
      <c r="BE137" s="512">
        <f>'2a cofog szerinti teljesítés'!AI139</f>
        <v>0</v>
      </c>
      <c r="BF137" s="512">
        <f>'részletező tábla módosíto ei '!AJ137</f>
        <v>0</v>
      </c>
      <c r="BG137" s="512">
        <f>'2a cofog szerinti teljesítés'!AJ139</f>
        <v>0</v>
      </c>
      <c r="BH137" s="512">
        <f>'részletező tábla módosíto ei '!AK137</f>
        <v>0</v>
      </c>
      <c r="BI137" s="512">
        <f>'2a cofog szerinti teljesítés'!AK139</f>
        <v>0</v>
      </c>
      <c r="BJ137" s="512">
        <f>'részletező tábla módosíto ei '!AL137</f>
        <v>0</v>
      </c>
      <c r="BK137" s="512">
        <f>'2a cofog szerinti teljesítés'!AL139</f>
        <v>0</v>
      </c>
      <c r="BL137" s="512">
        <f>'részletező tábla módosíto ei '!AM137</f>
        <v>0</v>
      </c>
      <c r="BM137" s="512">
        <f>'2a cofog szerinti teljesítés'!AM139</f>
        <v>0</v>
      </c>
      <c r="BN137" s="512">
        <f>'részletező tábla módosíto ei '!AN137</f>
        <v>0</v>
      </c>
      <c r="BO137" s="512">
        <f>'2a cofog szerinti teljesítés'!AN139</f>
        <v>0</v>
      </c>
      <c r="BP137" s="512">
        <f>'részletező tábla módosíto ei '!AO137</f>
        <v>0</v>
      </c>
      <c r="BQ137" s="512">
        <f>'2a cofog szerinti teljesítés'!AO139</f>
        <v>0</v>
      </c>
      <c r="BR137" s="512">
        <f>'részletező tábla módosíto ei '!AP137</f>
        <v>0</v>
      </c>
      <c r="BS137" s="512">
        <f>'2a cofog szerinti teljesítés'!AP139</f>
        <v>0</v>
      </c>
      <c r="BT137" s="512">
        <f>'részletező tábla módosíto ei '!AR137</f>
        <v>0</v>
      </c>
      <c r="BU137" s="512">
        <f>'2a cofog szerinti teljesítés'!AR139</f>
        <v>0</v>
      </c>
      <c r="BV137" s="512">
        <f>'részletező tábla módosíto ei '!AS137</f>
        <v>0</v>
      </c>
      <c r="BW137" s="512">
        <f>'2a cofog szerinti teljesítés'!AS139</f>
        <v>0</v>
      </c>
      <c r="BX137" s="512">
        <f>'részletező tábla módosíto ei '!AE137</f>
        <v>0</v>
      </c>
      <c r="BY137" s="512">
        <f>'2a cofog szerinti teljesítés'!AE139</f>
        <v>0</v>
      </c>
      <c r="BZ137" s="512" t="e">
        <f>'részletező tábla módosíto ei '!#REF!</f>
        <v>#REF!</v>
      </c>
      <c r="CA137" s="512">
        <f>'2a cofog szerinti teljesítés'!AG139</f>
        <v>0</v>
      </c>
      <c r="CB137" s="512">
        <f>'részletező tábla módosíto ei '!AT137</f>
        <v>0</v>
      </c>
      <c r="CC137" s="512">
        <f>'2a cofog szerinti teljesítés'!AU139</f>
        <v>0</v>
      </c>
      <c r="CD137" s="512">
        <f>'részletező tábla módosíto ei '!AU137</f>
        <v>0</v>
      </c>
      <c r="CE137" s="512">
        <f>'2a cofog szerinti teljesítés'!AX139</f>
        <v>0</v>
      </c>
      <c r="CF137" s="512" t="e">
        <f>'részletező tábla módosíto ei '!#REF!</f>
        <v>#REF!</v>
      </c>
      <c r="CG137" s="512" t="e">
        <f>'2a cofog szerinti teljesítés'!#REF!</f>
        <v>#REF!</v>
      </c>
      <c r="CH137" s="512">
        <f>'részletező tábla módosíto ei '!AV137</f>
        <v>0</v>
      </c>
      <c r="CI137" s="512">
        <f>'2a cofog szerinti teljesítés'!AY139</f>
        <v>0</v>
      </c>
      <c r="CJ137" s="512">
        <f>'részletező tábla módosíto ei '!AW137</f>
        <v>0</v>
      </c>
      <c r="CK137" s="512">
        <f>'2a cofog szerinti teljesítés'!AZ139</f>
        <v>0</v>
      </c>
      <c r="CL137" s="512" t="e">
        <f>'részletező tábla módosíto ei '!#REF!</f>
        <v>#REF!</v>
      </c>
      <c r="CM137" s="512"/>
      <c r="CN137" s="512" t="e">
        <f>'részletező tábla módosíto ei '!#REF!</f>
        <v>#REF!</v>
      </c>
      <c r="CO137" s="512">
        <f>'2a cofog szerinti teljesítés'!AQ139</f>
        <v>0</v>
      </c>
      <c r="CP137" s="512" t="e">
        <f>'részletező tábla módosíto ei '!#REF!</f>
        <v>#REF!</v>
      </c>
      <c r="CQ137" s="512"/>
      <c r="CR137" s="512">
        <f>'részletező tábla módosíto ei '!AX137</f>
        <v>0</v>
      </c>
      <c r="CS137" s="512"/>
      <c r="CT137" s="512" t="e">
        <f>'részletező tábla módosíto ei '!#REF!</f>
        <v>#REF!</v>
      </c>
      <c r="CU137" s="512" t="e">
        <f>'2a cofog szerinti teljesítés'!#REF!</f>
        <v>#REF!</v>
      </c>
      <c r="CV137" s="512">
        <f>'részletező tábla módosíto ei '!AY137</f>
        <v>0</v>
      </c>
      <c r="CW137" s="512">
        <f>'2a cofog szerinti teljesítés'!BB139</f>
        <v>0</v>
      </c>
      <c r="CX137" s="513">
        <f>'részletező tábla módosíto ei '!AZ137</f>
        <v>0</v>
      </c>
      <c r="CY137" s="513">
        <f>'2a cofog szerinti teljesítés'!BC139</f>
        <v>0</v>
      </c>
      <c r="CZ137" s="510">
        <f t="shared" si="278"/>
        <v>0</v>
      </c>
    </row>
    <row r="138" spans="1:104" ht="17.399999999999999" x14ac:dyDescent="0.3">
      <c r="A138" s="22" t="s">
        <v>269</v>
      </c>
      <c r="B138" s="23" t="s">
        <v>270</v>
      </c>
      <c r="C138" s="512">
        <f>'részletező tábla módosíto ei '!C138</f>
        <v>0</v>
      </c>
      <c r="D138" s="512">
        <f>'2a cofog szerinti teljesítés'!C140</f>
        <v>0</v>
      </c>
      <c r="E138" s="512">
        <f>'részletező tábla módosíto ei '!D138</f>
        <v>0</v>
      </c>
      <c r="F138" s="512">
        <f>'2a cofog szerinti teljesítés'!D140</f>
        <v>0</v>
      </c>
      <c r="G138" s="512">
        <f>'részletező tábla módosíto ei '!E138</f>
        <v>0</v>
      </c>
      <c r="H138" s="512">
        <f>'2a cofog szerinti teljesítés'!E140</f>
        <v>0</v>
      </c>
      <c r="I138" s="512">
        <f>'részletező tábla módosíto ei '!F138</f>
        <v>0</v>
      </c>
      <c r="J138" s="512">
        <f>'2a cofog szerinti teljesítés'!F140</f>
        <v>0</v>
      </c>
      <c r="K138" s="512">
        <f>'részletező tábla módosíto ei '!G138</f>
        <v>0</v>
      </c>
      <c r="L138" s="512">
        <f>'részletező tábla módosíto ei '!H138</f>
        <v>0</v>
      </c>
      <c r="M138" s="512">
        <f>'2a cofog szerinti teljesítés'!H140</f>
        <v>0</v>
      </c>
      <c r="N138" s="512">
        <f>'részletező tábla módosíto ei '!M138</f>
        <v>1431322</v>
      </c>
      <c r="O138" s="512">
        <f>'2a cofog szerinti teljesítés'!M140</f>
        <v>1431322</v>
      </c>
      <c r="P138" s="512">
        <f>'részletező tábla módosíto ei '!N138</f>
        <v>0</v>
      </c>
      <c r="Q138" s="512">
        <f>'2a cofog szerinti teljesítés'!N140</f>
        <v>0</v>
      </c>
      <c r="R138" s="512">
        <f>'részletező tábla módosíto ei '!O138</f>
        <v>0</v>
      </c>
      <c r="S138" s="512">
        <f>'2a cofog szerinti teljesítés'!O140</f>
        <v>0</v>
      </c>
      <c r="T138" s="512">
        <f>'részletező tábla módosíto ei '!P138</f>
        <v>0</v>
      </c>
      <c r="U138" s="512">
        <f>'2a cofog szerinti teljesítés'!P140</f>
        <v>0</v>
      </c>
      <c r="V138" s="512">
        <f>'részletező tábla módosíto ei '!Q138</f>
        <v>1431322</v>
      </c>
      <c r="W138" s="512">
        <f>'2a cofog szerinti teljesítés'!Q140</f>
        <v>1431322</v>
      </c>
      <c r="X138" s="512">
        <f>'részletező tábla módosíto ei '!R138</f>
        <v>902424</v>
      </c>
      <c r="Y138" s="512">
        <f>'2a cofog szerinti teljesítés'!R140</f>
        <v>669869</v>
      </c>
      <c r="Z138" s="512">
        <f>'részletező tábla módosíto ei '!S138</f>
        <v>0</v>
      </c>
      <c r="AA138" s="512">
        <f>'2a cofog szerinti teljesítés'!S140</f>
        <v>232555</v>
      </c>
      <c r="AB138" s="512">
        <f>'részletező tábla módosíto ei '!T138</f>
        <v>0</v>
      </c>
      <c r="AC138" s="512">
        <f>'2a cofog szerinti teljesítés'!T140</f>
        <v>0</v>
      </c>
      <c r="AD138" s="512">
        <f>'részletező tábla módosíto ei '!U138</f>
        <v>902424</v>
      </c>
      <c r="AE138" s="512">
        <f>'2a cofog szerinti teljesítés'!U140</f>
        <v>902424</v>
      </c>
      <c r="AF138" s="512">
        <f>'részletező tábla módosíto ei '!V138</f>
        <v>0</v>
      </c>
      <c r="AG138" s="512">
        <f>'2a cofog szerinti teljesítés'!V140</f>
        <v>0</v>
      </c>
      <c r="AH138" s="512">
        <f>'részletező tábla módosíto ei '!W138</f>
        <v>0</v>
      </c>
      <c r="AI138" s="512">
        <f>'2a cofog szerinti teljesítés'!W140</f>
        <v>0</v>
      </c>
      <c r="AJ138" s="512">
        <f>'részletező tábla módosíto ei '!X138</f>
        <v>0</v>
      </c>
      <c r="AK138" s="512">
        <f>'2a cofog szerinti teljesítés'!X140</f>
        <v>0</v>
      </c>
      <c r="AL138" s="512">
        <f>'részletező tábla módosíto ei '!Y138</f>
        <v>0</v>
      </c>
      <c r="AM138" s="512">
        <f>'2a cofog szerinti teljesítés'!Y140</f>
        <v>0</v>
      </c>
      <c r="AN138" s="512">
        <f>'részletező tábla módosíto ei '!Z138</f>
        <v>0</v>
      </c>
      <c r="AO138" s="512">
        <f>'2a cofog szerinti teljesítés'!Z140</f>
        <v>0</v>
      </c>
      <c r="AP138" s="512">
        <f>'részletező tábla módosíto ei '!AA138</f>
        <v>0</v>
      </c>
      <c r="AQ138" s="512">
        <f>'2a cofog szerinti teljesítés'!AA140</f>
        <v>0</v>
      </c>
      <c r="AR138" s="512">
        <f>'részletező tábla módosíto ei '!AB138</f>
        <v>0</v>
      </c>
      <c r="AS138" s="512">
        <f>'2a cofog szerinti teljesítés'!AB140</f>
        <v>0</v>
      </c>
      <c r="AT138" s="512">
        <f>'részletező tábla módosíto ei '!AC138</f>
        <v>0</v>
      </c>
      <c r="AU138" s="512">
        <f>'2a cofog szerinti teljesítés'!AC140</f>
        <v>0</v>
      </c>
      <c r="AV138" s="512">
        <f>'részletező tábla módosíto ei '!AD138</f>
        <v>0</v>
      </c>
      <c r="AW138" s="512">
        <f>'2a cofog szerinti teljesítés'!AD140</f>
        <v>0</v>
      </c>
      <c r="AX138" s="512">
        <f>'részletező tábla módosíto ei '!AF138</f>
        <v>0</v>
      </c>
      <c r="AY138" s="512">
        <f>'2a cofog szerinti teljesítés'!AF140</f>
        <v>387263</v>
      </c>
      <c r="AZ138" s="512">
        <f>'részletező tábla módosíto ei '!AG138</f>
        <v>0</v>
      </c>
      <c r="BA138" s="512">
        <f>'2a cofog szerinti teljesítés'!AG140</f>
        <v>0</v>
      </c>
      <c r="BB138" s="512">
        <f>'részletező tábla módosíto ei '!AH138</f>
        <v>0</v>
      </c>
      <c r="BC138" s="512">
        <f>'2a cofog szerinti teljesítés'!AH140</f>
        <v>0</v>
      </c>
      <c r="BD138" s="512">
        <f>'részletező tábla módosíto ei '!AI138</f>
        <v>0</v>
      </c>
      <c r="BE138" s="512">
        <f>'2a cofog szerinti teljesítés'!AI140</f>
        <v>0</v>
      </c>
      <c r="BF138" s="512">
        <f>'részletező tábla módosíto ei '!AJ138</f>
        <v>0</v>
      </c>
      <c r="BG138" s="512">
        <f>'2a cofog szerinti teljesítés'!AJ140</f>
        <v>0</v>
      </c>
      <c r="BH138" s="512">
        <f>'részletező tábla módosíto ei '!AK138</f>
        <v>0</v>
      </c>
      <c r="BI138" s="512">
        <f>'2a cofog szerinti teljesítés'!AK140</f>
        <v>0</v>
      </c>
      <c r="BJ138" s="512">
        <f>'részletező tábla módosíto ei '!AL138</f>
        <v>4868000</v>
      </c>
      <c r="BK138" s="512">
        <f>'2a cofog szerinti teljesítés'!AL140</f>
        <v>209071</v>
      </c>
      <c r="BL138" s="512">
        <f>'részletező tábla módosíto ei '!AM138</f>
        <v>0</v>
      </c>
      <c r="BM138" s="512">
        <f>'2a cofog szerinti teljesítés'!AM140</f>
        <v>0</v>
      </c>
      <c r="BN138" s="512">
        <f>'részletező tábla módosíto ei '!AN138</f>
        <v>0</v>
      </c>
      <c r="BO138" s="512">
        <f>'2a cofog szerinti teljesítés'!AN140</f>
        <v>0</v>
      </c>
      <c r="BP138" s="512">
        <f>'részletező tábla módosíto ei '!AO138</f>
        <v>0</v>
      </c>
      <c r="BQ138" s="512">
        <f>'2a cofog szerinti teljesítés'!AO140</f>
        <v>0</v>
      </c>
      <c r="BR138" s="512">
        <f>'részletező tábla módosíto ei '!AP138</f>
        <v>0</v>
      </c>
      <c r="BS138" s="512">
        <f>'2a cofog szerinti teljesítés'!AP140</f>
        <v>3677249</v>
      </c>
      <c r="BT138" s="512">
        <f>'részletező tábla módosíto ei '!AR138</f>
        <v>0</v>
      </c>
      <c r="BU138" s="512">
        <f>'2a cofog szerinti teljesítés'!AR140</f>
        <v>0</v>
      </c>
      <c r="BV138" s="512">
        <f>'részletező tábla módosíto ei '!AS138</f>
        <v>0</v>
      </c>
      <c r="BW138" s="512">
        <f>'2a cofog szerinti teljesítés'!AS140</f>
        <v>0</v>
      </c>
      <c r="BX138" s="512">
        <f>'részletező tábla módosíto ei '!AE138</f>
        <v>0</v>
      </c>
      <c r="BY138" s="512">
        <f>'2a cofog szerinti teljesítés'!AE140</f>
        <v>0</v>
      </c>
      <c r="BZ138" s="512" t="e">
        <f>'részletező tábla módosíto ei '!#REF!</f>
        <v>#REF!</v>
      </c>
      <c r="CA138" s="512">
        <f>'2a cofog szerinti teljesítés'!AG140</f>
        <v>0</v>
      </c>
      <c r="CB138" s="512">
        <f>'részletező tábla módosíto ei '!AT138</f>
        <v>0</v>
      </c>
      <c r="CC138" s="512">
        <f>'2a cofog szerinti teljesítés'!AU140</f>
        <v>25866</v>
      </c>
      <c r="CD138" s="512">
        <f>'részletező tábla módosíto ei '!AU138</f>
        <v>0</v>
      </c>
      <c r="CE138" s="512">
        <f>'2a cofog szerinti teljesítés'!AX140</f>
        <v>0</v>
      </c>
      <c r="CF138" s="512" t="e">
        <f>'részletező tábla módosíto ei '!#REF!</f>
        <v>#REF!</v>
      </c>
      <c r="CG138" s="512" t="e">
        <f>'2a cofog szerinti teljesítés'!#REF!</f>
        <v>#REF!</v>
      </c>
      <c r="CH138" s="512">
        <f>'részletező tábla módosíto ei '!AV138</f>
        <v>0</v>
      </c>
      <c r="CI138" s="512">
        <f>'2a cofog szerinti teljesítés'!AY140</f>
        <v>0</v>
      </c>
      <c r="CJ138" s="512">
        <f>'részletező tábla módosíto ei '!AW138</f>
        <v>0</v>
      </c>
      <c r="CK138" s="512">
        <f>'2a cofog szerinti teljesítés'!AZ140</f>
        <v>0</v>
      </c>
      <c r="CL138" s="512" t="e">
        <f>'részletező tábla módosíto ei '!#REF!</f>
        <v>#REF!</v>
      </c>
      <c r="CM138" s="512"/>
      <c r="CN138" s="512" t="e">
        <f>'részletező tábla módosíto ei '!#REF!</f>
        <v>#REF!</v>
      </c>
      <c r="CO138" s="512">
        <f>'2a cofog szerinti teljesítés'!AQ140</f>
        <v>0</v>
      </c>
      <c r="CP138" s="512" t="e">
        <f>'részletező tábla módosíto ei '!#REF!</f>
        <v>#REF!</v>
      </c>
      <c r="CQ138" s="512"/>
      <c r="CR138" s="512">
        <f>'részletező tábla módosíto ei '!AX138</f>
        <v>0</v>
      </c>
      <c r="CS138" s="512"/>
      <c r="CT138" s="512" t="e">
        <f>'részletező tábla módosíto ei '!#REF!</f>
        <v>#REF!</v>
      </c>
      <c r="CU138" s="512" t="e">
        <f>'2a cofog szerinti teljesítés'!#REF!</f>
        <v>#REF!</v>
      </c>
      <c r="CV138" s="512">
        <f>'részletező tábla módosíto ei '!AY138</f>
        <v>0</v>
      </c>
      <c r="CW138" s="512">
        <f>'2a cofog szerinti teljesítés'!BB140</f>
        <v>0</v>
      </c>
      <c r="CX138" s="513">
        <f>'részletező tábla módosíto ei '!AZ138</f>
        <v>4868000</v>
      </c>
      <c r="CY138" s="513">
        <f>'2a cofog szerinti teljesítés'!BC140</f>
        <v>4299449</v>
      </c>
      <c r="CZ138" s="510">
        <f t="shared" si="278"/>
        <v>7201746</v>
      </c>
    </row>
    <row r="139" spans="1:104" ht="17.399999999999999" x14ac:dyDescent="0.3">
      <c r="A139" s="16" t="s">
        <v>271</v>
      </c>
      <c r="B139" s="17" t="s">
        <v>272</v>
      </c>
      <c r="C139" s="146">
        <f>'részletező tábla módosíto ei '!C139</f>
        <v>0</v>
      </c>
      <c r="D139" s="146">
        <f>'2a cofog szerinti teljesítés'!C141</f>
        <v>0</v>
      </c>
      <c r="E139" s="146">
        <f>'részletező tábla módosíto ei '!D139</f>
        <v>0</v>
      </c>
      <c r="F139" s="146">
        <f>'2a cofog szerinti teljesítés'!D141</f>
        <v>0</v>
      </c>
      <c r="G139" s="146">
        <f>'részletező tábla módosíto ei '!E139</f>
        <v>213415</v>
      </c>
      <c r="H139" s="146">
        <f>'2a cofog szerinti teljesítés'!E141</f>
        <v>181160</v>
      </c>
      <c r="I139" s="146">
        <f>'részletező tábla módosíto ei '!F139</f>
        <v>0</v>
      </c>
      <c r="J139" s="146">
        <f>'2a cofog szerinti teljesítés'!F141</f>
        <v>0</v>
      </c>
      <c r="K139" s="146">
        <f>'részletező tábla módosíto ei '!G139</f>
        <v>0</v>
      </c>
      <c r="L139" s="146">
        <f>'részletező tábla módosíto ei '!H139</f>
        <v>213415</v>
      </c>
      <c r="M139" s="146">
        <f>'2a cofog szerinti teljesítés'!H141</f>
        <v>181160</v>
      </c>
      <c r="N139" s="146">
        <f>'részletező tábla módosíto ei '!M139</f>
        <v>599694</v>
      </c>
      <c r="O139" s="146">
        <f>'2a cofog szerinti teljesítés'!M141</f>
        <v>599694</v>
      </c>
      <c r="P139" s="146">
        <f>'részletező tábla módosíto ei '!N139</f>
        <v>0</v>
      </c>
      <c r="Q139" s="146">
        <f>'2a cofog szerinti teljesítés'!N141</f>
        <v>0</v>
      </c>
      <c r="R139" s="146">
        <f>'részletező tábla módosíto ei '!O139</f>
        <v>0</v>
      </c>
      <c r="S139" s="146">
        <f>'2a cofog szerinti teljesítés'!O141</f>
        <v>0</v>
      </c>
      <c r="T139" s="146">
        <f>'részletező tábla módosíto ei '!P139</f>
        <v>0</v>
      </c>
      <c r="U139" s="146">
        <f>'2a cofog szerinti teljesítés'!P141</f>
        <v>0</v>
      </c>
      <c r="V139" s="146">
        <f>'részletező tábla módosíto ei '!Q139</f>
        <v>599694</v>
      </c>
      <c r="W139" s="146">
        <f>'2a cofog szerinti teljesítés'!Q141</f>
        <v>599694</v>
      </c>
      <c r="X139" s="146">
        <f>'részletező tábla módosíto ei '!R139</f>
        <v>671134</v>
      </c>
      <c r="Y139" s="146">
        <f>'2a cofog szerinti teljesítés'!R141</f>
        <v>513703</v>
      </c>
      <c r="Z139" s="146">
        <f>'részletező tábla módosíto ei '!S139</f>
        <v>0</v>
      </c>
      <c r="AA139" s="146">
        <f>'2a cofog szerinti teljesítés'!S141</f>
        <v>157341</v>
      </c>
      <c r="AB139" s="146">
        <f>'részletező tábla módosíto ei '!T139</f>
        <v>0</v>
      </c>
      <c r="AC139" s="146">
        <f>'2a cofog szerinti teljesítés'!T141</f>
        <v>0</v>
      </c>
      <c r="AD139" s="146">
        <f>'részletező tábla módosíto ei '!U139</f>
        <v>671134</v>
      </c>
      <c r="AE139" s="146">
        <f>'2a cofog szerinti teljesítés'!U141</f>
        <v>671044</v>
      </c>
      <c r="AF139" s="146">
        <f>'részletező tábla módosíto ei '!V139</f>
        <v>0</v>
      </c>
      <c r="AG139" s="146">
        <f>'2a cofog szerinti teljesítés'!V141</f>
        <v>0</v>
      </c>
      <c r="AH139" s="146">
        <f>'részletező tábla módosíto ei '!W139</f>
        <v>0</v>
      </c>
      <c r="AI139" s="146">
        <f>'2a cofog szerinti teljesítés'!W141</f>
        <v>0</v>
      </c>
      <c r="AJ139" s="146">
        <f>'részletező tábla módosíto ei '!X139</f>
        <v>0</v>
      </c>
      <c r="AK139" s="146">
        <f>'2a cofog szerinti teljesítés'!X141</f>
        <v>0</v>
      </c>
      <c r="AL139" s="146">
        <f>'részletező tábla módosíto ei '!Y139</f>
        <v>0</v>
      </c>
      <c r="AM139" s="146">
        <f>'2a cofog szerinti teljesítés'!Y141</f>
        <v>16887576</v>
      </c>
      <c r="AN139" s="146">
        <f>'részletező tábla módosíto ei '!Z139</f>
        <v>0</v>
      </c>
      <c r="AO139" s="146">
        <f>'2a cofog szerinti teljesítés'!Z141</f>
        <v>0</v>
      </c>
      <c r="AP139" s="146">
        <f>'részletező tábla módosíto ei '!AA139</f>
        <v>0</v>
      </c>
      <c r="AQ139" s="146">
        <f>'2a cofog szerinti teljesítés'!AA141</f>
        <v>0</v>
      </c>
      <c r="AR139" s="146">
        <f>'részletező tábla módosíto ei '!AB139</f>
        <v>0</v>
      </c>
      <c r="AS139" s="146">
        <f>'2a cofog szerinti teljesítés'!AB141</f>
        <v>0</v>
      </c>
      <c r="AT139" s="146">
        <f>'részletező tábla módosíto ei '!AC139</f>
        <v>0</v>
      </c>
      <c r="AU139" s="146">
        <f>'2a cofog szerinti teljesítés'!AC141</f>
        <v>0</v>
      </c>
      <c r="AV139" s="146">
        <f>'részletező tábla módosíto ei '!AD139</f>
        <v>0</v>
      </c>
      <c r="AW139" s="146">
        <f>'2a cofog szerinti teljesítés'!AD141</f>
        <v>0</v>
      </c>
      <c r="AX139" s="146">
        <f>'részletező tábla módosíto ei '!AF139</f>
        <v>0</v>
      </c>
      <c r="AY139" s="146">
        <f>'2a cofog szerinti teljesítés'!AF141</f>
        <v>0</v>
      </c>
      <c r="AZ139" s="146">
        <f>'részletező tábla módosíto ei '!AG139</f>
        <v>0</v>
      </c>
      <c r="BA139" s="146">
        <f>'2a cofog szerinti teljesítés'!AG141</f>
        <v>0</v>
      </c>
      <c r="BB139" s="146">
        <f>'részletező tábla módosíto ei '!AH139</f>
        <v>0</v>
      </c>
      <c r="BC139" s="146">
        <f>'2a cofog szerinti teljesítés'!AH141</f>
        <v>0</v>
      </c>
      <c r="BD139" s="146">
        <f>'részletező tábla módosíto ei '!AI139</f>
        <v>0</v>
      </c>
      <c r="BE139" s="146">
        <f>'2a cofog szerinti teljesítés'!AI141</f>
        <v>0</v>
      </c>
      <c r="BF139" s="146">
        <f>'részletező tábla módosíto ei '!AJ139</f>
        <v>0</v>
      </c>
      <c r="BG139" s="146">
        <f>'2a cofog szerinti teljesítés'!AJ141</f>
        <v>360000</v>
      </c>
      <c r="BH139" s="146">
        <f>'részletező tábla módosíto ei '!AK139</f>
        <v>0</v>
      </c>
      <c r="BI139" s="146">
        <f>'2a cofog szerinti teljesítés'!AK141</f>
        <v>0</v>
      </c>
      <c r="BJ139" s="146">
        <f>'részletező tábla módosíto ei '!AL139</f>
        <v>22566065</v>
      </c>
      <c r="BK139" s="146">
        <f>'2a cofog szerinti teljesítés'!AL141</f>
        <v>4343944</v>
      </c>
      <c r="BL139" s="146">
        <f>'részletező tábla módosíto ei '!AM139</f>
        <v>0</v>
      </c>
      <c r="BM139" s="146">
        <f>'2a cofog szerinti teljesítés'!AM141</f>
        <v>0</v>
      </c>
      <c r="BN139" s="146">
        <f>'részletező tábla módosíto ei '!AN139</f>
        <v>0</v>
      </c>
      <c r="BO139" s="146">
        <f>'2a cofog szerinti teljesítés'!AN141</f>
        <v>421190</v>
      </c>
      <c r="BP139" s="146">
        <f>'részletező tábla módosíto ei '!AO139</f>
        <v>0</v>
      </c>
      <c r="BQ139" s="146">
        <f>'2a cofog szerinti teljesítés'!AO141</f>
        <v>0</v>
      </c>
      <c r="BR139" s="146">
        <f>'részletező tábla módosíto ei '!AP139</f>
        <v>0</v>
      </c>
      <c r="BS139" s="146">
        <f>'2a cofog szerinti teljesítés'!AP141</f>
        <v>0</v>
      </c>
      <c r="BT139" s="146">
        <f>'részletező tábla módosíto ei '!AR139</f>
        <v>0</v>
      </c>
      <c r="BU139" s="146">
        <f>'2a cofog szerinti teljesítés'!AR141</f>
        <v>0</v>
      </c>
      <c r="BV139" s="146">
        <f>'részletező tábla módosíto ei '!AS139</f>
        <v>0</v>
      </c>
      <c r="BW139" s="146">
        <f>'2a cofog szerinti teljesítés'!AS141</f>
        <v>0</v>
      </c>
      <c r="BX139" s="146">
        <f>'részletező tábla módosíto ei '!AE139</f>
        <v>0</v>
      </c>
      <c r="BY139" s="146">
        <f>'2a cofog szerinti teljesítés'!AE141</f>
        <v>0</v>
      </c>
      <c r="BZ139" s="146" t="e">
        <f>'részletező tábla módosíto ei '!#REF!</f>
        <v>#REF!</v>
      </c>
      <c r="CA139" s="146">
        <f>'2a cofog szerinti teljesítés'!AG141</f>
        <v>0</v>
      </c>
      <c r="CB139" s="146">
        <f>'részletező tábla módosíto ei '!AT139</f>
        <v>0</v>
      </c>
      <c r="CC139" s="146">
        <f>'2a cofog szerinti teljesítés'!AU141</f>
        <v>0</v>
      </c>
      <c r="CD139" s="146">
        <f>'részletező tábla módosíto ei '!AU139</f>
        <v>0</v>
      </c>
      <c r="CE139" s="146">
        <f>'2a cofog szerinti teljesítés'!AX141</f>
        <v>0</v>
      </c>
      <c r="CF139" s="146" t="e">
        <f>'részletező tábla módosíto ei '!#REF!</f>
        <v>#REF!</v>
      </c>
      <c r="CG139" s="146" t="e">
        <f>'2a cofog szerinti teljesítés'!#REF!</f>
        <v>#REF!</v>
      </c>
      <c r="CH139" s="146">
        <f>'részletező tábla módosíto ei '!AV139</f>
        <v>0</v>
      </c>
      <c r="CI139" s="146">
        <f>'2a cofog szerinti teljesítés'!AY141</f>
        <v>0</v>
      </c>
      <c r="CJ139" s="146">
        <f>'részletező tábla módosíto ei '!AW139</f>
        <v>0</v>
      </c>
      <c r="CK139" s="146">
        <f>'2a cofog szerinti teljesítés'!AZ141</f>
        <v>131583</v>
      </c>
      <c r="CL139" s="146" t="e">
        <f>'részletező tábla módosíto ei '!#REF!</f>
        <v>#REF!</v>
      </c>
      <c r="CM139" s="146"/>
      <c r="CN139" s="146" t="e">
        <f>'részletező tábla módosíto ei '!#REF!</f>
        <v>#REF!</v>
      </c>
      <c r="CO139" s="146">
        <f>'2a cofog szerinti teljesítés'!AQ141</f>
        <v>0</v>
      </c>
      <c r="CP139" s="146" t="e">
        <f>'részletező tábla módosíto ei '!#REF!</f>
        <v>#REF!</v>
      </c>
      <c r="CQ139" s="146"/>
      <c r="CR139" s="146">
        <f>'részletező tábla módosíto ei '!AX139</f>
        <v>0</v>
      </c>
      <c r="CS139" s="146"/>
      <c r="CT139" s="146" t="e">
        <f>'részletező tábla módosíto ei '!#REF!</f>
        <v>#REF!</v>
      </c>
      <c r="CU139" s="146" t="e">
        <f>'2a cofog szerinti teljesítés'!#REF!</f>
        <v>#REF!</v>
      </c>
      <c r="CV139" s="146">
        <f>'részletező tábla módosíto ei '!AY139</f>
        <v>0</v>
      </c>
      <c r="CW139" s="146">
        <f>'2a cofog szerinti teljesítés'!BB141</f>
        <v>0</v>
      </c>
      <c r="CX139" s="146">
        <f>'részletező tábla módosíto ei '!AZ139</f>
        <v>22566065</v>
      </c>
      <c r="CY139" s="146">
        <f>'2a cofog szerinti teljesítés'!BC141</f>
        <v>22144293</v>
      </c>
      <c r="CZ139" s="510">
        <f t="shared" si="278"/>
        <v>24050308</v>
      </c>
    </row>
    <row r="140" spans="1:104" ht="17.399999999999999" x14ac:dyDescent="0.3">
      <c r="A140" s="18" t="s">
        <v>273</v>
      </c>
      <c r="B140" s="19" t="s">
        <v>274</v>
      </c>
      <c r="C140" s="512">
        <f>'részletező tábla módosíto ei '!C140</f>
        <v>0</v>
      </c>
      <c r="D140" s="512">
        <f>'2a cofog szerinti teljesítés'!C142</f>
        <v>0</v>
      </c>
      <c r="E140" s="512">
        <f>'részletező tábla módosíto ei '!D140</f>
        <v>0</v>
      </c>
      <c r="F140" s="512">
        <f>'2a cofog szerinti teljesítés'!D142</f>
        <v>0</v>
      </c>
      <c r="G140" s="512">
        <f>'részletező tábla módosíto ei '!E140</f>
        <v>0</v>
      </c>
      <c r="H140" s="512">
        <f>'2a cofog szerinti teljesítés'!E142</f>
        <v>0</v>
      </c>
      <c r="I140" s="512">
        <f>'részletező tábla módosíto ei '!F140</f>
        <v>0</v>
      </c>
      <c r="J140" s="512">
        <f>'2a cofog szerinti teljesítés'!F142</f>
        <v>0</v>
      </c>
      <c r="K140" s="512">
        <f>'részletező tábla módosíto ei '!G140</f>
        <v>0</v>
      </c>
      <c r="L140" s="512">
        <f>'részletező tábla módosíto ei '!H140</f>
        <v>0</v>
      </c>
      <c r="M140" s="512">
        <f>'2a cofog szerinti teljesítés'!H142</f>
        <v>0</v>
      </c>
      <c r="N140" s="512">
        <f>'részletező tábla módosíto ei '!M140</f>
        <v>0</v>
      </c>
      <c r="O140" s="512">
        <f>'2a cofog szerinti teljesítés'!M142</f>
        <v>0</v>
      </c>
      <c r="P140" s="512">
        <f>'részletező tábla módosíto ei '!N140</f>
        <v>0</v>
      </c>
      <c r="Q140" s="512">
        <f>'2a cofog szerinti teljesítés'!N142</f>
        <v>0</v>
      </c>
      <c r="R140" s="512">
        <f>'részletező tábla módosíto ei '!O140</f>
        <v>0</v>
      </c>
      <c r="S140" s="512">
        <f>'2a cofog szerinti teljesítés'!O142</f>
        <v>0</v>
      </c>
      <c r="T140" s="512">
        <f>'részletező tábla módosíto ei '!P140</f>
        <v>0</v>
      </c>
      <c r="U140" s="512">
        <f>'2a cofog szerinti teljesítés'!P142</f>
        <v>0</v>
      </c>
      <c r="V140" s="512">
        <f>'részletező tábla módosíto ei '!Q140</f>
        <v>0</v>
      </c>
      <c r="W140" s="512">
        <f>'2a cofog szerinti teljesítés'!Q142</f>
        <v>0</v>
      </c>
      <c r="X140" s="512">
        <f>'részletező tábla módosíto ei '!R140</f>
        <v>0</v>
      </c>
      <c r="Y140" s="512">
        <f>'2a cofog szerinti teljesítés'!R142</f>
        <v>0</v>
      </c>
      <c r="Z140" s="512">
        <f>'részletező tábla módosíto ei '!S140</f>
        <v>0</v>
      </c>
      <c r="AA140" s="512">
        <f>'2a cofog szerinti teljesítés'!S142</f>
        <v>0</v>
      </c>
      <c r="AB140" s="512">
        <f>'részletező tábla módosíto ei '!T140</f>
        <v>0</v>
      </c>
      <c r="AC140" s="512">
        <f>'2a cofog szerinti teljesítés'!T142</f>
        <v>0</v>
      </c>
      <c r="AD140" s="512">
        <f>'részletező tábla módosíto ei '!U140</f>
        <v>0</v>
      </c>
      <c r="AE140" s="512">
        <f>'2a cofog szerinti teljesítés'!U142</f>
        <v>0</v>
      </c>
      <c r="AF140" s="512">
        <f>'részletező tábla módosíto ei '!V140</f>
        <v>0</v>
      </c>
      <c r="AG140" s="512">
        <f>'2a cofog szerinti teljesítés'!V142</f>
        <v>0</v>
      </c>
      <c r="AH140" s="512">
        <f>'részletező tábla módosíto ei '!W140</f>
        <v>0</v>
      </c>
      <c r="AI140" s="512">
        <f>'2a cofog szerinti teljesítés'!W142</f>
        <v>0</v>
      </c>
      <c r="AJ140" s="512">
        <f>'részletező tábla módosíto ei '!X140</f>
        <v>0</v>
      </c>
      <c r="AK140" s="512">
        <f>'2a cofog szerinti teljesítés'!X142</f>
        <v>0</v>
      </c>
      <c r="AL140" s="512">
        <f>'részletező tábla módosíto ei '!Y140</f>
        <v>0</v>
      </c>
      <c r="AM140" s="512">
        <f>'2a cofog szerinti teljesítés'!Y142</f>
        <v>16227576</v>
      </c>
      <c r="AN140" s="512">
        <f>'részletező tábla módosíto ei '!Z140</f>
        <v>0</v>
      </c>
      <c r="AO140" s="512">
        <f>'2a cofog szerinti teljesítés'!Z142</f>
        <v>0</v>
      </c>
      <c r="AP140" s="512">
        <f>'részletező tábla módosíto ei '!AA140</f>
        <v>0</v>
      </c>
      <c r="AQ140" s="512">
        <f>'2a cofog szerinti teljesítés'!AA142</f>
        <v>0</v>
      </c>
      <c r="AR140" s="512">
        <f>'részletező tábla módosíto ei '!AB140</f>
        <v>0</v>
      </c>
      <c r="AS140" s="512">
        <f>'2a cofog szerinti teljesítés'!AB142</f>
        <v>0</v>
      </c>
      <c r="AT140" s="512">
        <f>'részletező tábla módosíto ei '!AC140</f>
        <v>0</v>
      </c>
      <c r="AU140" s="512">
        <f>'2a cofog szerinti teljesítés'!AC142</f>
        <v>0</v>
      </c>
      <c r="AV140" s="512">
        <f>'részletező tábla módosíto ei '!AD140</f>
        <v>0</v>
      </c>
      <c r="AW140" s="512">
        <f>'2a cofog szerinti teljesítés'!AD142</f>
        <v>0</v>
      </c>
      <c r="AX140" s="512">
        <f>'részletező tábla módosíto ei '!AF140</f>
        <v>0</v>
      </c>
      <c r="AY140" s="512">
        <f>'2a cofog szerinti teljesítés'!AF142</f>
        <v>0</v>
      </c>
      <c r="AZ140" s="512">
        <f>'részletező tábla módosíto ei '!AG140</f>
        <v>0</v>
      </c>
      <c r="BA140" s="512">
        <f>'2a cofog szerinti teljesítés'!AG142</f>
        <v>0</v>
      </c>
      <c r="BB140" s="512">
        <f>'részletező tábla módosíto ei '!AH140</f>
        <v>0</v>
      </c>
      <c r="BC140" s="512">
        <f>'2a cofog szerinti teljesítés'!AH142</f>
        <v>0</v>
      </c>
      <c r="BD140" s="512">
        <f>'részletező tábla módosíto ei '!AI140</f>
        <v>0</v>
      </c>
      <c r="BE140" s="512">
        <f>'2a cofog szerinti teljesítés'!AI142</f>
        <v>0</v>
      </c>
      <c r="BF140" s="512">
        <f>'részletező tábla módosíto ei '!AJ140</f>
        <v>0</v>
      </c>
      <c r="BG140" s="512">
        <f>'2a cofog szerinti teljesítés'!AJ142</f>
        <v>0</v>
      </c>
      <c r="BH140" s="512">
        <f>'részletező tábla módosíto ei '!AK140</f>
        <v>0</v>
      </c>
      <c r="BI140" s="512">
        <f>'2a cofog szerinti teljesítés'!AK142</f>
        <v>0</v>
      </c>
      <c r="BJ140" s="512">
        <f>'részletező tábla módosíto ei '!AL140</f>
        <v>16227576</v>
      </c>
      <c r="BK140" s="512">
        <f>'2a cofog szerinti teljesítés'!AL142</f>
        <v>0</v>
      </c>
      <c r="BL140" s="512">
        <f>'részletező tábla módosíto ei '!AM140</f>
        <v>0</v>
      </c>
      <c r="BM140" s="512">
        <f>'2a cofog szerinti teljesítés'!AM142</f>
        <v>0</v>
      </c>
      <c r="BN140" s="512">
        <f>'részletező tábla módosíto ei '!AN140</f>
        <v>0</v>
      </c>
      <c r="BO140" s="512">
        <f>'2a cofog szerinti teljesítés'!AN142</f>
        <v>0</v>
      </c>
      <c r="BP140" s="512">
        <f>'részletező tábla módosíto ei '!AO140</f>
        <v>0</v>
      </c>
      <c r="BQ140" s="512">
        <f>'2a cofog szerinti teljesítés'!AO142</f>
        <v>0</v>
      </c>
      <c r="BR140" s="512">
        <f>'részletező tábla módosíto ei '!AP140</f>
        <v>0</v>
      </c>
      <c r="BS140" s="512">
        <f>'2a cofog szerinti teljesítés'!AP142</f>
        <v>0</v>
      </c>
      <c r="BT140" s="512">
        <f>'részletező tábla módosíto ei '!AR140</f>
        <v>0</v>
      </c>
      <c r="BU140" s="512">
        <f>'2a cofog szerinti teljesítés'!AR142</f>
        <v>0</v>
      </c>
      <c r="BV140" s="512">
        <f>'részletező tábla módosíto ei '!AS140</f>
        <v>0</v>
      </c>
      <c r="BW140" s="512">
        <f>'2a cofog szerinti teljesítés'!AS142</f>
        <v>0</v>
      </c>
      <c r="BX140" s="512">
        <f>'részletező tábla módosíto ei '!AE140</f>
        <v>0</v>
      </c>
      <c r="BY140" s="512">
        <f>'2a cofog szerinti teljesítés'!AE142</f>
        <v>0</v>
      </c>
      <c r="BZ140" s="512" t="e">
        <f>'részletező tábla módosíto ei '!#REF!</f>
        <v>#REF!</v>
      </c>
      <c r="CA140" s="512">
        <f>'2a cofog szerinti teljesítés'!AG142</f>
        <v>0</v>
      </c>
      <c r="CB140" s="512">
        <f>'részletező tábla módosíto ei '!AT140</f>
        <v>0</v>
      </c>
      <c r="CC140" s="512">
        <f>'2a cofog szerinti teljesítés'!AU142</f>
        <v>0</v>
      </c>
      <c r="CD140" s="512">
        <f>'részletező tábla módosíto ei '!AU140</f>
        <v>0</v>
      </c>
      <c r="CE140" s="512">
        <f>'2a cofog szerinti teljesítés'!AX142</f>
        <v>0</v>
      </c>
      <c r="CF140" s="512" t="e">
        <f>'részletező tábla módosíto ei '!#REF!</f>
        <v>#REF!</v>
      </c>
      <c r="CG140" s="512" t="e">
        <f>'2a cofog szerinti teljesítés'!#REF!</f>
        <v>#REF!</v>
      </c>
      <c r="CH140" s="512">
        <f>'részletező tábla módosíto ei '!AV140</f>
        <v>0</v>
      </c>
      <c r="CI140" s="512">
        <f>'2a cofog szerinti teljesítés'!AY142</f>
        <v>0</v>
      </c>
      <c r="CJ140" s="512">
        <f>'részletező tábla módosíto ei '!AW140</f>
        <v>0</v>
      </c>
      <c r="CK140" s="512">
        <f>'2a cofog szerinti teljesítés'!AZ142</f>
        <v>0</v>
      </c>
      <c r="CL140" s="512" t="e">
        <f>'részletező tábla módosíto ei '!#REF!</f>
        <v>#REF!</v>
      </c>
      <c r="CM140" s="512"/>
      <c r="CN140" s="512" t="e">
        <f>'részletező tábla módosíto ei '!#REF!</f>
        <v>#REF!</v>
      </c>
      <c r="CO140" s="512">
        <f>'2a cofog szerinti teljesítés'!AQ142</f>
        <v>0</v>
      </c>
      <c r="CP140" s="512" t="e">
        <f>'részletező tábla módosíto ei '!#REF!</f>
        <v>#REF!</v>
      </c>
      <c r="CQ140" s="512"/>
      <c r="CR140" s="512">
        <f>'részletező tábla módosíto ei '!AX140</f>
        <v>0</v>
      </c>
      <c r="CS140" s="512"/>
      <c r="CT140" s="512" t="e">
        <f>'részletező tábla módosíto ei '!#REF!</f>
        <v>#REF!</v>
      </c>
      <c r="CU140" s="512" t="e">
        <f>'2a cofog szerinti teljesítés'!#REF!</f>
        <v>#REF!</v>
      </c>
      <c r="CV140" s="512">
        <f>'részletező tábla módosíto ei '!AY140</f>
        <v>0</v>
      </c>
      <c r="CW140" s="512">
        <f>'2a cofog szerinti teljesítés'!BB142</f>
        <v>0</v>
      </c>
      <c r="CX140" s="513">
        <f>'részletező tábla módosíto ei '!AZ140</f>
        <v>16227576</v>
      </c>
      <c r="CY140" s="513">
        <f>'2a cofog szerinti teljesítés'!BC142</f>
        <v>16227576</v>
      </c>
      <c r="CZ140" s="510">
        <f t="shared" si="278"/>
        <v>16227576</v>
      </c>
    </row>
    <row r="141" spans="1:104" ht="30" x14ac:dyDescent="0.3">
      <c r="A141" s="18" t="s">
        <v>275</v>
      </c>
      <c r="B141" s="19" t="s">
        <v>276</v>
      </c>
      <c r="C141" s="512">
        <f>'részletező tábla módosíto ei '!C141</f>
        <v>0</v>
      </c>
      <c r="D141" s="512">
        <f>'2a cofog szerinti teljesítés'!C143</f>
        <v>0</v>
      </c>
      <c r="E141" s="512">
        <f>'részletező tábla módosíto ei '!D141</f>
        <v>0</v>
      </c>
      <c r="F141" s="512">
        <f>'2a cofog szerinti teljesítés'!D143</f>
        <v>0</v>
      </c>
      <c r="G141" s="512">
        <f>'részletező tábla módosíto ei '!E141</f>
        <v>181160</v>
      </c>
      <c r="H141" s="512">
        <f>'2a cofog szerinti teljesítés'!E143</f>
        <v>181160</v>
      </c>
      <c r="I141" s="512">
        <f>'részletező tábla módosíto ei '!F141</f>
        <v>0</v>
      </c>
      <c r="J141" s="512">
        <f>'2a cofog szerinti teljesítés'!F143</f>
        <v>0</v>
      </c>
      <c r="K141" s="512">
        <f>'részletező tábla módosíto ei '!G141</f>
        <v>0</v>
      </c>
      <c r="L141" s="512">
        <f>'részletező tábla módosíto ei '!H141</f>
        <v>181160</v>
      </c>
      <c r="M141" s="512">
        <f>'2a cofog szerinti teljesítés'!H143</f>
        <v>181160</v>
      </c>
      <c r="N141" s="512">
        <f>'részletező tábla módosíto ei '!M141</f>
        <v>599694</v>
      </c>
      <c r="O141" s="512">
        <f>'2a cofog szerinti teljesítés'!M143</f>
        <v>599694</v>
      </c>
      <c r="P141" s="512">
        <f>'részletező tábla módosíto ei '!N141</f>
        <v>0</v>
      </c>
      <c r="Q141" s="512">
        <f>'2a cofog szerinti teljesítés'!N143</f>
        <v>0</v>
      </c>
      <c r="R141" s="512">
        <f>'részletező tábla módosíto ei '!O141</f>
        <v>0</v>
      </c>
      <c r="S141" s="512">
        <f>'2a cofog szerinti teljesítés'!O143</f>
        <v>0</v>
      </c>
      <c r="T141" s="512">
        <f>'részletező tábla módosíto ei '!P141</f>
        <v>0</v>
      </c>
      <c r="U141" s="512">
        <f>'2a cofog szerinti teljesítés'!P143</f>
        <v>0</v>
      </c>
      <c r="V141" s="512">
        <f>'részletező tábla módosíto ei '!Q141</f>
        <v>599694</v>
      </c>
      <c r="W141" s="512">
        <f>'2a cofog szerinti teljesítés'!Q143</f>
        <v>599694</v>
      </c>
      <c r="X141" s="512">
        <f>'részletező tábla módosíto ei '!R141</f>
        <v>517431</v>
      </c>
      <c r="Y141" s="512">
        <f>'2a cofog szerinti teljesítés'!R143</f>
        <v>360000</v>
      </c>
      <c r="Z141" s="512">
        <f>'részletező tábla módosíto ei '!S141</f>
        <v>0</v>
      </c>
      <c r="AA141" s="512">
        <f>'2a cofog szerinti teljesítés'!S143</f>
        <v>157341</v>
      </c>
      <c r="AB141" s="512">
        <f>'részletező tábla módosíto ei '!T141</f>
        <v>0</v>
      </c>
      <c r="AC141" s="512">
        <f>'2a cofog szerinti teljesítés'!T143</f>
        <v>0</v>
      </c>
      <c r="AD141" s="512">
        <f>'részletező tábla módosíto ei '!U141</f>
        <v>517431</v>
      </c>
      <c r="AE141" s="512">
        <f>'2a cofog szerinti teljesítés'!U143</f>
        <v>517341</v>
      </c>
      <c r="AF141" s="512">
        <f>'részletező tábla módosíto ei '!V141</f>
        <v>0</v>
      </c>
      <c r="AG141" s="512">
        <f>'2a cofog szerinti teljesítés'!V143</f>
        <v>0</v>
      </c>
      <c r="AH141" s="512">
        <f>'részletező tábla módosíto ei '!W141</f>
        <v>0</v>
      </c>
      <c r="AI141" s="512">
        <f>'2a cofog szerinti teljesítés'!W143</f>
        <v>0</v>
      </c>
      <c r="AJ141" s="512">
        <f>'részletező tábla módosíto ei '!X141</f>
        <v>0</v>
      </c>
      <c r="AK141" s="512">
        <f>'2a cofog szerinti teljesítés'!X143</f>
        <v>0</v>
      </c>
      <c r="AL141" s="512">
        <f>'részletező tábla módosíto ei '!Y141</f>
        <v>0</v>
      </c>
      <c r="AM141" s="512">
        <f>'2a cofog szerinti teljesítés'!Y143</f>
        <v>0</v>
      </c>
      <c r="AN141" s="512">
        <f>'részletező tábla módosíto ei '!Z141</f>
        <v>0</v>
      </c>
      <c r="AO141" s="512">
        <f>'2a cofog szerinti teljesítés'!Z143</f>
        <v>0</v>
      </c>
      <c r="AP141" s="512">
        <f>'részletező tábla módosíto ei '!AA141</f>
        <v>0</v>
      </c>
      <c r="AQ141" s="512">
        <f>'2a cofog szerinti teljesítés'!AA143</f>
        <v>0</v>
      </c>
      <c r="AR141" s="512">
        <f>'részletező tábla módosíto ei '!AB141</f>
        <v>0</v>
      </c>
      <c r="AS141" s="512">
        <f>'2a cofog szerinti teljesítés'!AB143</f>
        <v>0</v>
      </c>
      <c r="AT141" s="512">
        <f>'részletező tábla módosíto ei '!AC141</f>
        <v>0</v>
      </c>
      <c r="AU141" s="512">
        <f>'2a cofog szerinti teljesítés'!AC143</f>
        <v>0</v>
      </c>
      <c r="AV141" s="512">
        <f>'részletező tábla módosíto ei '!AD141</f>
        <v>0</v>
      </c>
      <c r="AW141" s="512">
        <f>'2a cofog szerinti teljesítés'!AD143</f>
        <v>0</v>
      </c>
      <c r="AX141" s="512">
        <f>'részletező tábla módosíto ei '!AF141</f>
        <v>0</v>
      </c>
      <c r="AY141" s="512">
        <f>'2a cofog szerinti teljesítés'!AF143</f>
        <v>0</v>
      </c>
      <c r="AZ141" s="512">
        <f>'részletező tábla módosíto ei '!AG141</f>
        <v>0</v>
      </c>
      <c r="BA141" s="512">
        <f>'2a cofog szerinti teljesítés'!AG143</f>
        <v>0</v>
      </c>
      <c r="BB141" s="512">
        <f>'részletező tábla módosíto ei '!AH141</f>
        <v>0</v>
      </c>
      <c r="BC141" s="512">
        <f>'2a cofog szerinti teljesítés'!AH143</f>
        <v>0</v>
      </c>
      <c r="BD141" s="512">
        <f>'részletező tábla módosíto ei '!AI141</f>
        <v>0</v>
      </c>
      <c r="BE141" s="512">
        <f>'2a cofog szerinti teljesítés'!AI143</f>
        <v>0</v>
      </c>
      <c r="BF141" s="512">
        <f>'részletező tábla módosíto ei '!AJ141</f>
        <v>0</v>
      </c>
      <c r="BG141" s="512">
        <f>'2a cofog szerinti teljesítés'!AJ143</f>
        <v>360000</v>
      </c>
      <c r="BH141" s="512">
        <f>'részletező tábla módosíto ei '!AK141</f>
        <v>0</v>
      </c>
      <c r="BI141" s="512">
        <f>'2a cofog szerinti teljesítés'!AK143</f>
        <v>0</v>
      </c>
      <c r="BJ141" s="512">
        <f>'részletező tábla módosíto ei '!AL141</f>
        <v>4818489</v>
      </c>
      <c r="BK141" s="512">
        <f>'2a cofog szerinti teljesítés'!AL143</f>
        <v>3965716</v>
      </c>
      <c r="BL141" s="512">
        <f>'részletező tábla módosíto ei '!AM141</f>
        <v>0</v>
      </c>
      <c r="BM141" s="512">
        <f>'2a cofog szerinti teljesítés'!AM143</f>
        <v>0</v>
      </c>
      <c r="BN141" s="512">
        <f>'részletező tábla módosíto ei '!AN141</f>
        <v>0</v>
      </c>
      <c r="BO141" s="512">
        <f>'2a cofog szerinti teljesítés'!AN143</f>
        <v>421190</v>
      </c>
      <c r="BP141" s="512">
        <f>'részletező tábla módosíto ei '!AO141</f>
        <v>0</v>
      </c>
      <c r="BQ141" s="512">
        <f>'2a cofog szerinti teljesítés'!AO143</f>
        <v>0</v>
      </c>
      <c r="BR141" s="512">
        <f>'részletező tábla módosíto ei '!AP141</f>
        <v>0</v>
      </c>
      <c r="BS141" s="512">
        <f>'2a cofog szerinti teljesítés'!AP143</f>
        <v>0</v>
      </c>
      <c r="BT141" s="512">
        <f>'részletező tábla módosíto ei '!AR141</f>
        <v>0</v>
      </c>
      <c r="BU141" s="512">
        <f>'2a cofog szerinti teljesítés'!AR143</f>
        <v>0</v>
      </c>
      <c r="BV141" s="512">
        <f>'részletező tábla módosíto ei '!AS141</f>
        <v>0</v>
      </c>
      <c r="BW141" s="512">
        <f>'2a cofog szerinti teljesítés'!AS143</f>
        <v>0</v>
      </c>
      <c r="BX141" s="512">
        <f>'részletező tábla módosíto ei '!AE141</f>
        <v>0</v>
      </c>
      <c r="BY141" s="512">
        <f>'2a cofog szerinti teljesítés'!AE143</f>
        <v>0</v>
      </c>
      <c r="BZ141" s="512" t="e">
        <f>'részletező tábla módosíto ei '!#REF!</f>
        <v>#REF!</v>
      </c>
      <c r="CA141" s="512">
        <f>'2a cofog szerinti teljesítés'!AG143</f>
        <v>0</v>
      </c>
      <c r="CB141" s="512">
        <f>'részletező tábla módosíto ei '!AT141</f>
        <v>0</v>
      </c>
      <c r="CC141" s="512">
        <f>'2a cofog szerinti teljesítés'!AU143</f>
        <v>0</v>
      </c>
      <c r="CD141" s="512">
        <f>'részletező tábla módosíto ei '!AU141</f>
        <v>0</v>
      </c>
      <c r="CE141" s="512">
        <f>'2a cofog szerinti teljesítés'!AX143</f>
        <v>0</v>
      </c>
      <c r="CF141" s="512" t="e">
        <f>'részletező tábla módosíto ei '!#REF!</f>
        <v>#REF!</v>
      </c>
      <c r="CG141" s="512" t="e">
        <f>'2a cofog szerinti teljesítés'!#REF!</f>
        <v>#REF!</v>
      </c>
      <c r="CH141" s="512">
        <f>'részletező tábla módosíto ei '!AV141</f>
        <v>0</v>
      </c>
      <c r="CI141" s="512">
        <f>'2a cofog szerinti teljesítés'!AY143</f>
        <v>0</v>
      </c>
      <c r="CJ141" s="512">
        <f>'részletező tábla módosíto ei '!AW141</f>
        <v>0</v>
      </c>
      <c r="CK141" s="512">
        <f>'2a cofog szerinti teljesítés'!AZ143</f>
        <v>71583</v>
      </c>
      <c r="CL141" s="512" t="e">
        <f>'részletező tábla módosíto ei '!#REF!</f>
        <v>#REF!</v>
      </c>
      <c r="CM141" s="512"/>
      <c r="CN141" s="512" t="e">
        <f>'részletező tábla módosíto ei '!#REF!</f>
        <v>#REF!</v>
      </c>
      <c r="CO141" s="512">
        <f>'2a cofog szerinti teljesítés'!AQ143</f>
        <v>0</v>
      </c>
      <c r="CP141" s="512" t="e">
        <f>'részletező tábla módosíto ei '!#REF!</f>
        <v>#REF!</v>
      </c>
      <c r="CQ141" s="512"/>
      <c r="CR141" s="512">
        <f>'részletező tábla módosíto ei '!AX141</f>
        <v>0</v>
      </c>
      <c r="CS141" s="512"/>
      <c r="CT141" s="512" t="e">
        <f>'részletező tábla módosíto ei '!#REF!</f>
        <v>#REF!</v>
      </c>
      <c r="CU141" s="512" t="e">
        <f>'2a cofog szerinti teljesítés'!#REF!</f>
        <v>#REF!</v>
      </c>
      <c r="CV141" s="512">
        <f>'részletező tábla módosíto ei '!AY141</f>
        <v>0</v>
      </c>
      <c r="CW141" s="512">
        <f>'2a cofog szerinti teljesítés'!BB143</f>
        <v>0</v>
      </c>
      <c r="CX141" s="513">
        <f>'részletező tábla módosíto ei '!AZ141</f>
        <v>4818489</v>
      </c>
      <c r="CY141" s="513">
        <f>'2a cofog szerinti teljesítés'!BC143</f>
        <v>4818489</v>
      </c>
      <c r="CZ141" s="510">
        <f t="shared" si="278"/>
        <v>6116774</v>
      </c>
    </row>
    <row r="142" spans="1:104" ht="17.399999999999999" x14ac:dyDescent="0.3">
      <c r="A142" s="18" t="s">
        <v>277</v>
      </c>
      <c r="B142" s="19" t="s">
        <v>278</v>
      </c>
      <c r="C142" s="512">
        <f>'részletező tábla módosíto ei '!C142</f>
        <v>0</v>
      </c>
      <c r="D142" s="512">
        <f>'2a cofog szerinti teljesítés'!C144</f>
        <v>0</v>
      </c>
      <c r="E142" s="512">
        <f>'részletező tábla módosíto ei '!D142</f>
        <v>0</v>
      </c>
      <c r="F142" s="512">
        <f>'2a cofog szerinti teljesítés'!D144</f>
        <v>0</v>
      </c>
      <c r="G142" s="512">
        <f>'részletező tábla módosíto ei '!E142</f>
        <v>32255</v>
      </c>
      <c r="H142" s="512">
        <f>'2a cofog szerinti teljesítés'!E144</f>
        <v>0</v>
      </c>
      <c r="I142" s="512">
        <f>'részletező tábla módosíto ei '!F142</f>
        <v>0</v>
      </c>
      <c r="J142" s="512">
        <f>'2a cofog szerinti teljesítés'!F144</f>
        <v>0</v>
      </c>
      <c r="K142" s="512">
        <f>'részletező tábla módosíto ei '!G142</f>
        <v>0</v>
      </c>
      <c r="L142" s="512">
        <f>'részletező tábla módosíto ei '!H142</f>
        <v>32255</v>
      </c>
      <c r="M142" s="512">
        <f>'2a cofog szerinti teljesítés'!H144</f>
        <v>0</v>
      </c>
      <c r="N142" s="512">
        <f>'részletező tábla módosíto ei '!M142</f>
        <v>0</v>
      </c>
      <c r="O142" s="512">
        <f>'2a cofog szerinti teljesítés'!M144</f>
        <v>0</v>
      </c>
      <c r="P142" s="512">
        <f>'részletező tábla módosíto ei '!N142</f>
        <v>0</v>
      </c>
      <c r="Q142" s="512">
        <f>'2a cofog szerinti teljesítés'!N144</f>
        <v>0</v>
      </c>
      <c r="R142" s="512">
        <f>'részletező tábla módosíto ei '!O142</f>
        <v>0</v>
      </c>
      <c r="S142" s="512">
        <f>'2a cofog szerinti teljesítés'!O144</f>
        <v>0</v>
      </c>
      <c r="T142" s="512">
        <f>'részletező tábla módosíto ei '!P142</f>
        <v>0</v>
      </c>
      <c r="U142" s="512">
        <f>'2a cofog szerinti teljesítés'!P144</f>
        <v>0</v>
      </c>
      <c r="V142" s="512">
        <f>'részletező tábla módosíto ei '!Q142</f>
        <v>0</v>
      </c>
      <c r="W142" s="512">
        <f>'2a cofog szerinti teljesítés'!Q144</f>
        <v>0</v>
      </c>
      <c r="X142" s="512">
        <f>'részletező tábla módosíto ei '!R142</f>
        <v>153703</v>
      </c>
      <c r="Y142" s="512">
        <f>'2a cofog szerinti teljesítés'!R144</f>
        <v>153703</v>
      </c>
      <c r="Z142" s="512">
        <f>'részletező tábla módosíto ei '!S142</f>
        <v>0</v>
      </c>
      <c r="AA142" s="512">
        <f>'2a cofog szerinti teljesítés'!S144</f>
        <v>0</v>
      </c>
      <c r="AB142" s="512">
        <f>'részletező tábla módosíto ei '!T142</f>
        <v>0</v>
      </c>
      <c r="AC142" s="512">
        <f>'2a cofog szerinti teljesítés'!T144</f>
        <v>0</v>
      </c>
      <c r="AD142" s="512">
        <f>'részletező tábla módosíto ei '!U142</f>
        <v>153703</v>
      </c>
      <c r="AE142" s="512">
        <f>'2a cofog szerinti teljesítés'!U144</f>
        <v>153703</v>
      </c>
      <c r="AF142" s="512">
        <f>'részletező tábla módosíto ei '!V142</f>
        <v>0</v>
      </c>
      <c r="AG142" s="512">
        <f>'2a cofog szerinti teljesítés'!V144</f>
        <v>0</v>
      </c>
      <c r="AH142" s="512">
        <f>'részletező tábla módosíto ei '!W142</f>
        <v>0</v>
      </c>
      <c r="AI142" s="512">
        <f>'2a cofog szerinti teljesítés'!W144</f>
        <v>0</v>
      </c>
      <c r="AJ142" s="512">
        <f>'részletező tábla módosíto ei '!X142</f>
        <v>0</v>
      </c>
      <c r="AK142" s="512">
        <f>'2a cofog szerinti teljesítés'!X144</f>
        <v>0</v>
      </c>
      <c r="AL142" s="512">
        <f>'részletező tábla módosíto ei '!Y142</f>
        <v>0</v>
      </c>
      <c r="AM142" s="512">
        <f>'2a cofog szerinti teljesítés'!Y144</f>
        <v>660000</v>
      </c>
      <c r="AN142" s="512">
        <f>'részletező tábla módosíto ei '!Z142</f>
        <v>0</v>
      </c>
      <c r="AO142" s="512">
        <f>'2a cofog szerinti teljesítés'!Z144</f>
        <v>0</v>
      </c>
      <c r="AP142" s="512">
        <f>'részletező tábla módosíto ei '!AA142</f>
        <v>0</v>
      </c>
      <c r="AQ142" s="512">
        <f>'2a cofog szerinti teljesítés'!AA144</f>
        <v>0</v>
      </c>
      <c r="AR142" s="512">
        <f>'részletező tábla módosíto ei '!AB142</f>
        <v>0</v>
      </c>
      <c r="AS142" s="512">
        <f>'2a cofog szerinti teljesítés'!AB144</f>
        <v>0</v>
      </c>
      <c r="AT142" s="512">
        <f>'részletező tábla módosíto ei '!AC142</f>
        <v>0</v>
      </c>
      <c r="AU142" s="512">
        <f>'2a cofog szerinti teljesítés'!AC144</f>
        <v>0</v>
      </c>
      <c r="AV142" s="512">
        <f>'részletező tábla módosíto ei '!AD142</f>
        <v>0</v>
      </c>
      <c r="AW142" s="512">
        <f>'2a cofog szerinti teljesítés'!AD144</f>
        <v>0</v>
      </c>
      <c r="AX142" s="512">
        <f>'részletező tábla módosíto ei '!AF142</f>
        <v>0</v>
      </c>
      <c r="AY142" s="512">
        <f>'2a cofog szerinti teljesítés'!AF144</f>
        <v>0</v>
      </c>
      <c r="AZ142" s="512">
        <f>'részletező tábla módosíto ei '!AG142</f>
        <v>0</v>
      </c>
      <c r="BA142" s="512">
        <f>'2a cofog szerinti teljesítés'!AG144</f>
        <v>0</v>
      </c>
      <c r="BB142" s="512">
        <f>'részletező tábla módosíto ei '!AH142</f>
        <v>0</v>
      </c>
      <c r="BC142" s="512">
        <f>'2a cofog szerinti teljesítés'!AH144</f>
        <v>0</v>
      </c>
      <c r="BD142" s="512">
        <f>'részletező tábla módosíto ei '!AI142</f>
        <v>0</v>
      </c>
      <c r="BE142" s="512">
        <f>'2a cofog szerinti teljesítés'!AI144</f>
        <v>0</v>
      </c>
      <c r="BF142" s="512">
        <f>'részletező tábla módosíto ei '!AJ142</f>
        <v>0</v>
      </c>
      <c r="BG142" s="512">
        <f>'2a cofog szerinti teljesítés'!AJ144</f>
        <v>0</v>
      </c>
      <c r="BH142" s="512">
        <f>'részletező tábla módosíto ei '!AK142</f>
        <v>0</v>
      </c>
      <c r="BI142" s="512">
        <f>'2a cofog szerinti teljesítés'!AK144</f>
        <v>0</v>
      </c>
      <c r="BJ142" s="512">
        <f>'részletező tábla módosíto ei '!AL142</f>
        <v>1520000</v>
      </c>
      <c r="BK142" s="512">
        <f>'2a cofog szerinti teljesítés'!AL144</f>
        <v>378228</v>
      </c>
      <c r="BL142" s="512">
        <f>'részletező tábla módosíto ei '!AM142</f>
        <v>0</v>
      </c>
      <c r="BM142" s="512">
        <f>'2a cofog szerinti teljesítés'!AM144</f>
        <v>0</v>
      </c>
      <c r="BN142" s="512">
        <f>'részletező tábla módosíto ei '!AN142</f>
        <v>0</v>
      </c>
      <c r="BO142" s="512">
        <f>'2a cofog szerinti teljesítés'!AN144</f>
        <v>0</v>
      </c>
      <c r="BP142" s="512">
        <f>'részletező tábla módosíto ei '!AO142</f>
        <v>0</v>
      </c>
      <c r="BQ142" s="512">
        <f>'2a cofog szerinti teljesítés'!AO144</f>
        <v>0</v>
      </c>
      <c r="BR142" s="512">
        <f>'részletező tábla módosíto ei '!AP142</f>
        <v>0</v>
      </c>
      <c r="BS142" s="512">
        <f>'2a cofog szerinti teljesítés'!AP144</f>
        <v>0</v>
      </c>
      <c r="BT142" s="512">
        <f>'részletező tábla módosíto ei '!AR142</f>
        <v>0</v>
      </c>
      <c r="BU142" s="512">
        <f>'2a cofog szerinti teljesítés'!AR144</f>
        <v>0</v>
      </c>
      <c r="BV142" s="512">
        <f>'részletező tábla módosíto ei '!AS142</f>
        <v>0</v>
      </c>
      <c r="BW142" s="512">
        <f>'2a cofog szerinti teljesítés'!AS144</f>
        <v>0</v>
      </c>
      <c r="BX142" s="512">
        <f>'részletező tábla módosíto ei '!AE142</f>
        <v>0</v>
      </c>
      <c r="BY142" s="512">
        <f>'2a cofog szerinti teljesítés'!AE144</f>
        <v>0</v>
      </c>
      <c r="BZ142" s="512" t="e">
        <f>'részletező tábla módosíto ei '!#REF!</f>
        <v>#REF!</v>
      </c>
      <c r="CA142" s="512">
        <f>'2a cofog szerinti teljesítés'!AG144</f>
        <v>0</v>
      </c>
      <c r="CB142" s="512">
        <f>'részletező tábla módosíto ei '!AT142</f>
        <v>0</v>
      </c>
      <c r="CC142" s="512">
        <f>'2a cofog szerinti teljesítés'!AU144</f>
        <v>0</v>
      </c>
      <c r="CD142" s="512">
        <f>'részletező tábla módosíto ei '!AU142</f>
        <v>0</v>
      </c>
      <c r="CE142" s="512">
        <f>'2a cofog szerinti teljesítés'!AX144</f>
        <v>0</v>
      </c>
      <c r="CF142" s="512" t="e">
        <f>'részletező tábla módosíto ei '!#REF!</f>
        <v>#REF!</v>
      </c>
      <c r="CG142" s="512" t="e">
        <f>'2a cofog szerinti teljesítés'!#REF!</f>
        <v>#REF!</v>
      </c>
      <c r="CH142" s="512">
        <f>'részletező tábla módosíto ei '!AV142</f>
        <v>0</v>
      </c>
      <c r="CI142" s="512">
        <f>'2a cofog szerinti teljesítés'!AY144</f>
        <v>0</v>
      </c>
      <c r="CJ142" s="512">
        <f>'részletező tábla módosíto ei '!AW142</f>
        <v>0</v>
      </c>
      <c r="CK142" s="512">
        <f>'2a cofog szerinti teljesítés'!AZ144</f>
        <v>60000</v>
      </c>
      <c r="CL142" s="512" t="e">
        <f>'részletező tábla módosíto ei '!#REF!</f>
        <v>#REF!</v>
      </c>
      <c r="CM142" s="512"/>
      <c r="CN142" s="512" t="e">
        <f>'részletező tábla módosíto ei '!#REF!</f>
        <v>#REF!</v>
      </c>
      <c r="CO142" s="512">
        <f>'2a cofog szerinti teljesítés'!AQ144</f>
        <v>0</v>
      </c>
      <c r="CP142" s="512" t="e">
        <f>'részletező tábla módosíto ei '!#REF!</f>
        <v>#REF!</v>
      </c>
      <c r="CQ142" s="512"/>
      <c r="CR142" s="512">
        <f>'részletező tábla módosíto ei '!AX142</f>
        <v>0</v>
      </c>
      <c r="CS142" s="512"/>
      <c r="CT142" s="512" t="e">
        <f>'részletező tábla módosíto ei '!#REF!</f>
        <v>#REF!</v>
      </c>
      <c r="CU142" s="512" t="e">
        <f>'2a cofog szerinti teljesítés'!#REF!</f>
        <v>#REF!</v>
      </c>
      <c r="CV142" s="512">
        <f>'részletező tábla módosíto ei '!AY142</f>
        <v>0</v>
      </c>
      <c r="CW142" s="512">
        <f>'2a cofog szerinti teljesítés'!BB144</f>
        <v>0</v>
      </c>
      <c r="CX142" s="513">
        <f>'részletező tábla módosíto ei '!AZ142</f>
        <v>1520000</v>
      </c>
      <c r="CY142" s="513">
        <f>'2a cofog szerinti teljesítés'!BC144</f>
        <v>1098228</v>
      </c>
      <c r="CZ142" s="510">
        <f t="shared" si="278"/>
        <v>1705958</v>
      </c>
    </row>
    <row r="143" spans="1:104" ht="31.2" x14ac:dyDescent="0.3">
      <c r="A143" s="14" t="s">
        <v>279</v>
      </c>
      <c r="B143" s="15" t="s">
        <v>280</v>
      </c>
      <c r="C143" s="145">
        <f>'részletező tábla módosíto ei '!C143</f>
        <v>0</v>
      </c>
      <c r="D143" s="145">
        <f>'2a cofog szerinti teljesítés'!C145</f>
        <v>247893</v>
      </c>
      <c r="E143" s="145">
        <f>'részletező tábla módosíto ei '!D143</f>
        <v>0</v>
      </c>
      <c r="F143" s="145">
        <f>'2a cofog szerinti teljesítés'!D145</f>
        <v>0</v>
      </c>
      <c r="G143" s="145">
        <f>'részletező tábla módosíto ei '!E143</f>
        <v>1633993</v>
      </c>
      <c r="H143" s="145">
        <f>'2a cofog szerinti teljesítés'!E145</f>
        <v>1237582</v>
      </c>
      <c r="I143" s="145">
        <f>'részletező tábla módosíto ei '!F143</f>
        <v>0</v>
      </c>
      <c r="J143" s="145">
        <f>'2a cofog szerinti teljesítés'!F145</f>
        <v>0</v>
      </c>
      <c r="K143" s="145">
        <f>'részletező tábla módosíto ei '!G143</f>
        <v>0</v>
      </c>
      <c r="L143" s="145">
        <f>'részletező tábla módosíto ei '!H143</f>
        <v>1633993</v>
      </c>
      <c r="M143" s="145">
        <f>'2a cofog szerinti teljesítés'!H145</f>
        <v>1633993</v>
      </c>
      <c r="N143" s="145">
        <f>'részletező tábla módosíto ei '!M143</f>
        <v>14793533</v>
      </c>
      <c r="O143" s="145">
        <f>'2a cofog szerinti teljesítés'!M145</f>
        <v>12829068</v>
      </c>
      <c r="P143" s="145">
        <f>'részletező tábla módosíto ei '!N143</f>
        <v>0</v>
      </c>
      <c r="Q143" s="145">
        <f>'2a cofog szerinti teljesítés'!N145</f>
        <v>0</v>
      </c>
      <c r="R143" s="145">
        <f>'részletező tábla módosíto ei '!O143</f>
        <v>0</v>
      </c>
      <c r="S143" s="145">
        <f>'2a cofog szerinti teljesítés'!O145</f>
        <v>0</v>
      </c>
      <c r="T143" s="145">
        <f>'részletező tábla módosíto ei '!P143</f>
        <v>0</v>
      </c>
      <c r="U143" s="145">
        <f>'2a cofog szerinti teljesítés'!P145</f>
        <v>0</v>
      </c>
      <c r="V143" s="145">
        <f>'részletező tábla módosíto ei '!Q143</f>
        <v>14793533</v>
      </c>
      <c r="W143" s="145">
        <f>'2a cofog szerinti teljesítés'!Q145</f>
        <v>12829068</v>
      </c>
      <c r="X143" s="145">
        <f>'részletező tábla módosíto ei '!R143</f>
        <v>8038714</v>
      </c>
      <c r="Y143" s="145">
        <f>'2a cofog szerinti teljesítés'!R145</f>
        <v>7828297</v>
      </c>
      <c r="Z143" s="145">
        <f>'részletező tábla módosíto ei '!S143</f>
        <v>0</v>
      </c>
      <c r="AA143" s="145">
        <f>'2a cofog szerinti teljesítés'!S145</f>
        <v>210417</v>
      </c>
      <c r="AB143" s="145">
        <f>'részletező tábla módosíto ei '!T143</f>
        <v>0</v>
      </c>
      <c r="AC143" s="145">
        <f>'2a cofog szerinti teljesítés'!T145</f>
        <v>0</v>
      </c>
      <c r="AD143" s="145">
        <f>'részletező tábla módosíto ei '!U143</f>
        <v>8038714</v>
      </c>
      <c r="AE143" s="145">
        <f>'2a cofog szerinti teljesítés'!U145</f>
        <v>8038714</v>
      </c>
      <c r="AF143" s="145">
        <f>'részletező tábla módosíto ei '!V143</f>
        <v>0</v>
      </c>
      <c r="AG143" s="145">
        <f>'2a cofog szerinti teljesítés'!V145</f>
        <v>0</v>
      </c>
      <c r="AH143" s="145">
        <f>'részletező tábla módosíto ei '!W143</f>
        <v>0</v>
      </c>
      <c r="AI143" s="145">
        <f>'2a cofog szerinti teljesítés'!W145</f>
        <v>0</v>
      </c>
      <c r="AJ143" s="145">
        <f>'részletező tábla módosíto ei '!X143</f>
        <v>0</v>
      </c>
      <c r="AK143" s="145">
        <f>'2a cofog szerinti teljesítés'!X145</f>
        <v>0</v>
      </c>
      <c r="AL143" s="145">
        <f>'részletező tábla módosíto ei '!Y143</f>
        <v>0</v>
      </c>
      <c r="AM143" s="145">
        <f>'2a cofog szerinti teljesítés'!Y145</f>
        <v>1829209</v>
      </c>
      <c r="AN143" s="145">
        <f>'részletező tábla módosíto ei '!Z143</f>
        <v>0</v>
      </c>
      <c r="AO143" s="145">
        <f>'2a cofog szerinti teljesítés'!Z145</f>
        <v>474550</v>
      </c>
      <c r="AP143" s="145">
        <f>'részletező tábla módosíto ei '!AA143</f>
        <v>0</v>
      </c>
      <c r="AQ143" s="145">
        <f>'2a cofog szerinti teljesítés'!AA145</f>
        <v>0</v>
      </c>
      <c r="AR143" s="145">
        <f>'részletező tábla módosíto ei '!AB143</f>
        <v>0</v>
      </c>
      <c r="AS143" s="145">
        <f>'2a cofog szerinti teljesítés'!AB145</f>
        <v>0</v>
      </c>
      <c r="AT143" s="145">
        <f>'részletező tábla módosíto ei '!AC143</f>
        <v>0</v>
      </c>
      <c r="AU143" s="145">
        <f>'2a cofog szerinti teljesítés'!AC145</f>
        <v>0</v>
      </c>
      <c r="AV143" s="145">
        <f>'részletező tábla módosíto ei '!AD143</f>
        <v>0</v>
      </c>
      <c r="AW143" s="145">
        <f>'2a cofog szerinti teljesítés'!AD145</f>
        <v>0</v>
      </c>
      <c r="AX143" s="145">
        <f>'részletező tábla módosíto ei '!AF143</f>
        <v>0</v>
      </c>
      <c r="AY143" s="145">
        <f>'2a cofog szerinti teljesítés'!AF145</f>
        <v>1005850</v>
      </c>
      <c r="AZ143" s="145">
        <f>'részletező tábla módosíto ei '!AG143</f>
        <v>0</v>
      </c>
      <c r="BA143" s="145">
        <f>'2a cofog szerinti teljesítés'!AG145</f>
        <v>0</v>
      </c>
      <c r="BB143" s="145">
        <f>'részletező tábla módosíto ei '!AH143</f>
        <v>0</v>
      </c>
      <c r="BC143" s="145">
        <f>'2a cofog szerinti teljesítés'!AH145</f>
        <v>0</v>
      </c>
      <c r="BD143" s="145">
        <f>'részletező tábla módosíto ei '!AI143</f>
        <v>0</v>
      </c>
      <c r="BE143" s="145">
        <f>'2a cofog szerinti teljesítés'!AI145</f>
        <v>0</v>
      </c>
      <c r="BF143" s="145">
        <f>'részletező tábla módosíto ei '!AJ143</f>
        <v>0</v>
      </c>
      <c r="BG143" s="145">
        <f>'2a cofog szerinti teljesítés'!AJ145</f>
        <v>42121</v>
      </c>
      <c r="BH143" s="145">
        <f>'részletező tábla módosíto ei '!AK143</f>
        <v>0</v>
      </c>
      <c r="BI143" s="145">
        <f>'2a cofog szerinti teljesítés'!AK145</f>
        <v>0</v>
      </c>
      <c r="BJ143" s="145">
        <f>'részletező tábla módosíto ei '!AL143</f>
        <v>8896254</v>
      </c>
      <c r="BK143" s="145">
        <f>'2a cofog szerinti teljesítés'!AL145</f>
        <v>2381334</v>
      </c>
      <c r="BL143" s="145">
        <f>'részletező tábla módosíto ei '!AM143</f>
        <v>0</v>
      </c>
      <c r="BM143" s="145">
        <f>'2a cofog szerinti teljesítés'!AM145</f>
        <v>0</v>
      </c>
      <c r="BN143" s="145">
        <f>'részletező tábla módosíto ei '!AN143</f>
        <v>0</v>
      </c>
      <c r="BO143" s="145">
        <f>'2a cofog szerinti teljesítés'!AN145</f>
        <v>1099647</v>
      </c>
      <c r="BP143" s="145">
        <f>'részletező tábla módosíto ei '!AO143</f>
        <v>0</v>
      </c>
      <c r="BQ143" s="145">
        <f>'2a cofog szerinti teljesítés'!AO145</f>
        <v>0</v>
      </c>
      <c r="BR143" s="145">
        <f>'részletező tábla módosíto ei '!AP143</f>
        <v>0</v>
      </c>
      <c r="BS143" s="145">
        <f>'2a cofog szerinti teljesítés'!AP145</f>
        <v>893939</v>
      </c>
      <c r="BT143" s="145">
        <f>'részletező tábla módosíto ei '!AR143</f>
        <v>0</v>
      </c>
      <c r="BU143" s="145">
        <f>'2a cofog szerinti teljesítés'!AR145</f>
        <v>805973</v>
      </c>
      <c r="BV143" s="145">
        <f>'részletező tábla módosíto ei '!AS143</f>
        <v>0</v>
      </c>
      <c r="BW143" s="145">
        <f>'2a cofog szerinti teljesítés'!AS145</f>
        <v>0</v>
      </c>
      <c r="BX143" s="145">
        <f>'részletező tábla módosíto ei '!AE143</f>
        <v>0</v>
      </c>
      <c r="BY143" s="145">
        <f>'2a cofog szerinti teljesítés'!AE145</f>
        <v>0</v>
      </c>
      <c r="BZ143" s="145" t="e">
        <f>'részletező tábla módosíto ei '!#REF!</f>
        <v>#REF!</v>
      </c>
      <c r="CA143" s="145">
        <f>'2a cofog szerinti teljesítés'!AG145</f>
        <v>0</v>
      </c>
      <c r="CB143" s="145">
        <f>'részletező tábla módosíto ei '!AT143</f>
        <v>0</v>
      </c>
      <c r="CC143" s="145">
        <f>'2a cofog szerinti teljesítés'!AU145</f>
        <v>22303</v>
      </c>
      <c r="CD143" s="145">
        <f>'részletező tábla módosíto ei '!AU143</f>
        <v>0</v>
      </c>
      <c r="CE143" s="145">
        <f>'2a cofog szerinti teljesítés'!AX145</f>
        <v>0</v>
      </c>
      <c r="CF143" s="145" t="e">
        <f>'részletező tábla módosíto ei '!#REF!</f>
        <v>#REF!</v>
      </c>
      <c r="CG143" s="145" t="e">
        <f>'2a cofog szerinti teljesítés'!#REF!</f>
        <v>#REF!</v>
      </c>
      <c r="CH143" s="145">
        <f>'részletező tábla módosíto ei '!AV143</f>
        <v>0</v>
      </c>
      <c r="CI143" s="145">
        <f>'2a cofog szerinti teljesítés'!AY145</f>
        <v>0</v>
      </c>
      <c r="CJ143" s="145">
        <f>'részletező tábla módosíto ei '!AW143</f>
        <v>0</v>
      </c>
      <c r="CK143" s="145">
        <f>'2a cofog szerinti teljesítés'!AZ145</f>
        <v>8375</v>
      </c>
      <c r="CL143" s="145" t="e">
        <f>'részletező tábla módosíto ei '!#REF!</f>
        <v>#REF!</v>
      </c>
      <c r="CM143" s="145"/>
      <c r="CN143" s="145" t="e">
        <f>'részletező tábla módosíto ei '!#REF!</f>
        <v>#REF!</v>
      </c>
      <c r="CO143" s="145">
        <f>'2a cofog szerinti teljesítés'!AQ145</f>
        <v>0</v>
      </c>
      <c r="CP143" s="145" t="e">
        <f>'részletező tábla módosíto ei '!#REF!</f>
        <v>#REF!</v>
      </c>
      <c r="CQ143" s="145"/>
      <c r="CR143" s="145">
        <f>'részletező tábla módosíto ei '!AX143</f>
        <v>0</v>
      </c>
      <c r="CS143" s="145"/>
      <c r="CT143" s="145" t="e">
        <f>'részletező tábla módosíto ei '!#REF!</f>
        <v>#REF!</v>
      </c>
      <c r="CU143" s="145" t="e">
        <f>'2a cofog szerinti teljesítés'!#REF!</f>
        <v>#REF!</v>
      </c>
      <c r="CV143" s="145">
        <f>'részletező tábla módosíto ei '!AY143</f>
        <v>0</v>
      </c>
      <c r="CW143" s="145">
        <f>'2a cofog szerinti teljesítés'!BB145</f>
        <v>0</v>
      </c>
      <c r="CX143" s="162">
        <f>'részletező tábla módosíto ei '!AZ143</f>
        <v>8896254</v>
      </c>
      <c r="CY143" s="162">
        <f>'2a cofog szerinti teljesítés'!BC145</f>
        <v>8563301</v>
      </c>
      <c r="CZ143" s="510">
        <f t="shared" si="278"/>
        <v>33362494</v>
      </c>
    </row>
    <row r="144" spans="1:104" ht="17.399999999999999" x14ac:dyDescent="0.3">
      <c r="A144" s="14" t="s">
        <v>281</v>
      </c>
      <c r="B144" s="15" t="s">
        <v>282</v>
      </c>
      <c r="C144" s="145">
        <f>'részletező tábla módosíto ei '!C144</f>
        <v>0</v>
      </c>
      <c r="D144" s="145">
        <f>'2a cofog szerinti teljesítés'!C146</f>
        <v>42135</v>
      </c>
      <c r="E144" s="145">
        <f>'részletező tábla módosíto ei '!D144</f>
        <v>0</v>
      </c>
      <c r="F144" s="145">
        <f>'2a cofog szerinti teljesítés'!D146</f>
        <v>295338</v>
      </c>
      <c r="G144" s="145">
        <f>'részletező tábla módosíto ei '!E144</f>
        <v>10138559</v>
      </c>
      <c r="H144" s="145">
        <f>'2a cofog szerinti teljesítés'!E146</f>
        <v>8083936</v>
      </c>
      <c r="I144" s="145">
        <f>'részletező tábla módosíto ei '!F144</f>
        <v>0</v>
      </c>
      <c r="J144" s="145">
        <f>'2a cofog szerinti teljesítés'!F146</f>
        <v>0</v>
      </c>
      <c r="K144" s="145">
        <f>'részletező tábla módosíto ei '!G144</f>
        <v>0</v>
      </c>
      <c r="L144" s="145">
        <f>'részletező tábla módosíto ei '!H144</f>
        <v>10138559</v>
      </c>
      <c r="M144" s="145">
        <f>'2a cofog szerinti teljesítés'!H146</f>
        <v>8421409</v>
      </c>
      <c r="N144" s="145">
        <f>'részletező tábla módosíto ei '!M144</f>
        <v>11019670</v>
      </c>
      <c r="O144" s="145">
        <f>'2a cofog szerinti teljesítés'!M146</f>
        <v>8254144</v>
      </c>
      <c r="P144" s="145">
        <f>'részletező tábla módosíto ei '!N144</f>
        <v>0</v>
      </c>
      <c r="Q144" s="145">
        <f>'2a cofog szerinti teljesítés'!N146</f>
        <v>0</v>
      </c>
      <c r="R144" s="145">
        <f>'részletező tábla módosíto ei '!O144</f>
        <v>0</v>
      </c>
      <c r="S144" s="145">
        <f>'2a cofog szerinti teljesítés'!O146</f>
        <v>0</v>
      </c>
      <c r="T144" s="145">
        <f>'részletező tábla módosíto ei '!P144</f>
        <v>0</v>
      </c>
      <c r="U144" s="145">
        <f>'2a cofog szerinti teljesítés'!P146</f>
        <v>1181668</v>
      </c>
      <c r="V144" s="145">
        <f>'részletező tábla módosíto ei '!Q144</f>
        <v>11019670</v>
      </c>
      <c r="W144" s="145">
        <f>'2a cofog szerinti teljesítés'!Q146</f>
        <v>9435812</v>
      </c>
      <c r="X144" s="145">
        <f>'részletező tábla módosíto ei '!R144</f>
        <v>13733102</v>
      </c>
      <c r="Y144" s="145">
        <f>'2a cofog szerinti teljesítés'!R146</f>
        <v>10905793</v>
      </c>
      <c r="Z144" s="145">
        <f>'részletező tábla módosíto ei '!S144</f>
        <v>0</v>
      </c>
      <c r="AA144" s="145">
        <f>'2a cofog szerinti teljesítés'!S146</f>
        <v>0</v>
      </c>
      <c r="AB144" s="145">
        <f>'részletező tábla módosíto ei '!T144</f>
        <v>0</v>
      </c>
      <c r="AC144" s="145">
        <f>'2a cofog szerinti teljesítés'!T146</f>
        <v>0</v>
      </c>
      <c r="AD144" s="145">
        <f>'részletező tábla módosíto ei '!U144</f>
        <v>13733102</v>
      </c>
      <c r="AE144" s="145">
        <f>'2a cofog szerinti teljesítés'!U146</f>
        <v>10905793</v>
      </c>
      <c r="AF144" s="145">
        <f>'részletező tábla módosíto ei '!V144</f>
        <v>0</v>
      </c>
      <c r="AG144" s="145">
        <f>'2a cofog szerinti teljesítés'!V146</f>
        <v>0</v>
      </c>
      <c r="AH144" s="145">
        <f>'részletező tábla módosíto ei '!W144</f>
        <v>0</v>
      </c>
      <c r="AI144" s="145">
        <f>'2a cofog szerinti teljesítés'!W146</f>
        <v>0</v>
      </c>
      <c r="AJ144" s="145">
        <f>'részletező tábla módosíto ei '!X144</f>
        <v>0</v>
      </c>
      <c r="AK144" s="145">
        <f>'2a cofog szerinti teljesítés'!X146</f>
        <v>0</v>
      </c>
      <c r="AL144" s="145">
        <f>'részletező tábla módosíto ei '!Y144</f>
        <v>0</v>
      </c>
      <c r="AM144" s="145">
        <f>'2a cofog szerinti teljesítés'!Y146</f>
        <v>47762</v>
      </c>
      <c r="AN144" s="145">
        <f>'részletező tábla módosíto ei '!Z144</f>
        <v>0</v>
      </c>
      <c r="AO144" s="145">
        <f>'2a cofog szerinti teljesítés'!Z146</f>
        <v>701829</v>
      </c>
      <c r="AP144" s="145">
        <f>'részletező tábla módosíto ei '!AA144</f>
        <v>0</v>
      </c>
      <c r="AQ144" s="145">
        <f>'2a cofog szerinti teljesítés'!AA146</f>
        <v>4688116</v>
      </c>
      <c r="AR144" s="145">
        <f>'részletező tábla módosíto ei '!AB144</f>
        <v>0</v>
      </c>
      <c r="AS144" s="145">
        <f>'2a cofog szerinti teljesítés'!AB146</f>
        <v>3103</v>
      </c>
      <c r="AT144" s="145">
        <f>'részletező tábla módosíto ei '!AC144</f>
        <v>0</v>
      </c>
      <c r="AU144" s="145">
        <f>'2a cofog szerinti teljesítés'!AC146</f>
        <v>0</v>
      </c>
      <c r="AV144" s="145">
        <f>'részletező tábla módosíto ei '!AD144</f>
        <v>0</v>
      </c>
      <c r="AW144" s="145">
        <f>'2a cofog szerinti teljesítés'!AD146</f>
        <v>0</v>
      </c>
      <c r="AX144" s="145">
        <f>'részletező tábla módosíto ei '!AF144</f>
        <v>0</v>
      </c>
      <c r="AY144" s="145">
        <f>'2a cofog szerinti teljesítés'!AF146</f>
        <v>157400</v>
      </c>
      <c r="AZ144" s="145">
        <f>'részletező tábla módosíto ei '!AG144</f>
        <v>0</v>
      </c>
      <c r="BA144" s="145">
        <f>'2a cofog szerinti teljesítés'!AG146</f>
        <v>0</v>
      </c>
      <c r="BB144" s="145">
        <f>'részletező tábla módosíto ei '!AH144</f>
        <v>0</v>
      </c>
      <c r="BC144" s="145">
        <f>'2a cofog szerinti teljesítés'!AH146</f>
        <v>3813955</v>
      </c>
      <c r="BD144" s="145">
        <f>'részletező tábla módosíto ei '!AI144</f>
        <v>0</v>
      </c>
      <c r="BE144" s="145">
        <f>'2a cofog szerinti teljesítés'!AI146</f>
        <v>0</v>
      </c>
      <c r="BF144" s="145">
        <f>'részletező tábla módosíto ei '!AJ144</f>
        <v>0</v>
      </c>
      <c r="BG144" s="145">
        <f>'2a cofog szerinti teljesítés'!AJ146</f>
        <v>10974300</v>
      </c>
      <c r="BH144" s="145">
        <f>'részletező tábla módosíto ei '!AK144</f>
        <v>0</v>
      </c>
      <c r="BI144" s="145">
        <f>'2a cofog szerinti teljesítés'!AK146</f>
        <v>12874355</v>
      </c>
      <c r="BJ144" s="145">
        <f>'részletező tábla módosíto ei '!AL144</f>
        <v>200042764</v>
      </c>
      <c r="BK144" s="145">
        <f>'2a cofog szerinti teljesítés'!AL146</f>
        <v>26438464</v>
      </c>
      <c r="BL144" s="145">
        <f>'részletező tábla módosíto ei '!AM144</f>
        <v>0</v>
      </c>
      <c r="BM144" s="145">
        <f>'2a cofog szerinti teljesítés'!AM146</f>
        <v>2392035</v>
      </c>
      <c r="BN144" s="145">
        <f>'részletező tábla módosíto ei '!AN144</f>
        <v>0</v>
      </c>
      <c r="BO144" s="145">
        <f>'2a cofog szerinti teljesítés'!AN146</f>
        <v>11560884</v>
      </c>
      <c r="BP144" s="145">
        <f>'részletező tábla módosíto ei '!AO144</f>
        <v>0</v>
      </c>
      <c r="BQ144" s="145">
        <f>'2a cofog szerinti teljesítés'!AO146</f>
        <v>3840000</v>
      </c>
      <c r="BR144" s="145">
        <f>'részletező tábla módosíto ei '!AP144</f>
        <v>0</v>
      </c>
      <c r="BS144" s="145">
        <f>'2a cofog szerinti teljesítés'!AP146</f>
        <v>1734045</v>
      </c>
      <c r="BT144" s="145">
        <f>'részletező tábla módosíto ei '!AR144</f>
        <v>0</v>
      </c>
      <c r="BU144" s="145">
        <f>'2a cofog szerinti teljesítés'!AR146</f>
        <v>8837914</v>
      </c>
      <c r="BV144" s="145">
        <f>'részletező tábla módosíto ei '!AS144</f>
        <v>0</v>
      </c>
      <c r="BW144" s="145">
        <f>'2a cofog szerinti teljesítés'!AS146</f>
        <v>0</v>
      </c>
      <c r="BX144" s="145">
        <f>'részletező tábla módosíto ei '!AE144</f>
        <v>0</v>
      </c>
      <c r="BY144" s="145">
        <f>'2a cofog szerinti teljesítés'!AE146</f>
        <v>0</v>
      </c>
      <c r="BZ144" s="145" t="e">
        <f>'részletező tábla módosíto ei '!#REF!</f>
        <v>#REF!</v>
      </c>
      <c r="CA144" s="145">
        <f>'2a cofog szerinti teljesítés'!AG146</f>
        <v>0</v>
      </c>
      <c r="CB144" s="145">
        <f>'részletező tábla módosíto ei '!AT144</f>
        <v>0</v>
      </c>
      <c r="CC144" s="145">
        <f>'2a cofog szerinti teljesítés'!AU146</f>
        <v>44287000</v>
      </c>
      <c r="CD144" s="145">
        <f>'részletező tábla módosíto ei '!AU144</f>
        <v>0</v>
      </c>
      <c r="CE144" s="145">
        <f>'2a cofog szerinti teljesítés'!AX146</f>
        <v>3047740</v>
      </c>
      <c r="CF144" s="145" t="e">
        <f>'részletező tábla módosíto ei '!#REF!</f>
        <v>#REF!</v>
      </c>
      <c r="CG144" s="145" t="e">
        <f>'2a cofog szerinti teljesítés'!#REF!</f>
        <v>#REF!</v>
      </c>
      <c r="CH144" s="145">
        <f>'részletező tábla módosíto ei '!AV144</f>
        <v>0</v>
      </c>
      <c r="CI144" s="145">
        <f>'2a cofog szerinti teljesítés'!AY146</f>
        <v>0</v>
      </c>
      <c r="CJ144" s="145">
        <f>'részletező tábla módosíto ei '!AW144</f>
        <v>0</v>
      </c>
      <c r="CK144" s="145">
        <f>'2a cofog szerinti teljesítés'!AZ146</f>
        <v>117030</v>
      </c>
      <c r="CL144" s="145" t="e">
        <f>'részletező tábla módosíto ei '!#REF!</f>
        <v>#REF!</v>
      </c>
      <c r="CM144" s="145"/>
      <c r="CN144" s="145" t="e">
        <f>'részletező tábla módosíto ei '!#REF!</f>
        <v>#REF!</v>
      </c>
      <c r="CO144" s="145">
        <f>'2a cofog szerinti teljesítés'!AQ146</f>
        <v>0</v>
      </c>
      <c r="CP144" s="145" t="e">
        <f>'részletező tábla módosíto ei '!#REF!</f>
        <v>#REF!</v>
      </c>
      <c r="CQ144" s="145"/>
      <c r="CR144" s="145">
        <f>'részletező tábla módosíto ei '!AX144</f>
        <v>0</v>
      </c>
      <c r="CS144" s="145"/>
      <c r="CT144" s="145" t="e">
        <f>'részletező tábla módosíto ei '!#REF!</f>
        <v>#REF!</v>
      </c>
      <c r="CU144" s="145" t="e">
        <f>'2a cofog szerinti teljesítés'!#REF!</f>
        <v>#REF!</v>
      </c>
      <c r="CV144" s="145">
        <f>'részletező tábla módosíto ei '!AY144</f>
        <v>0</v>
      </c>
      <c r="CW144" s="145">
        <f>'2a cofog szerinti teljesítés'!BB146</f>
        <v>21722905</v>
      </c>
      <c r="CX144" s="162">
        <f>'részletező tábla módosíto ei '!AZ144</f>
        <v>200042764</v>
      </c>
      <c r="CY144" s="162">
        <f>'2a cofog szerinti teljesítés'!BC146</f>
        <v>163066479</v>
      </c>
      <c r="CZ144" s="510">
        <f t="shared" si="278"/>
        <v>234934095</v>
      </c>
    </row>
    <row r="145" spans="1:104" ht="17.399999999999999" x14ac:dyDescent="0.3">
      <c r="A145" s="16" t="s">
        <v>283</v>
      </c>
      <c r="B145" s="17" t="s">
        <v>284</v>
      </c>
      <c r="C145" s="146">
        <f>'részletező tábla módosíto ei '!C145</f>
        <v>0</v>
      </c>
      <c r="D145" s="146">
        <f>'2a cofog szerinti teljesítés'!C147</f>
        <v>0</v>
      </c>
      <c r="E145" s="146">
        <f>'részletező tábla módosíto ei '!D145</f>
        <v>0</v>
      </c>
      <c r="F145" s="146">
        <f>'2a cofog szerinti teljesítés'!D147</f>
        <v>271875</v>
      </c>
      <c r="G145" s="146">
        <f>'részletező tábla módosíto ei '!E145</f>
        <v>1900000</v>
      </c>
      <c r="H145" s="146">
        <f>'2a cofog szerinti teljesítés'!E147</f>
        <v>1203715</v>
      </c>
      <c r="I145" s="146">
        <f>'részletező tábla módosíto ei '!F145</f>
        <v>0</v>
      </c>
      <c r="J145" s="146">
        <f>'2a cofog szerinti teljesítés'!F147</f>
        <v>0</v>
      </c>
      <c r="K145" s="146">
        <f>'részletező tábla módosíto ei '!G145</f>
        <v>0</v>
      </c>
      <c r="L145" s="146">
        <f>'részletező tábla módosíto ei '!H145</f>
        <v>1900000</v>
      </c>
      <c r="M145" s="146">
        <f>'2a cofog szerinti teljesítés'!H147</f>
        <v>1475590</v>
      </c>
      <c r="N145" s="146">
        <f>'részletező tábla módosíto ei '!M145</f>
        <v>2390000</v>
      </c>
      <c r="O145" s="146">
        <f>'2a cofog szerinti teljesítés'!M147</f>
        <v>1817576</v>
      </c>
      <c r="P145" s="146">
        <f>'részletező tábla módosíto ei '!N145</f>
        <v>0</v>
      </c>
      <c r="Q145" s="146">
        <f>'2a cofog szerinti teljesítés'!N147</f>
        <v>0</v>
      </c>
      <c r="R145" s="146">
        <f>'részletező tábla módosíto ei '!O145</f>
        <v>0</v>
      </c>
      <c r="S145" s="146">
        <f>'2a cofog szerinti teljesítés'!O147</f>
        <v>0</v>
      </c>
      <c r="T145" s="146">
        <f>'részletező tábla módosíto ei '!P145</f>
        <v>0</v>
      </c>
      <c r="U145" s="146">
        <f>'2a cofog szerinti teljesítés'!P147</f>
        <v>300942</v>
      </c>
      <c r="V145" s="146">
        <f>'részletező tábla módosíto ei '!Q145</f>
        <v>2390000</v>
      </c>
      <c r="W145" s="146">
        <f>'2a cofog szerinti teljesítés'!Q147</f>
        <v>2118518</v>
      </c>
      <c r="X145" s="146">
        <f>'részletező tábla módosíto ei '!R145</f>
        <v>2180000</v>
      </c>
      <c r="Y145" s="146">
        <f>'2a cofog szerinti teljesítés'!R147</f>
        <v>1977816</v>
      </c>
      <c r="Z145" s="146">
        <f>'részletező tábla módosíto ei '!S145</f>
        <v>0</v>
      </c>
      <c r="AA145" s="146">
        <f>'2a cofog szerinti teljesítés'!S147</f>
        <v>0</v>
      </c>
      <c r="AB145" s="146">
        <f>'részletező tábla módosíto ei '!T145</f>
        <v>0</v>
      </c>
      <c r="AC145" s="146">
        <f>'2a cofog szerinti teljesítés'!T147</f>
        <v>0</v>
      </c>
      <c r="AD145" s="146">
        <f>'részletező tábla módosíto ei '!U145</f>
        <v>2180000</v>
      </c>
      <c r="AE145" s="146">
        <f>'2a cofog szerinti teljesítés'!U147</f>
        <v>1977816</v>
      </c>
      <c r="AF145" s="146">
        <f>'részletező tábla módosíto ei '!V145</f>
        <v>0</v>
      </c>
      <c r="AG145" s="146">
        <f>'2a cofog szerinti teljesítés'!V147</f>
        <v>0</v>
      </c>
      <c r="AH145" s="146">
        <f>'részletező tábla módosíto ei '!W145</f>
        <v>0</v>
      </c>
      <c r="AI145" s="146">
        <f>'2a cofog szerinti teljesítés'!W147</f>
        <v>0</v>
      </c>
      <c r="AJ145" s="146">
        <f>'részletező tábla módosíto ei '!X145</f>
        <v>0</v>
      </c>
      <c r="AK145" s="146">
        <f>'2a cofog szerinti teljesítés'!X147</f>
        <v>0</v>
      </c>
      <c r="AL145" s="146">
        <f>'részletező tábla módosíto ei '!Y145</f>
        <v>0</v>
      </c>
      <c r="AM145" s="146">
        <f>'2a cofog szerinti teljesítés'!Y147</f>
        <v>0</v>
      </c>
      <c r="AN145" s="146">
        <f>'részletező tábla módosíto ei '!Z145</f>
        <v>0</v>
      </c>
      <c r="AO145" s="146">
        <f>'2a cofog szerinti teljesítés'!Z147</f>
        <v>103120</v>
      </c>
      <c r="AP145" s="146">
        <f>'részletező tábla módosíto ei '!AA145</f>
        <v>0</v>
      </c>
      <c r="AQ145" s="146">
        <f>'2a cofog szerinti teljesítés'!AA147</f>
        <v>3685</v>
      </c>
      <c r="AR145" s="146">
        <f>'részletező tábla módosíto ei '!AB145</f>
        <v>0</v>
      </c>
      <c r="AS145" s="146">
        <f>'2a cofog szerinti teljesítés'!AB147</f>
        <v>0</v>
      </c>
      <c r="AT145" s="146">
        <f>'részletező tábla módosíto ei '!AC145</f>
        <v>0</v>
      </c>
      <c r="AU145" s="146">
        <f>'2a cofog szerinti teljesítés'!AC147</f>
        <v>0</v>
      </c>
      <c r="AV145" s="146">
        <f>'részletező tábla módosíto ei '!AD145</f>
        <v>0</v>
      </c>
      <c r="AW145" s="146">
        <f>'2a cofog szerinti teljesítés'!AD147</f>
        <v>0</v>
      </c>
      <c r="AX145" s="146">
        <f>'részletező tábla módosíto ei '!AF145</f>
        <v>0</v>
      </c>
      <c r="AY145" s="146">
        <f>'2a cofog szerinti teljesítés'!AF147</f>
        <v>122598</v>
      </c>
      <c r="AZ145" s="146">
        <f>'részletező tábla módosíto ei '!AG145</f>
        <v>0</v>
      </c>
      <c r="BA145" s="146">
        <f>'2a cofog szerinti teljesítés'!AG147</f>
        <v>0</v>
      </c>
      <c r="BB145" s="146">
        <f>'részletező tábla módosíto ei '!AH145</f>
        <v>0</v>
      </c>
      <c r="BC145" s="146">
        <f>'2a cofog szerinti teljesítés'!AH147</f>
        <v>470457</v>
      </c>
      <c r="BD145" s="146">
        <f>'részletező tábla módosíto ei '!AI145</f>
        <v>0</v>
      </c>
      <c r="BE145" s="146">
        <f>'2a cofog szerinti teljesítés'!AI147</f>
        <v>0</v>
      </c>
      <c r="BF145" s="146">
        <f>'részletező tábla módosíto ei '!AJ145</f>
        <v>0</v>
      </c>
      <c r="BG145" s="146">
        <f>'2a cofog szerinti teljesítés'!AJ147</f>
        <v>0</v>
      </c>
      <c r="BH145" s="146">
        <f>'részletező tábla módosíto ei '!AK145</f>
        <v>0</v>
      </c>
      <c r="BI145" s="146">
        <f>'2a cofog szerinti teljesítés'!AK147</f>
        <v>57200</v>
      </c>
      <c r="BJ145" s="146">
        <f>'részletező tábla módosíto ei '!AL145</f>
        <v>16926281</v>
      </c>
      <c r="BK145" s="146">
        <f>'2a cofog szerinti teljesítés'!AL147</f>
        <v>2206097</v>
      </c>
      <c r="BL145" s="146">
        <f>'részletező tábla módosíto ei '!AM145</f>
        <v>0</v>
      </c>
      <c r="BM145" s="146">
        <f>'2a cofog szerinti teljesítés'!AM147</f>
        <v>1649360</v>
      </c>
      <c r="BN145" s="146">
        <f>'részletező tábla módosíto ei '!AN145</f>
        <v>0</v>
      </c>
      <c r="BO145" s="146">
        <f>'2a cofog szerinti teljesítés'!AN147</f>
        <v>132160</v>
      </c>
      <c r="BP145" s="146">
        <f>'részletező tábla módosíto ei '!AO145</f>
        <v>0</v>
      </c>
      <c r="BQ145" s="146">
        <f>'2a cofog szerinti teljesítés'!AO147</f>
        <v>0</v>
      </c>
      <c r="BR145" s="146">
        <f>'részletező tábla módosíto ei '!AP145</f>
        <v>0</v>
      </c>
      <c r="BS145" s="146">
        <f>'2a cofog szerinti teljesítés'!AP147</f>
        <v>183896</v>
      </c>
      <c r="BT145" s="146">
        <f>'részletező tábla módosíto ei '!AR145</f>
        <v>0</v>
      </c>
      <c r="BU145" s="146">
        <f>'2a cofog szerinti teljesítés'!AR147</f>
        <v>135495</v>
      </c>
      <c r="BV145" s="146">
        <f>'részletező tábla módosíto ei '!AS145</f>
        <v>0</v>
      </c>
      <c r="BW145" s="146">
        <f>'2a cofog szerinti teljesítés'!AS147</f>
        <v>0</v>
      </c>
      <c r="BX145" s="146">
        <f>'részletező tábla módosíto ei '!AE145</f>
        <v>0</v>
      </c>
      <c r="BY145" s="146">
        <f>'2a cofog szerinti teljesítés'!AE147</f>
        <v>0</v>
      </c>
      <c r="BZ145" s="146" t="e">
        <f>'részletező tábla módosíto ei '!#REF!</f>
        <v>#REF!</v>
      </c>
      <c r="CA145" s="146">
        <f>'2a cofog szerinti teljesítés'!AG147</f>
        <v>0</v>
      </c>
      <c r="CB145" s="146">
        <f>'részletező tábla módosíto ei '!AT145</f>
        <v>0</v>
      </c>
      <c r="CC145" s="146">
        <f>'2a cofog szerinti teljesítés'!AU147</f>
        <v>24122</v>
      </c>
      <c r="CD145" s="146">
        <f>'részletező tábla módosíto ei '!AU145</f>
        <v>0</v>
      </c>
      <c r="CE145" s="146">
        <f>'2a cofog szerinti teljesítés'!AX147</f>
        <v>0</v>
      </c>
      <c r="CF145" s="146" t="e">
        <f>'részletező tábla módosíto ei '!#REF!</f>
        <v>#REF!</v>
      </c>
      <c r="CG145" s="146" t="e">
        <f>'2a cofog szerinti teljesítés'!#REF!</f>
        <v>#REF!</v>
      </c>
      <c r="CH145" s="146">
        <f>'részletező tábla módosíto ei '!AV145</f>
        <v>0</v>
      </c>
      <c r="CI145" s="146">
        <f>'2a cofog szerinti teljesítés'!AY147</f>
        <v>0</v>
      </c>
      <c r="CJ145" s="146">
        <f>'részletező tábla módosíto ei '!AW145</f>
        <v>0</v>
      </c>
      <c r="CK145" s="146">
        <f>'2a cofog szerinti teljesítés'!AZ147</f>
        <v>0</v>
      </c>
      <c r="CL145" s="146" t="e">
        <f>'részletező tábla módosíto ei '!#REF!</f>
        <v>#REF!</v>
      </c>
      <c r="CM145" s="146"/>
      <c r="CN145" s="146" t="e">
        <f>'részletező tábla módosíto ei '!#REF!</f>
        <v>#REF!</v>
      </c>
      <c r="CO145" s="146">
        <f>'2a cofog szerinti teljesítés'!AQ147</f>
        <v>0</v>
      </c>
      <c r="CP145" s="146" t="e">
        <f>'részletező tábla módosíto ei '!#REF!</f>
        <v>#REF!</v>
      </c>
      <c r="CQ145" s="146"/>
      <c r="CR145" s="146">
        <f>'részletező tábla módosíto ei '!AX145</f>
        <v>0</v>
      </c>
      <c r="CS145" s="146"/>
      <c r="CT145" s="146" t="e">
        <f>'részletező tábla módosíto ei '!#REF!</f>
        <v>#REF!</v>
      </c>
      <c r="CU145" s="146" t="e">
        <f>'2a cofog szerinti teljesítés'!#REF!</f>
        <v>#REF!</v>
      </c>
      <c r="CV145" s="146">
        <f>'részletező tábla módosíto ei '!AY145</f>
        <v>0</v>
      </c>
      <c r="CW145" s="146">
        <f>'2a cofog szerinti teljesítés'!BB147</f>
        <v>10775462</v>
      </c>
      <c r="CX145" s="146">
        <f>'részletező tábla módosíto ei '!AZ145</f>
        <v>16926281</v>
      </c>
      <c r="CY145" s="146">
        <f>'2a cofog szerinti teljesítés'!BC147</f>
        <v>15863652</v>
      </c>
      <c r="CZ145" s="510">
        <f t="shared" si="278"/>
        <v>23396281</v>
      </c>
    </row>
    <row r="146" spans="1:104" ht="17.399999999999999" x14ac:dyDescent="0.3">
      <c r="A146" s="18" t="s">
        <v>285</v>
      </c>
      <c r="B146" s="19" t="s">
        <v>286</v>
      </c>
      <c r="C146" s="512">
        <f>'részletező tábla módosíto ei '!C146</f>
        <v>0</v>
      </c>
      <c r="D146" s="512">
        <f>'2a cofog szerinti teljesítés'!C148</f>
        <v>0</v>
      </c>
      <c r="E146" s="512">
        <f>'részletező tábla módosíto ei '!D146</f>
        <v>0</v>
      </c>
      <c r="F146" s="512">
        <f>'2a cofog szerinti teljesítés'!D148</f>
        <v>271875</v>
      </c>
      <c r="G146" s="512">
        <f>'részletező tábla módosíto ei '!E146</f>
        <v>500000</v>
      </c>
      <c r="H146" s="512">
        <f>'2a cofog szerinti teljesítés'!E148</f>
        <v>117480</v>
      </c>
      <c r="I146" s="512">
        <f>'részletező tábla módosíto ei '!F146</f>
        <v>0</v>
      </c>
      <c r="J146" s="512">
        <f>'2a cofog szerinti teljesítés'!F148</f>
        <v>0</v>
      </c>
      <c r="K146" s="512">
        <f>'részletező tábla módosíto ei '!G146</f>
        <v>0</v>
      </c>
      <c r="L146" s="512">
        <f>'részletező tábla módosíto ei '!H146</f>
        <v>500000</v>
      </c>
      <c r="M146" s="512">
        <f>'2a cofog szerinti teljesítés'!H148</f>
        <v>389355</v>
      </c>
      <c r="N146" s="512">
        <f>'részletező tábla módosíto ei '!M146</f>
        <v>700000</v>
      </c>
      <c r="O146" s="512">
        <f>'2a cofog szerinti teljesítés'!M148</f>
        <v>433869</v>
      </c>
      <c r="P146" s="512">
        <f>'részletező tábla módosíto ei '!N146</f>
        <v>0</v>
      </c>
      <c r="Q146" s="512">
        <f>'2a cofog szerinti teljesítés'!N148</f>
        <v>0</v>
      </c>
      <c r="R146" s="512">
        <f>'részletező tábla módosíto ei '!O146</f>
        <v>0</v>
      </c>
      <c r="S146" s="512">
        <f>'2a cofog szerinti teljesítés'!O148</f>
        <v>0</v>
      </c>
      <c r="T146" s="512">
        <f>'részletező tábla módosíto ei '!P146</f>
        <v>0</v>
      </c>
      <c r="U146" s="512">
        <f>'2a cofog szerinti teljesítés'!P148</f>
        <v>0</v>
      </c>
      <c r="V146" s="512">
        <f>'részletező tábla módosíto ei '!Q146</f>
        <v>700000</v>
      </c>
      <c r="W146" s="512">
        <f>'2a cofog szerinti teljesítés'!Q148</f>
        <v>433869</v>
      </c>
      <c r="X146" s="512">
        <f>'részletező tábla módosíto ei '!R146</f>
        <v>250000</v>
      </c>
      <c r="Y146" s="512">
        <f>'2a cofog szerinti teljesítés'!R148</f>
        <v>144299</v>
      </c>
      <c r="Z146" s="512">
        <f>'részletező tábla módosíto ei '!S146</f>
        <v>0</v>
      </c>
      <c r="AA146" s="512">
        <f>'2a cofog szerinti teljesítés'!S148</f>
        <v>0</v>
      </c>
      <c r="AB146" s="512">
        <f>'részletező tábla módosíto ei '!T146</f>
        <v>0</v>
      </c>
      <c r="AC146" s="512">
        <f>'2a cofog szerinti teljesítés'!T148</f>
        <v>0</v>
      </c>
      <c r="AD146" s="512">
        <f>'részletező tábla módosíto ei '!U146</f>
        <v>250000</v>
      </c>
      <c r="AE146" s="512">
        <f>'2a cofog szerinti teljesítés'!U148</f>
        <v>144299</v>
      </c>
      <c r="AF146" s="512">
        <f>'részletező tábla módosíto ei '!V146</f>
        <v>0</v>
      </c>
      <c r="AG146" s="512">
        <f>'2a cofog szerinti teljesítés'!V148</f>
        <v>0</v>
      </c>
      <c r="AH146" s="512">
        <f>'részletező tábla módosíto ei '!W146</f>
        <v>0</v>
      </c>
      <c r="AI146" s="512">
        <f>'2a cofog szerinti teljesítés'!W148</f>
        <v>0</v>
      </c>
      <c r="AJ146" s="512">
        <f>'részletező tábla módosíto ei '!X146</f>
        <v>0</v>
      </c>
      <c r="AK146" s="512">
        <f>'2a cofog szerinti teljesítés'!X148</f>
        <v>0</v>
      </c>
      <c r="AL146" s="512">
        <f>'részletező tábla módosíto ei '!Y146</f>
        <v>0</v>
      </c>
      <c r="AM146" s="512">
        <f>'2a cofog szerinti teljesítés'!Y148</f>
        <v>0</v>
      </c>
      <c r="AN146" s="512">
        <f>'részletező tábla módosíto ei '!Z146</f>
        <v>0</v>
      </c>
      <c r="AO146" s="512">
        <f>'2a cofog szerinti teljesítés'!Z148</f>
        <v>0</v>
      </c>
      <c r="AP146" s="512">
        <f>'részletező tábla módosíto ei '!AA146</f>
        <v>0</v>
      </c>
      <c r="AQ146" s="512">
        <f>'2a cofog szerinti teljesítés'!AA148</f>
        <v>0</v>
      </c>
      <c r="AR146" s="512">
        <f>'részletező tábla módosíto ei '!AB146</f>
        <v>0</v>
      </c>
      <c r="AS146" s="512">
        <f>'2a cofog szerinti teljesítés'!AB148</f>
        <v>0</v>
      </c>
      <c r="AT146" s="512">
        <f>'részletező tábla módosíto ei '!AC146</f>
        <v>0</v>
      </c>
      <c r="AU146" s="512">
        <f>'2a cofog szerinti teljesítés'!AC148</f>
        <v>0</v>
      </c>
      <c r="AV146" s="512">
        <f>'részletező tábla módosíto ei '!AD146</f>
        <v>0</v>
      </c>
      <c r="AW146" s="512">
        <f>'2a cofog szerinti teljesítés'!AD148</f>
        <v>0</v>
      </c>
      <c r="AX146" s="512">
        <f>'részletező tábla módosíto ei '!AF146</f>
        <v>0</v>
      </c>
      <c r="AY146" s="512">
        <f>'2a cofog szerinti teljesítés'!AF148</f>
        <v>0</v>
      </c>
      <c r="AZ146" s="512">
        <f>'részletező tábla módosíto ei '!AG146</f>
        <v>0</v>
      </c>
      <c r="BA146" s="512">
        <f>'2a cofog szerinti teljesítés'!AG148</f>
        <v>0</v>
      </c>
      <c r="BB146" s="512">
        <f>'részletező tábla módosíto ei '!AH146</f>
        <v>0</v>
      </c>
      <c r="BC146" s="512">
        <f>'2a cofog szerinti teljesítés'!AH148</f>
        <v>0</v>
      </c>
      <c r="BD146" s="512">
        <f>'részletező tábla módosíto ei '!AI146</f>
        <v>0</v>
      </c>
      <c r="BE146" s="512">
        <f>'2a cofog szerinti teljesítés'!AI148</f>
        <v>0</v>
      </c>
      <c r="BF146" s="512">
        <f>'részletező tábla módosíto ei '!AJ146</f>
        <v>0</v>
      </c>
      <c r="BG146" s="512">
        <f>'2a cofog szerinti teljesítés'!AJ148</f>
        <v>0</v>
      </c>
      <c r="BH146" s="512">
        <f>'részletező tábla módosíto ei '!AK146</f>
        <v>0</v>
      </c>
      <c r="BI146" s="512">
        <f>'2a cofog szerinti teljesítés'!AK148</f>
        <v>0</v>
      </c>
      <c r="BJ146" s="512">
        <f>'részletező tábla módosíto ei '!AL146</f>
        <v>430000</v>
      </c>
      <c r="BK146" s="512">
        <f>'2a cofog szerinti teljesítés'!AL148</f>
        <v>69071</v>
      </c>
      <c r="BL146" s="512">
        <f>'részletező tábla módosíto ei '!AM146</f>
        <v>0</v>
      </c>
      <c r="BM146" s="512">
        <f>'2a cofog szerinti teljesítés'!AM148</f>
        <v>0</v>
      </c>
      <c r="BN146" s="512">
        <f>'részletező tábla módosíto ei '!AN146</f>
        <v>0</v>
      </c>
      <c r="BO146" s="512">
        <f>'2a cofog szerinti teljesítés'!AN148</f>
        <v>46129</v>
      </c>
      <c r="BP146" s="512">
        <f>'részletező tábla módosíto ei '!AO146</f>
        <v>0</v>
      </c>
      <c r="BQ146" s="512">
        <f>'2a cofog szerinti teljesítés'!AO148</f>
        <v>0</v>
      </c>
      <c r="BR146" s="512">
        <f>'részletező tábla módosíto ei '!AP146</f>
        <v>0</v>
      </c>
      <c r="BS146" s="512">
        <f>'2a cofog szerinti teljesítés'!AP148</f>
        <v>80502</v>
      </c>
      <c r="BT146" s="512">
        <f>'részletező tábla módosíto ei '!AR146</f>
        <v>0</v>
      </c>
      <c r="BU146" s="512">
        <f>'2a cofog szerinti teljesítés'!AR148</f>
        <v>0</v>
      </c>
      <c r="BV146" s="512">
        <f>'részletező tábla módosíto ei '!AS146</f>
        <v>0</v>
      </c>
      <c r="BW146" s="512">
        <f>'2a cofog szerinti teljesítés'!AS148</f>
        <v>0</v>
      </c>
      <c r="BX146" s="512">
        <f>'részletező tábla módosíto ei '!AE146</f>
        <v>0</v>
      </c>
      <c r="BY146" s="512">
        <f>'2a cofog szerinti teljesítés'!AE148</f>
        <v>0</v>
      </c>
      <c r="BZ146" s="512" t="e">
        <f>'részletező tábla módosíto ei '!#REF!</f>
        <v>#REF!</v>
      </c>
      <c r="CA146" s="512">
        <f>'2a cofog szerinti teljesítés'!AG148</f>
        <v>0</v>
      </c>
      <c r="CB146" s="512">
        <f>'részletező tábla módosíto ei '!AT146</f>
        <v>0</v>
      </c>
      <c r="CC146" s="512">
        <f>'2a cofog szerinti teljesítés'!AU148</f>
        <v>0</v>
      </c>
      <c r="CD146" s="512">
        <f>'részletező tábla módosíto ei '!AU146</f>
        <v>0</v>
      </c>
      <c r="CE146" s="512">
        <f>'2a cofog szerinti teljesítés'!AX148</f>
        <v>0</v>
      </c>
      <c r="CF146" s="512" t="e">
        <f>'részletező tábla módosíto ei '!#REF!</f>
        <v>#REF!</v>
      </c>
      <c r="CG146" s="512" t="e">
        <f>'2a cofog szerinti teljesítés'!#REF!</f>
        <v>#REF!</v>
      </c>
      <c r="CH146" s="512">
        <f>'részletező tábla módosíto ei '!AV146</f>
        <v>0</v>
      </c>
      <c r="CI146" s="512">
        <f>'2a cofog szerinti teljesítés'!AY148</f>
        <v>0</v>
      </c>
      <c r="CJ146" s="512">
        <f>'részletező tábla módosíto ei '!AW146</f>
        <v>0</v>
      </c>
      <c r="CK146" s="512">
        <f>'2a cofog szerinti teljesítés'!AZ148</f>
        <v>0</v>
      </c>
      <c r="CL146" s="512" t="e">
        <f>'részletező tábla módosíto ei '!#REF!</f>
        <v>#REF!</v>
      </c>
      <c r="CM146" s="512"/>
      <c r="CN146" s="512" t="e">
        <f>'részletező tábla módosíto ei '!#REF!</f>
        <v>#REF!</v>
      </c>
      <c r="CO146" s="512">
        <f>'2a cofog szerinti teljesítés'!AQ148</f>
        <v>0</v>
      </c>
      <c r="CP146" s="512" t="e">
        <f>'részletező tábla módosíto ei '!#REF!</f>
        <v>#REF!</v>
      </c>
      <c r="CQ146" s="512"/>
      <c r="CR146" s="512">
        <f>'részletező tábla módosíto ei '!AX146</f>
        <v>0</v>
      </c>
      <c r="CS146" s="512"/>
      <c r="CT146" s="512" t="e">
        <f>'részletező tábla módosíto ei '!#REF!</f>
        <v>#REF!</v>
      </c>
      <c r="CU146" s="512" t="e">
        <f>'2a cofog szerinti teljesítés'!#REF!</f>
        <v>#REF!</v>
      </c>
      <c r="CV146" s="512">
        <f>'részletező tábla módosíto ei '!AY146</f>
        <v>0</v>
      </c>
      <c r="CW146" s="512">
        <f>'2a cofog szerinti teljesítés'!BB148</f>
        <v>0</v>
      </c>
      <c r="CX146" s="513">
        <f>'részletező tábla módosíto ei '!AZ146</f>
        <v>430000</v>
      </c>
      <c r="CY146" s="513">
        <f>'2a cofog szerinti teljesítés'!BC148</f>
        <v>195702</v>
      </c>
      <c r="CZ146" s="510">
        <f t="shared" si="278"/>
        <v>1880000</v>
      </c>
    </row>
    <row r="147" spans="1:104" ht="17.399999999999999" x14ac:dyDescent="0.3">
      <c r="A147" s="18" t="s">
        <v>287</v>
      </c>
      <c r="B147" s="19" t="s">
        <v>288</v>
      </c>
      <c r="C147" s="512">
        <f>'részletező tábla módosíto ei '!C147</f>
        <v>0</v>
      </c>
      <c r="D147" s="512">
        <f>'2a cofog szerinti teljesítés'!C149</f>
        <v>0</v>
      </c>
      <c r="E147" s="512">
        <f>'részletező tábla módosíto ei '!D147</f>
        <v>0</v>
      </c>
      <c r="F147" s="512">
        <f>'2a cofog szerinti teljesítés'!D149</f>
        <v>0</v>
      </c>
      <c r="G147" s="512">
        <f>'részletező tábla módosíto ei '!E147</f>
        <v>1400000</v>
      </c>
      <c r="H147" s="512">
        <f>'2a cofog szerinti teljesítés'!E149</f>
        <v>1086235</v>
      </c>
      <c r="I147" s="512">
        <f>'részletező tábla módosíto ei '!F147</f>
        <v>0</v>
      </c>
      <c r="J147" s="512">
        <f>'2a cofog szerinti teljesítés'!F149</f>
        <v>0</v>
      </c>
      <c r="K147" s="512">
        <f>'részletező tábla módosíto ei '!G147</f>
        <v>0</v>
      </c>
      <c r="L147" s="512">
        <f>'részletező tábla módosíto ei '!H147</f>
        <v>1400000</v>
      </c>
      <c r="M147" s="512">
        <f>'2a cofog szerinti teljesítés'!H149</f>
        <v>1086235</v>
      </c>
      <c r="N147" s="512">
        <f>'részletező tábla módosíto ei '!M147</f>
        <v>1690000</v>
      </c>
      <c r="O147" s="512">
        <f>'2a cofog szerinti teljesítés'!M149</f>
        <v>1383707</v>
      </c>
      <c r="P147" s="512">
        <f>'részletező tábla módosíto ei '!N147</f>
        <v>0</v>
      </c>
      <c r="Q147" s="512">
        <f>'2a cofog szerinti teljesítés'!N149</f>
        <v>0</v>
      </c>
      <c r="R147" s="512">
        <f>'részletező tábla módosíto ei '!O147</f>
        <v>0</v>
      </c>
      <c r="S147" s="512">
        <f>'2a cofog szerinti teljesítés'!O149</f>
        <v>0</v>
      </c>
      <c r="T147" s="512">
        <f>'részletező tábla módosíto ei '!P147</f>
        <v>0</v>
      </c>
      <c r="U147" s="512">
        <f>'2a cofog szerinti teljesítés'!P149</f>
        <v>300942</v>
      </c>
      <c r="V147" s="512">
        <f>'részletező tábla módosíto ei '!Q147</f>
        <v>1690000</v>
      </c>
      <c r="W147" s="512">
        <f>'2a cofog szerinti teljesítés'!Q149</f>
        <v>1684649</v>
      </c>
      <c r="X147" s="512">
        <f>'részletező tábla módosíto ei '!R147</f>
        <v>1930000</v>
      </c>
      <c r="Y147" s="512">
        <f>'2a cofog szerinti teljesítés'!R149</f>
        <v>1833517</v>
      </c>
      <c r="Z147" s="512">
        <f>'részletező tábla módosíto ei '!S147</f>
        <v>0</v>
      </c>
      <c r="AA147" s="512">
        <f>'2a cofog szerinti teljesítés'!S149</f>
        <v>0</v>
      </c>
      <c r="AB147" s="512">
        <f>'részletező tábla módosíto ei '!T147</f>
        <v>0</v>
      </c>
      <c r="AC147" s="512">
        <f>'2a cofog szerinti teljesítés'!T149</f>
        <v>0</v>
      </c>
      <c r="AD147" s="512">
        <f>'részletező tábla módosíto ei '!U147</f>
        <v>1930000</v>
      </c>
      <c r="AE147" s="512">
        <f>'2a cofog szerinti teljesítés'!U149</f>
        <v>1833517</v>
      </c>
      <c r="AF147" s="512">
        <f>'részletező tábla módosíto ei '!V147</f>
        <v>0</v>
      </c>
      <c r="AG147" s="512">
        <f>'2a cofog szerinti teljesítés'!V149</f>
        <v>0</v>
      </c>
      <c r="AH147" s="512">
        <f>'részletező tábla módosíto ei '!W147</f>
        <v>0</v>
      </c>
      <c r="AI147" s="512">
        <f>'2a cofog szerinti teljesítés'!W149</f>
        <v>0</v>
      </c>
      <c r="AJ147" s="512">
        <f>'részletező tábla módosíto ei '!X147</f>
        <v>0</v>
      </c>
      <c r="AK147" s="512">
        <f>'2a cofog szerinti teljesítés'!X149</f>
        <v>0</v>
      </c>
      <c r="AL147" s="512">
        <f>'részletező tábla módosíto ei '!Y147</f>
        <v>0</v>
      </c>
      <c r="AM147" s="512">
        <f>'2a cofog szerinti teljesítés'!Y149</f>
        <v>0</v>
      </c>
      <c r="AN147" s="512">
        <f>'részletező tábla módosíto ei '!Z147</f>
        <v>0</v>
      </c>
      <c r="AO147" s="512">
        <f>'2a cofog szerinti teljesítés'!Z149</f>
        <v>103120</v>
      </c>
      <c r="AP147" s="512">
        <f>'részletező tábla módosíto ei '!AA147</f>
        <v>0</v>
      </c>
      <c r="AQ147" s="512">
        <f>'2a cofog szerinti teljesítés'!AA149</f>
        <v>3685</v>
      </c>
      <c r="AR147" s="512">
        <f>'részletező tábla módosíto ei '!AB147</f>
        <v>0</v>
      </c>
      <c r="AS147" s="512">
        <f>'2a cofog szerinti teljesítés'!AB149</f>
        <v>0</v>
      </c>
      <c r="AT147" s="512">
        <f>'részletező tábla módosíto ei '!AC147</f>
        <v>0</v>
      </c>
      <c r="AU147" s="512">
        <f>'2a cofog szerinti teljesítés'!AC149</f>
        <v>0</v>
      </c>
      <c r="AV147" s="512">
        <f>'részletező tábla módosíto ei '!AD147</f>
        <v>0</v>
      </c>
      <c r="AW147" s="512">
        <f>'2a cofog szerinti teljesítés'!AD149</f>
        <v>0</v>
      </c>
      <c r="AX147" s="512">
        <f>'részletező tábla módosíto ei '!AF147</f>
        <v>0</v>
      </c>
      <c r="AY147" s="512">
        <f>'2a cofog szerinti teljesítés'!AF149</f>
        <v>122598</v>
      </c>
      <c r="AZ147" s="512">
        <f>'részletező tábla módosíto ei '!AG147</f>
        <v>0</v>
      </c>
      <c r="BA147" s="512">
        <f>'2a cofog szerinti teljesítés'!AG149</f>
        <v>0</v>
      </c>
      <c r="BB147" s="512">
        <f>'részletező tábla módosíto ei '!AH147</f>
        <v>0</v>
      </c>
      <c r="BC147" s="512">
        <f>'2a cofog szerinti teljesítés'!AH149</f>
        <v>470457</v>
      </c>
      <c r="BD147" s="512">
        <f>'részletező tábla módosíto ei '!AI147</f>
        <v>0</v>
      </c>
      <c r="BE147" s="512">
        <f>'2a cofog szerinti teljesítés'!AI149</f>
        <v>0</v>
      </c>
      <c r="BF147" s="512">
        <f>'részletező tábla módosíto ei '!AJ147</f>
        <v>0</v>
      </c>
      <c r="BG147" s="512">
        <f>'2a cofog szerinti teljesítés'!AJ149</f>
        <v>0</v>
      </c>
      <c r="BH147" s="512">
        <f>'részletező tábla módosíto ei '!AK147</f>
        <v>0</v>
      </c>
      <c r="BI147" s="512">
        <f>'2a cofog szerinti teljesítés'!AK149</f>
        <v>57200</v>
      </c>
      <c r="BJ147" s="512">
        <f>'részletező tábla módosíto ei '!AL147</f>
        <v>16496281</v>
      </c>
      <c r="BK147" s="512">
        <f>'2a cofog szerinti teljesítés'!AL149</f>
        <v>2137026</v>
      </c>
      <c r="BL147" s="512">
        <f>'részletező tábla módosíto ei '!AM147</f>
        <v>0</v>
      </c>
      <c r="BM147" s="512">
        <f>'2a cofog szerinti teljesítés'!AM149</f>
        <v>1649360</v>
      </c>
      <c r="BN147" s="515">
        <f>'részletező tábla módosíto ei '!AN147</f>
        <v>0</v>
      </c>
      <c r="BO147" s="515">
        <f>'2a cofog szerinti teljesítés'!AN149</f>
        <v>86031</v>
      </c>
      <c r="BP147" s="512">
        <f>'részletező tábla módosíto ei '!AO147</f>
        <v>0</v>
      </c>
      <c r="BQ147" s="512">
        <f>'2a cofog szerinti teljesítés'!AO149</f>
        <v>0</v>
      </c>
      <c r="BR147" s="512">
        <f>'részletező tábla módosíto ei '!AP147</f>
        <v>0</v>
      </c>
      <c r="BS147" s="512">
        <f>'2a cofog szerinti teljesítés'!AP149</f>
        <v>103394</v>
      </c>
      <c r="BT147" s="512">
        <f>'részletező tábla módosíto ei '!AR147</f>
        <v>0</v>
      </c>
      <c r="BU147" s="512">
        <f>'2a cofog szerinti teljesítés'!AR149</f>
        <v>135495</v>
      </c>
      <c r="BV147" s="512">
        <f>'részletező tábla módosíto ei '!AS147</f>
        <v>0</v>
      </c>
      <c r="BW147" s="512">
        <f>'2a cofog szerinti teljesítés'!AS149</f>
        <v>0</v>
      </c>
      <c r="BX147" s="512">
        <f>'részletező tábla módosíto ei '!AE147</f>
        <v>0</v>
      </c>
      <c r="BY147" s="512">
        <f>'2a cofog szerinti teljesítés'!AE149</f>
        <v>0</v>
      </c>
      <c r="BZ147" s="512" t="e">
        <f>'részletező tábla módosíto ei '!#REF!</f>
        <v>#REF!</v>
      </c>
      <c r="CA147" s="512">
        <f>'2a cofog szerinti teljesítés'!AG149</f>
        <v>0</v>
      </c>
      <c r="CB147" s="512">
        <f>'részletező tábla módosíto ei '!AT147</f>
        <v>0</v>
      </c>
      <c r="CC147" s="512">
        <f>'2a cofog szerinti teljesítés'!AU149</f>
        <v>24122</v>
      </c>
      <c r="CD147" s="512">
        <f>'részletező tábla módosíto ei '!AU147</f>
        <v>0</v>
      </c>
      <c r="CE147" s="512">
        <f>'2a cofog szerinti teljesítés'!AX149</f>
        <v>0</v>
      </c>
      <c r="CF147" s="512" t="e">
        <f>'részletező tábla módosíto ei '!#REF!</f>
        <v>#REF!</v>
      </c>
      <c r="CG147" s="512" t="e">
        <f>'2a cofog szerinti teljesítés'!#REF!</f>
        <v>#REF!</v>
      </c>
      <c r="CH147" s="512">
        <f>'részletező tábla módosíto ei '!AV147</f>
        <v>0</v>
      </c>
      <c r="CI147" s="512">
        <f>'2a cofog szerinti teljesítés'!AY149</f>
        <v>0</v>
      </c>
      <c r="CJ147" s="512">
        <f>'részletező tábla módosíto ei '!AW147</f>
        <v>0</v>
      </c>
      <c r="CK147" s="512">
        <f>'2a cofog szerinti teljesítés'!AZ149</f>
        <v>0</v>
      </c>
      <c r="CL147" s="512" t="e">
        <f>'részletező tábla módosíto ei '!#REF!</f>
        <v>#REF!</v>
      </c>
      <c r="CM147" s="512"/>
      <c r="CN147" s="512" t="e">
        <f>'részletező tábla módosíto ei '!#REF!</f>
        <v>#REF!</v>
      </c>
      <c r="CO147" s="512">
        <f>'2a cofog szerinti teljesítés'!AQ149</f>
        <v>0</v>
      </c>
      <c r="CP147" s="512" t="e">
        <f>'részletező tábla módosíto ei '!#REF!</f>
        <v>#REF!</v>
      </c>
      <c r="CQ147" s="512"/>
      <c r="CR147" s="512">
        <f>'részletező tábla módosíto ei '!AX147</f>
        <v>0</v>
      </c>
      <c r="CS147" s="512"/>
      <c r="CT147" s="512" t="e">
        <f>'részletező tábla módosíto ei '!#REF!</f>
        <v>#REF!</v>
      </c>
      <c r="CU147" s="512" t="e">
        <f>'2a cofog szerinti teljesítés'!#REF!</f>
        <v>#REF!</v>
      </c>
      <c r="CV147" s="512">
        <f>'részletező tábla módosíto ei '!AY147</f>
        <v>0</v>
      </c>
      <c r="CW147" s="512">
        <f>'2a cofog szerinti teljesítés'!BB149</f>
        <v>10775462</v>
      </c>
      <c r="CX147" s="513">
        <f>'részletező tábla módosíto ei '!AZ147</f>
        <v>16496281</v>
      </c>
      <c r="CY147" s="513">
        <f>'2a cofog szerinti teljesítés'!BC149</f>
        <v>15667950</v>
      </c>
      <c r="CZ147" s="510">
        <f t="shared" si="278"/>
        <v>21516281</v>
      </c>
    </row>
    <row r="148" spans="1:104" ht="17.399999999999999" x14ac:dyDescent="0.3">
      <c r="A148" s="18" t="s">
        <v>289</v>
      </c>
      <c r="B148" s="19" t="s">
        <v>290</v>
      </c>
      <c r="C148" s="512">
        <f>'részletező tábla módosíto ei '!C148</f>
        <v>0</v>
      </c>
      <c r="D148" s="512">
        <f>'2a cofog szerinti teljesítés'!C150</f>
        <v>0</v>
      </c>
      <c r="E148" s="512">
        <f>'részletező tábla módosíto ei '!D148</f>
        <v>0</v>
      </c>
      <c r="F148" s="512">
        <f>'2a cofog szerinti teljesítés'!D150</f>
        <v>0</v>
      </c>
      <c r="G148" s="512">
        <f>'részletező tábla módosíto ei '!E148</f>
        <v>0</v>
      </c>
      <c r="H148" s="512">
        <f>'2a cofog szerinti teljesítés'!E150</f>
        <v>0</v>
      </c>
      <c r="I148" s="512">
        <f>'részletező tábla módosíto ei '!F148</f>
        <v>0</v>
      </c>
      <c r="J148" s="512">
        <f>'2a cofog szerinti teljesítés'!F150</f>
        <v>0</v>
      </c>
      <c r="K148" s="512">
        <f>'részletező tábla módosíto ei '!G148</f>
        <v>0</v>
      </c>
      <c r="L148" s="512">
        <f>'részletező tábla módosíto ei '!H148</f>
        <v>0</v>
      </c>
      <c r="M148" s="512">
        <f>'2a cofog szerinti teljesítés'!H150</f>
        <v>0</v>
      </c>
      <c r="N148" s="512">
        <f>'részletező tábla módosíto ei '!M148</f>
        <v>0</v>
      </c>
      <c r="O148" s="512">
        <f>'2a cofog szerinti teljesítés'!M150</f>
        <v>0</v>
      </c>
      <c r="P148" s="512">
        <f>'részletező tábla módosíto ei '!N148</f>
        <v>0</v>
      </c>
      <c r="Q148" s="512">
        <f>'2a cofog szerinti teljesítés'!N150</f>
        <v>0</v>
      </c>
      <c r="R148" s="512">
        <f>'részletező tábla módosíto ei '!O148</f>
        <v>0</v>
      </c>
      <c r="S148" s="512">
        <f>'2a cofog szerinti teljesítés'!O150</f>
        <v>0</v>
      </c>
      <c r="T148" s="512">
        <f>'részletező tábla módosíto ei '!P148</f>
        <v>0</v>
      </c>
      <c r="U148" s="512">
        <f>'2a cofog szerinti teljesítés'!P150</f>
        <v>0</v>
      </c>
      <c r="V148" s="512">
        <f>'részletező tábla módosíto ei '!Q148</f>
        <v>0</v>
      </c>
      <c r="W148" s="512">
        <f>'2a cofog szerinti teljesítés'!Q150</f>
        <v>0</v>
      </c>
      <c r="X148" s="512">
        <f>'részletező tábla módosíto ei '!R148</f>
        <v>0</v>
      </c>
      <c r="Y148" s="512">
        <f>'2a cofog szerinti teljesítés'!R150</f>
        <v>0</v>
      </c>
      <c r="Z148" s="512">
        <f>'részletező tábla módosíto ei '!S148</f>
        <v>0</v>
      </c>
      <c r="AA148" s="512">
        <f>'2a cofog szerinti teljesítés'!S150</f>
        <v>0</v>
      </c>
      <c r="AB148" s="512">
        <f>'részletező tábla módosíto ei '!T148</f>
        <v>0</v>
      </c>
      <c r="AC148" s="512">
        <f>'2a cofog szerinti teljesítés'!T150</f>
        <v>0</v>
      </c>
      <c r="AD148" s="512">
        <f>'részletező tábla módosíto ei '!U148</f>
        <v>0</v>
      </c>
      <c r="AE148" s="512">
        <f>'2a cofog szerinti teljesítés'!U150</f>
        <v>0</v>
      </c>
      <c r="AF148" s="512">
        <f>'részletező tábla módosíto ei '!V148</f>
        <v>0</v>
      </c>
      <c r="AG148" s="512">
        <f>'2a cofog szerinti teljesítés'!V150</f>
        <v>0</v>
      </c>
      <c r="AH148" s="512">
        <f>'részletező tábla módosíto ei '!W148</f>
        <v>0</v>
      </c>
      <c r="AI148" s="512">
        <f>'2a cofog szerinti teljesítés'!W150</f>
        <v>0</v>
      </c>
      <c r="AJ148" s="512">
        <f>'részletező tábla módosíto ei '!X148</f>
        <v>0</v>
      </c>
      <c r="AK148" s="512">
        <f>'2a cofog szerinti teljesítés'!X150</f>
        <v>0</v>
      </c>
      <c r="AL148" s="512">
        <f>'részletező tábla módosíto ei '!Y148</f>
        <v>0</v>
      </c>
      <c r="AM148" s="512">
        <f>'2a cofog szerinti teljesítés'!Y150</f>
        <v>0</v>
      </c>
      <c r="AN148" s="512">
        <f>'részletező tábla módosíto ei '!Z148</f>
        <v>0</v>
      </c>
      <c r="AO148" s="512">
        <f>'2a cofog szerinti teljesítés'!Z150</f>
        <v>0</v>
      </c>
      <c r="AP148" s="512">
        <f>'részletező tábla módosíto ei '!AA148</f>
        <v>0</v>
      </c>
      <c r="AQ148" s="512">
        <f>'2a cofog szerinti teljesítés'!AA150</f>
        <v>0</v>
      </c>
      <c r="AR148" s="512">
        <f>'részletező tábla módosíto ei '!AB148</f>
        <v>0</v>
      </c>
      <c r="AS148" s="512">
        <f>'2a cofog szerinti teljesítés'!AB150</f>
        <v>0</v>
      </c>
      <c r="AT148" s="512">
        <f>'részletező tábla módosíto ei '!AC148</f>
        <v>0</v>
      </c>
      <c r="AU148" s="512">
        <f>'2a cofog szerinti teljesítés'!AC150</f>
        <v>0</v>
      </c>
      <c r="AV148" s="512">
        <f>'részletező tábla módosíto ei '!AD148</f>
        <v>0</v>
      </c>
      <c r="AW148" s="512">
        <f>'2a cofog szerinti teljesítés'!AD150</f>
        <v>0</v>
      </c>
      <c r="AX148" s="512">
        <f>'részletező tábla módosíto ei '!AF148</f>
        <v>0</v>
      </c>
      <c r="AY148" s="512">
        <f>'2a cofog szerinti teljesítés'!AF150</f>
        <v>0</v>
      </c>
      <c r="AZ148" s="512">
        <f>'részletező tábla módosíto ei '!AG148</f>
        <v>0</v>
      </c>
      <c r="BA148" s="512">
        <f>'2a cofog szerinti teljesítés'!AG150</f>
        <v>0</v>
      </c>
      <c r="BB148" s="512">
        <f>'részletező tábla módosíto ei '!AH148</f>
        <v>0</v>
      </c>
      <c r="BC148" s="512">
        <f>'2a cofog szerinti teljesítés'!AH150</f>
        <v>0</v>
      </c>
      <c r="BD148" s="512">
        <f>'részletező tábla módosíto ei '!AI148</f>
        <v>0</v>
      </c>
      <c r="BE148" s="512">
        <f>'2a cofog szerinti teljesítés'!AI150</f>
        <v>0</v>
      </c>
      <c r="BF148" s="512">
        <f>'részletező tábla módosíto ei '!AJ148</f>
        <v>0</v>
      </c>
      <c r="BG148" s="512">
        <f>'2a cofog szerinti teljesítés'!AJ150</f>
        <v>0</v>
      </c>
      <c r="BH148" s="512">
        <f>'részletező tábla módosíto ei '!AK148</f>
        <v>0</v>
      </c>
      <c r="BI148" s="512">
        <f>'2a cofog szerinti teljesítés'!AK150</f>
        <v>0</v>
      </c>
      <c r="BJ148" s="512">
        <f>'részletező tábla módosíto ei '!AL148</f>
        <v>0</v>
      </c>
      <c r="BK148" s="512">
        <f>'2a cofog szerinti teljesítés'!AL150</f>
        <v>0</v>
      </c>
      <c r="BL148" s="512">
        <f>'részletező tábla módosíto ei '!AM148</f>
        <v>0</v>
      </c>
      <c r="BM148" s="512">
        <f>'2a cofog szerinti teljesítés'!AM150</f>
        <v>0</v>
      </c>
      <c r="BN148" s="512">
        <f>'részletező tábla módosíto ei '!AN148</f>
        <v>0</v>
      </c>
      <c r="BO148" s="512">
        <f>'2a cofog szerinti teljesítés'!AN150</f>
        <v>0</v>
      </c>
      <c r="BP148" s="512">
        <f>'részletező tábla módosíto ei '!AO148</f>
        <v>0</v>
      </c>
      <c r="BQ148" s="512">
        <f>'2a cofog szerinti teljesítés'!AO150</f>
        <v>0</v>
      </c>
      <c r="BR148" s="512">
        <f>'részletező tábla módosíto ei '!AP148</f>
        <v>0</v>
      </c>
      <c r="BS148" s="512">
        <f>'2a cofog szerinti teljesítés'!AP150</f>
        <v>0</v>
      </c>
      <c r="BT148" s="512">
        <f>'részletező tábla módosíto ei '!AR148</f>
        <v>0</v>
      </c>
      <c r="BU148" s="512">
        <f>'2a cofog szerinti teljesítés'!AR150</f>
        <v>0</v>
      </c>
      <c r="BV148" s="512">
        <f>'részletező tábla módosíto ei '!AS148</f>
        <v>0</v>
      </c>
      <c r="BW148" s="512">
        <f>'2a cofog szerinti teljesítés'!AS150</f>
        <v>0</v>
      </c>
      <c r="BX148" s="512">
        <f>'részletező tábla módosíto ei '!AE148</f>
        <v>0</v>
      </c>
      <c r="BY148" s="512">
        <f>'2a cofog szerinti teljesítés'!AE150</f>
        <v>0</v>
      </c>
      <c r="BZ148" s="512" t="e">
        <f>'részletező tábla módosíto ei '!#REF!</f>
        <v>#REF!</v>
      </c>
      <c r="CA148" s="512">
        <f>'2a cofog szerinti teljesítés'!AG150</f>
        <v>0</v>
      </c>
      <c r="CB148" s="512">
        <f>'részletező tábla módosíto ei '!AT148</f>
        <v>0</v>
      </c>
      <c r="CC148" s="512">
        <f>'2a cofog szerinti teljesítés'!AU150</f>
        <v>0</v>
      </c>
      <c r="CD148" s="512">
        <f>'részletező tábla módosíto ei '!AU148</f>
        <v>0</v>
      </c>
      <c r="CE148" s="512">
        <f>'2a cofog szerinti teljesítés'!AX150</f>
        <v>0</v>
      </c>
      <c r="CF148" s="512" t="e">
        <f>'részletező tábla módosíto ei '!#REF!</f>
        <v>#REF!</v>
      </c>
      <c r="CG148" s="512" t="e">
        <f>'2a cofog szerinti teljesítés'!#REF!</f>
        <v>#REF!</v>
      </c>
      <c r="CH148" s="512">
        <f>'részletező tábla módosíto ei '!AV148</f>
        <v>0</v>
      </c>
      <c r="CI148" s="512">
        <f>'2a cofog szerinti teljesítés'!AY150</f>
        <v>0</v>
      </c>
      <c r="CJ148" s="512">
        <f>'részletező tábla módosíto ei '!AW148</f>
        <v>0</v>
      </c>
      <c r="CK148" s="512">
        <f>'2a cofog szerinti teljesítés'!AZ150</f>
        <v>0</v>
      </c>
      <c r="CL148" s="512" t="e">
        <f>'részletező tábla módosíto ei '!#REF!</f>
        <v>#REF!</v>
      </c>
      <c r="CM148" s="512"/>
      <c r="CN148" s="512" t="e">
        <f>'részletező tábla módosíto ei '!#REF!</f>
        <v>#REF!</v>
      </c>
      <c r="CO148" s="512">
        <f>'2a cofog szerinti teljesítés'!AQ150</f>
        <v>0</v>
      </c>
      <c r="CP148" s="512" t="e">
        <f>'részletező tábla módosíto ei '!#REF!</f>
        <v>#REF!</v>
      </c>
      <c r="CQ148" s="512"/>
      <c r="CR148" s="512">
        <f>'részletező tábla módosíto ei '!AX148</f>
        <v>0</v>
      </c>
      <c r="CS148" s="512"/>
      <c r="CT148" s="512" t="e">
        <f>'részletező tábla módosíto ei '!#REF!</f>
        <v>#REF!</v>
      </c>
      <c r="CU148" s="512" t="e">
        <f>'2a cofog szerinti teljesítés'!#REF!</f>
        <v>#REF!</v>
      </c>
      <c r="CV148" s="512">
        <f>'részletező tábla módosíto ei '!AY148</f>
        <v>0</v>
      </c>
      <c r="CW148" s="512">
        <f>'2a cofog szerinti teljesítés'!BB150</f>
        <v>0</v>
      </c>
      <c r="CX148" s="513">
        <f>'részletező tábla módosíto ei '!AZ148</f>
        <v>0</v>
      </c>
      <c r="CY148" s="513">
        <f>'2a cofog szerinti teljesítés'!BC150</f>
        <v>0</v>
      </c>
      <c r="CZ148" s="510">
        <f t="shared" si="278"/>
        <v>0</v>
      </c>
    </row>
    <row r="149" spans="1:104" ht="17.399999999999999" x14ac:dyDescent="0.3">
      <c r="A149" s="16" t="s">
        <v>291</v>
      </c>
      <c r="B149" s="17" t="s">
        <v>292</v>
      </c>
      <c r="C149" s="146">
        <f>'részletező tábla módosíto ei '!C149</f>
        <v>0</v>
      </c>
      <c r="D149" s="146">
        <f>'2a cofog szerinti teljesítés'!C151</f>
        <v>40440</v>
      </c>
      <c r="E149" s="146">
        <f>'részletező tábla módosíto ei '!D149</f>
        <v>0</v>
      </c>
      <c r="F149" s="146">
        <f>'2a cofog szerinti teljesítés'!D151</f>
        <v>0</v>
      </c>
      <c r="G149" s="146">
        <f>'részletező tábla módosíto ei '!E149</f>
        <v>527500</v>
      </c>
      <c r="H149" s="146">
        <f>'2a cofog szerinti teljesítés'!E151</f>
        <v>444163</v>
      </c>
      <c r="I149" s="146">
        <f>'részletező tábla módosíto ei '!F149</f>
        <v>0</v>
      </c>
      <c r="J149" s="146">
        <f>'2a cofog szerinti teljesítés'!F151</f>
        <v>0</v>
      </c>
      <c r="K149" s="146">
        <f>'részletező tábla módosíto ei '!G149</f>
        <v>0</v>
      </c>
      <c r="L149" s="146">
        <f>'részletező tábla módosíto ei '!H149</f>
        <v>527500</v>
      </c>
      <c r="M149" s="146">
        <f>'2a cofog szerinti teljesítés'!H151</f>
        <v>484603</v>
      </c>
      <c r="N149" s="146">
        <f>'részletező tábla módosíto ei '!M149</f>
        <v>645000</v>
      </c>
      <c r="O149" s="146">
        <f>'2a cofog szerinti teljesítés'!M151</f>
        <v>509131</v>
      </c>
      <c r="P149" s="146">
        <f>'részletező tábla módosíto ei '!N149</f>
        <v>0</v>
      </c>
      <c r="Q149" s="146">
        <f>'2a cofog szerinti teljesítés'!N151</f>
        <v>0</v>
      </c>
      <c r="R149" s="146">
        <f>'részletező tábla módosíto ei '!O149</f>
        <v>0</v>
      </c>
      <c r="S149" s="146">
        <f>'2a cofog szerinti teljesítés'!O151</f>
        <v>0</v>
      </c>
      <c r="T149" s="146">
        <f>'részletező tábla módosíto ei '!P149</f>
        <v>0</v>
      </c>
      <c r="U149" s="146">
        <f>'2a cofog szerinti teljesítés'!P151</f>
        <v>0</v>
      </c>
      <c r="V149" s="146">
        <f>'részletező tábla módosíto ei '!Q149</f>
        <v>645000</v>
      </c>
      <c r="W149" s="146">
        <f>'2a cofog szerinti teljesítés'!Q151</f>
        <v>509131</v>
      </c>
      <c r="X149" s="146">
        <f>'részletező tábla módosíto ei '!R149</f>
        <v>3300000</v>
      </c>
      <c r="Y149" s="146">
        <f>'2a cofog szerinti teljesítés'!R151</f>
        <v>2725872</v>
      </c>
      <c r="Z149" s="146">
        <f>'részletező tábla módosíto ei '!S149</f>
        <v>0</v>
      </c>
      <c r="AA149" s="146">
        <f>'2a cofog szerinti teljesítés'!S151</f>
        <v>0</v>
      </c>
      <c r="AB149" s="146">
        <f>'részletező tábla módosíto ei '!T149</f>
        <v>0</v>
      </c>
      <c r="AC149" s="146">
        <f>'2a cofog szerinti teljesítés'!T151</f>
        <v>0</v>
      </c>
      <c r="AD149" s="146">
        <f>'részletező tábla módosíto ei '!U149</f>
        <v>3300000</v>
      </c>
      <c r="AE149" s="146">
        <f>'2a cofog szerinti teljesítés'!U151</f>
        <v>2725872</v>
      </c>
      <c r="AF149" s="146">
        <f>'részletező tábla módosíto ei '!V149</f>
        <v>0</v>
      </c>
      <c r="AG149" s="146">
        <f>'2a cofog szerinti teljesítés'!V151</f>
        <v>0</v>
      </c>
      <c r="AH149" s="146">
        <f>'részletező tábla módosíto ei '!W149</f>
        <v>0</v>
      </c>
      <c r="AI149" s="146">
        <f>'2a cofog szerinti teljesítés'!W151</f>
        <v>0</v>
      </c>
      <c r="AJ149" s="146">
        <f>'részletező tábla módosíto ei '!X149</f>
        <v>0</v>
      </c>
      <c r="AK149" s="146">
        <f>'2a cofog szerinti teljesítés'!X151</f>
        <v>0</v>
      </c>
      <c r="AL149" s="146">
        <f>'részletező tábla módosíto ei '!Y149</f>
        <v>0</v>
      </c>
      <c r="AM149" s="146">
        <f>'2a cofog szerinti teljesítés'!Y151</f>
        <v>0</v>
      </c>
      <c r="AN149" s="146">
        <f>'részletező tábla módosíto ei '!Z149</f>
        <v>0</v>
      </c>
      <c r="AO149" s="146">
        <f>'2a cofog szerinti teljesítés'!Z151</f>
        <v>0</v>
      </c>
      <c r="AP149" s="146">
        <f>'részletező tábla módosíto ei '!AA149</f>
        <v>0</v>
      </c>
      <c r="AQ149" s="146">
        <f>'2a cofog szerinti teljesítés'!AA151</f>
        <v>2905</v>
      </c>
      <c r="AR149" s="146">
        <f>'részletező tábla módosíto ei '!AB149</f>
        <v>0</v>
      </c>
      <c r="AS149" s="146">
        <f>'2a cofog szerinti teljesítés'!AB151</f>
        <v>0</v>
      </c>
      <c r="AT149" s="146">
        <f>'részletező tábla módosíto ei '!AC149</f>
        <v>0</v>
      </c>
      <c r="AU149" s="146">
        <f>'2a cofog szerinti teljesítés'!AC151</f>
        <v>0</v>
      </c>
      <c r="AV149" s="146">
        <f>'részletező tábla módosíto ei '!AD149</f>
        <v>0</v>
      </c>
      <c r="AW149" s="146">
        <f>'2a cofog szerinti teljesítés'!AD151</f>
        <v>0</v>
      </c>
      <c r="AX149" s="146">
        <f>'részletező tábla módosíto ei '!AF149</f>
        <v>0</v>
      </c>
      <c r="AY149" s="146">
        <f>'2a cofog szerinti teljesítés'!AF151</f>
        <v>0</v>
      </c>
      <c r="AZ149" s="146">
        <f>'részletező tábla módosíto ei '!AG149</f>
        <v>0</v>
      </c>
      <c r="BA149" s="146">
        <f>'2a cofog szerinti teljesítés'!AG151</f>
        <v>0</v>
      </c>
      <c r="BB149" s="146">
        <f>'részletező tábla módosíto ei '!AH149</f>
        <v>0</v>
      </c>
      <c r="BC149" s="146">
        <f>'2a cofog szerinti teljesítés'!AH151</f>
        <v>0</v>
      </c>
      <c r="BD149" s="146">
        <f>'részletező tábla módosíto ei '!AI149</f>
        <v>0</v>
      </c>
      <c r="BE149" s="146">
        <f>'2a cofog szerinti teljesítés'!AI151</f>
        <v>0</v>
      </c>
      <c r="BF149" s="146">
        <f>'részletező tábla módosíto ei '!AJ149</f>
        <v>0</v>
      </c>
      <c r="BG149" s="146">
        <f>'2a cofog szerinti teljesítés'!AJ151</f>
        <v>0</v>
      </c>
      <c r="BH149" s="146">
        <f>'részletező tábla módosíto ei '!AK149</f>
        <v>0</v>
      </c>
      <c r="BI149" s="146">
        <f>'2a cofog szerinti teljesítés'!AK151</f>
        <v>0</v>
      </c>
      <c r="BJ149" s="146">
        <f>'részletező tábla módosíto ei '!AL149</f>
        <v>3126000</v>
      </c>
      <c r="BK149" s="146">
        <f>'2a cofog szerinti teljesítés'!AL151</f>
        <v>1675450</v>
      </c>
      <c r="BL149" s="146">
        <f>'részletező tábla módosíto ei '!AM149</f>
        <v>0</v>
      </c>
      <c r="BM149" s="146">
        <f>'2a cofog szerinti teljesítés'!AM151</f>
        <v>0</v>
      </c>
      <c r="BN149" s="146">
        <f>'részletező tábla módosíto ei '!AN149</f>
        <v>0</v>
      </c>
      <c r="BO149" s="146">
        <f>'2a cofog szerinti teljesítés'!AN151</f>
        <v>559061</v>
      </c>
      <c r="BP149" s="146">
        <f>'részletező tábla módosíto ei '!AO149</f>
        <v>0</v>
      </c>
      <c r="BQ149" s="146">
        <f>'2a cofog szerinti teljesítés'!AO151</f>
        <v>0</v>
      </c>
      <c r="BR149" s="146">
        <f>'részletező tábla módosíto ei '!AP149</f>
        <v>0</v>
      </c>
      <c r="BS149" s="146">
        <f>'2a cofog szerinti teljesítés'!AP151</f>
        <v>345511</v>
      </c>
      <c r="BT149" s="146">
        <f>'részletező tábla módosíto ei '!AR149</f>
        <v>0</v>
      </c>
      <c r="BU149" s="146">
        <f>'2a cofog szerinti teljesítés'!AR151</f>
        <v>94336</v>
      </c>
      <c r="BV149" s="146">
        <f>'részletező tábla módosíto ei '!AS149</f>
        <v>0</v>
      </c>
      <c r="BW149" s="146">
        <f>'2a cofog szerinti teljesítés'!AS151</f>
        <v>0</v>
      </c>
      <c r="BX149" s="146">
        <f>'részletező tábla módosíto ei '!AE149</f>
        <v>0</v>
      </c>
      <c r="BY149" s="146">
        <f>'2a cofog szerinti teljesítés'!AE151</f>
        <v>0</v>
      </c>
      <c r="BZ149" s="146" t="e">
        <f>'részletező tábla módosíto ei '!#REF!</f>
        <v>#REF!</v>
      </c>
      <c r="CA149" s="146">
        <f>'2a cofog szerinti teljesítés'!AG151</f>
        <v>0</v>
      </c>
      <c r="CB149" s="146">
        <f>'részletező tábla módosíto ei '!AT149</f>
        <v>0</v>
      </c>
      <c r="CC149" s="146">
        <f>'2a cofog szerinti teljesítés'!AU151</f>
        <v>52400</v>
      </c>
      <c r="CD149" s="146">
        <f>'részletező tábla módosíto ei '!AU149</f>
        <v>0</v>
      </c>
      <c r="CE149" s="146">
        <f>'2a cofog szerinti teljesítés'!AX151</f>
        <v>0</v>
      </c>
      <c r="CF149" s="146" t="e">
        <f>'részletező tábla módosíto ei '!#REF!</f>
        <v>#REF!</v>
      </c>
      <c r="CG149" s="146" t="e">
        <f>'2a cofog szerinti teljesítés'!#REF!</f>
        <v>#REF!</v>
      </c>
      <c r="CH149" s="146">
        <f>'részletező tábla módosíto ei '!AV149</f>
        <v>0</v>
      </c>
      <c r="CI149" s="146">
        <f>'2a cofog szerinti teljesítés'!AY151</f>
        <v>0</v>
      </c>
      <c r="CJ149" s="146">
        <f>'részletező tábla módosíto ei '!AW149</f>
        <v>0</v>
      </c>
      <c r="CK149" s="146">
        <f>'2a cofog szerinti teljesítés'!AZ151</f>
        <v>0</v>
      </c>
      <c r="CL149" s="146" t="e">
        <f>'részletező tábla módosíto ei '!#REF!</f>
        <v>#REF!</v>
      </c>
      <c r="CM149" s="146"/>
      <c r="CN149" s="146" t="e">
        <f>'részletező tábla módosíto ei '!#REF!</f>
        <v>#REF!</v>
      </c>
      <c r="CO149" s="146">
        <f>'2a cofog szerinti teljesítés'!AQ151</f>
        <v>0</v>
      </c>
      <c r="CP149" s="146" t="e">
        <f>'részletező tábla módosíto ei '!#REF!</f>
        <v>#REF!</v>
      </c>
      <c r="CQ149" s="146"/>
      <c r="CR149" s="146">
        <f>'részletező tábla módosíto ei '!AX149</f>
        <v>0</v>
      </c>
      <c r="CS149" s="146"/>
      <c r="CT149" s="146" t="e">
        <f>'részletező tábla módosíto ei '!#REF!</f>
        <v>#REF!</v>
      </c>
      <c r="CU149" s="146" t="e">
        <f>'2a cofog szerinti teljesítés'!#REF!</f>
        <v>#REF!</v>
      </c>
      <c r="CV149" s="146">
        <f>'részletező tábla módosíto ei '!AY149</f>
        <v>0</v>
      </c>
      <c r="CW149" s="146">
        <f>'2a cofog szerinti teljesítés'!BB151</f>
        <v>0</v>
      </c>
      <c r="CX149" s="146">
        <f>'részletező tábla módosíto ei '!AZ149</f>
        <v>3126000</v>
      </c>
      <c r="CY149" s="146">
        <f>'2a cofog szerinti teljesítés'!BC151</f>
        <v>2729663</v>
      </c>
      <c r="CZ149" s="510">
        <f t="shared" si="278"/>
        <v>7598500</v>
      </c>
    </row>
    <row r="150" spans="1:104" ht="17.399999999999999" x14ac:dyDescent="0.3">
      <c r="A150" s="18" t="s">
        <v>293</v>
      </c>
      <c r="B150" s="19" t="s">
        <v>294</v>
      </c>
      <c r="C150" s="512">
        <f>'részletező tábla módosíto ei '!C150</f>
        <v>0</v>
      </c>
      <c r="D150" s="512">
        <f>'2a cofog szerinti teljesítés'!C152</f>
        <v>40440</v>
      </c>
      <c r="E150" s="512">
        <f>'részletező tábla módosíto ei '!D150</f>
        <v>0</v>
      </c>
      <c r="F150" s="512">
        <f>'2a cofog szerinti teljesítés'!D152</f>
        <v>0</v>
      </c>
      <c r="G150" s="512">
        <f>'részletező tábla módosíto ei '!E150</f>
        <v>427500</v>
      </c>
      <c r="H150" s="512">
        <f>'2a cofog szerinti teljesítés'!E152</f>
        <v>370454</v>
      </c>
      <c r="I150" s="512">
        <f>'részletező tábla módosíto ei '!F150</f>
        <v>0</v>
      </c>
      <c r="J150" s="512">
        <f>'2a cofog szerinti teljesítés'!F152</f>
        <v>0</v>
      </c>
      <c r="K150" s="512">
        <f>'részletező tábla módosíto ei '!G150</f>
        <v>0</v>
      </c>
      <c r="L150" s="512">
        <f>'részletező tábla módosíto ei '!H150</f>
        <v>427500</v>
      </c>
      <c r="M150" s="512">
        <f>'2a cofog szerinti teljesítés'!H152</f>
        <v>410894</v>
      </c>
      <c r="N150" s="512">
        <f>'részletező tábla módosíto ei '!M150</f>
        <v>445000</v>
      </c>
      <c r="O150" s="512">
        <f>'2a cofog szerinti teljesítés'!M152</f>
        <v>361241</v>
      </c>
      <c r="P150" s="512">
        <f>'részletező tábla módosíto ei '!N150</f>
        <v>0</v>
      </c>
      <c r="Q150" s="512">
        <f>'2a cofog szerinti teljesítés'!N152</f>
        <v>0</v>
      </c>
      <c r="R150" s="512">
        <f>'részletező tábla módosíto ei '!O150</f>
        <v>0</v>
      </c>
      <c r="S150" s="512">
        <f>'2a cofog szerinti teljesítés'!O152</f>
        <v>0</v>
      </c>
      <c r="T150" s="512">
        <f>'részletező tábla módosíto ei '!P150</f>
        <v>0</v>
      </c>
      <c r="U150" s="512">
        <f>'2a cofog szerinti teljesítés'!P152</f>
        <v>0</v>
      </c>
      <c r="V150" s="512">
        <f>'részletező tábla módosíto ei '!Q150</f>
        <v>445000</v>
      </c>
      <c r="W150" s="512">
        <f>'2a cofog szerinti teljesítés'!Q152</f>
        <v>361241</v>
      </c>
      <c r="X150" s="512">
        <f>'részletező tábla módosíto ei '!R150</f>
        <v>2300000</v>
      </c>
      <c r="Y150" s="512">
        <f>'2a cofog szerinti teljesítés'!R152</f>
        <v>1985571</v>
      </c>
      <c r="Z150" s="512">
        <f>'részletező tábla módosíto ei '!S150</f>
        <v>0</v>
      </c>
      <c r="AA150" s="512">
        <f>'2a cofog szerinti teljesítés'!S152</f>
        <v>0</v>
      </c>
      <c r="AB150" s="512">
        <f>'részletező tábla módosíto ei '!T150</f>
        <v>0</v>
      </c>
      <c r="AC150" s="512">
        <f>'2a cofog szerinti teljesítés'!T152</f>
        <v>0</v>
      </c>
      <c r="AD150" s="512">
        <f>'részletező tábla módosíto ei '!U150</f>
        <v>2300000</v>
      </c>
      <c r="AE150" s="512">
        <f>'2a cofog szerinti teljesítés'!U152</f>
        <v>1985571</v>
      </c>
      <c r="AF150" s="512">
        <f>'részletező tábla módosíto ei '!V150</f>
        <v>0</v>
      </c>
      <c r="AG150" s="512">
        <f>'2a cofog szerinti teljesítés'!V152</f>
        <v>0</v>
      </c>
      <c r="AH150" s="512">
        <f>'részletező tábla módosíto ei '!W150</f>
        <v>0</v>
      </c>
      <c r="AI150" s="512">
        <f>'2a cofog szerinti teljesítés'!W152</f>
        <v>0</v>
      </c>
      <c r="AJ150" s="512">
        <f>'részletező tábla módosíto ei '!X150</f>
        <v>0</v>
      </c>
      <c r="AK150" s="512">
        <f>'2a cofog szerinti teljesítés'!X152</f>
        <v>0</v>
      </c>
      <c r="AL150" s="512">
        <f>'részletező tábla módosíto ei '!Y150</f>
        <v>0</v>
      </c>
      <c r="AM150" s="512">
        <f>'2a cofog szerinti teljesítés'!Y152</f>
        <v>0</v>
      </c>
      <c r="AN150" s="512">
        <f>'részletező tábla módosíto ei '!Z150</f>
        <v>0</v>
      </c>
      <c r="AO150" s="512">
        <f>'2a cofog szerinti teljesítés'!Z152</f>
        <v>0</v>
      </c>
      <c r="AP150" s="512">
        <f>'részletező tábla módosíto ei '!AA150</f>
        <v>0</v>
      </c>
      <c r="AQ150" s="512">
        <f>'2a cofog szerinti teljesítés'!AA152</f>
        <v>2905</v>
      </c>
      <c r="AR150" s="512">
        <f>'részletező tábla módosíto ei '!AB150</f>
        <v>0</v>
      </c>
      <c r="AS150" s="512">
        <f>'2a cofog szerinti teljesítés'!AB152</f>
        <v>0</v>
      </c>
      <c r="AT150" s="512">
        <f>'részletező tábla módosíto ei '!AC150</f>
        <v>0</v>
      </c>
      <c r="AU150" s="512">
        <f>'2a cofog szerinti teljesítés'!AC152</f>
        <v>0</v>
      </c>
      <c r="AV150" s="512">
        <f>'részletező tábla módosíto ei '!AD150</f>
        <v>0</v>
      </c>
      <c r="AW150" s="512">
        <f>'2a cofog szerinti teljesítés'!AD152</f>
        <v>0</v>
      </c>
      <c r="AX150" s="512">
        <f>'részletező tábla módosíto ei '!AF150</f>
        <v>0</v>
      </c>
      <c r="AY150" s="512">
        <f>'2a cofog szerinti teljesítés'!AF152</f>
        <v>0</v>
      </c>
      <c r="AZ150" s="512">
        <f>'részletező tábla módosíto ei '!AG150</f>
        <v>0</v>
      </c>
      <c r="BA150" s="512">
        <f>'2a cofog szerinti teljesítés'!AG152</f>
        <v>0</v>
      </c>
      <c r="BB150" s="512">
        <f>'részletező tábla módosíto ei '!AH150</f>
        <v>0</v>
      </c>
      <c r="BC150" s="512">
        <f>'2a cofog szerinti teljesítés'!AH152</f>
        <v>0</v>
      </c>
      <c r="BD150" s="512">
        <f>'részletező tábla módosíto ei '!AI150</f>
        <v>0</v>
      </c>
      <c r="BE150" s="512">
        <f>'2a cofog szerinti teljesítés'!AI152</f>
        <v>0</v>
      </c>
      <c r="BF150" s="512">
        <f>'részletező tábla módosíto ei '!AJ150</f>
        <v>0</v>
      </c>
      <c r="BG150" s="512">
        <f>'2a cofog szerinti teljesítés'!AJ152</f>
        <v>0</v>
      </c>
      <c r="BH150" s="512">
        <f>'részletező tábla módosíto ei '!AK150</f>
        <v>0</v>
      </c>
      <c r="BI150" s="512">
        <f>'2a cofog szerinti teljesítés'!AK152</f>
        <v>0</v>
      </c>
      <c r="BJ150" s="512">
        <f>'részletező tábla módosíto ei '!AL150</f>
        <v>2424000</v>
      </c>
      <c r="BK150" s="512">
        <f>'2a cofog szerinti teljesítés'!AL152</f>
        <v>1366823</v>
      </c>
      <c r="BL150" s="512">
        <f>'részletező tábla módosíto ei '!AM150</f>
        <v>0</v>
      </c>
      <c r="BM150" s="512">
        <f>'2a cofog szerinti teljesítés'!AM152</f>
        <v>0</v>
      </c>
      <c r="BN150" s="512">
        <f>'részletező tábla módosíto ei '!AN150</f>
        <v>0</v>
      </c>
      <c r="BO150" s="512">
        <f>'2a cofog szerinti teljesítés'!AN152</f>
        <v>486461</v>
      </c>
      <c r="BP150" s="512">
        <f>'részletező tábla módosíto ei '!AO150</f>
        <v>0</v>
      </c>
      <c r="BQ150" s="512">
        <f>'2a cofog szerinti teljesítés'!AO152</f>
        <v>0</v>
      </c>
      <c r="BR150" s="512">
        <f>'részletező tábla módosíto ei '!AP150</f>
        <v>0</v>
      </c>
      <c r="BS150" s="512">
        <f>'2a cofog szerinti teljesítés'!AP152</f>
        <v>161691</v>
      </c>
      <c r="BT150" s="512">
        <f>'részletező tábla módosíto ei '!AR150</f>
        <v>0</v>
      </c>
      <c r="BU150" s="512">
        <f>'2a cofog szerinti teljesítés'!AR152</f>
        <v>59404</v>
      </c>
      <c r="BV150" s="512">
        <f>'részletező tábla módosíto ei '!AS150</f>
        <v>0</v>
      </c>
      <c r="BW150" s="512">
        <f>'2a cofog szerinti teljesítés'!AS152</f>
        <v>0</v>
      </c>
      <c r="BX150" s="512">
        <f>'részletező tábla módosíto ei '!AE150</f>
        <v>0</v>
      </c>
      <c r="BY150" s="512">
        <f>'2a cofog szerinti teljesítés'!AE152</f>
        <v>0</v>
      </c>
      <c r="BZ150" s="512" t="e">
        <f>'részletező tábla módosíto ei '!#REF!</f>
        <v>#REF!</v>
      </c>
      <c r="CA150" s="512">
        <f>'2a cofog szerinti teljesítés'!AG152</f>
        <v>0</v>
      </c>
      <c r="CB150" s="512">
        <f>'részletező tábla módosíto ei '!AT150</f>
        <v>0</v>
      </c>
      <c r="CC150" s="512">
        <f>'2a cofog szerinti teljesítés'!AU152</f>
        <v>52400</v>
      </c>
      <c r="CD150" s="512">
        <f>'részletező tábla módosíto ei '!AU150</f>
        <v>0</v>
      </c>
      <c r="CE150" s="512">
        <f>'2a cofog szerinti teljesítés'!AX152</f>
        <v>0</v>
      </c>
      <c r="CF150" s="512" t="e">
        <f>'részletező tábla módosíto ei '!#REF!</f>
        <v>#REF!</v>
      </c>
      <c r="CG150" s="512" t="e">
        <f>'2a cofog szerinti teljesítés'!#REF!</f>
        <v>#REF!</v>
      </c>
      <c r="CH150" s="512">
        <f>'részletező tábla módosíto ei '!AV150</f>
        <v>0</v>
      </c>
      <c r="CI150" s="512">
        <f>'2a cofog szerinti teljesítés'!AY152</f>
        <v>0</v>
      </c>
      <c r="CJ150" s="512">
        <f>'részletező tábla módosíto ei '!AW150</f>
        <v>0</v>
      </c>
      <c r="CK150" s="512">
        <f>'2a cofog szerinti teljesítés'!AZ152</f>
        <v>0</v>
      </c>
      <c r="CL150" s="512" t="e">
        <f>'részletező tábla módosíto ei '!#REF!</f>
        <v>#REF!</v>
      </c>
      <c r="CM150" s="512"/>
      <c r="CN150" s="512" t="e">
        <f>'részletező tábla módosíto ei '!#REF!</f>
        <v>#REF!</v>
      </c>
      <c r="CO150" s="512">
        <f>'2a cofog szerinti teljesítés'!AQ152</f>
        <v>0</v>
      </c>
      <c r="CP150" s="512" t="e">
        <f>'részletező tábla módosíto ei '!#REF!</f>
        <v>#REF!</v>
      </c>
      <c r="CQ150" s="512"/>
      <c r="CR150" s="512">
        <f>'részletező tábla módosíto ei '!AX150</f>
        <v>0</v>
      </c>
      <c r="CS150" s="512"/>
      <c r="CT150" s="512" t="e">
        <f>'részletező tábla módosíto ei '!#REF!</f>
        <v>#REF!</v>
      </c>
      <c r="CU150" s="512" t="e">
        <f>'2a cofog szerinti teljesítés'!#REF!</f>
        <v>#REF!</v>
      </c>
      <c r="CV150" s="512">
        <f>'részletező tábla módosíto ei '!AY150</f>
        <v>0</v>
      </c>
      <c r="CW150" s="512">
        <f>'2a cofog szerinti teljesítés'!BB152</f>
        <v>0</v>
      </c>
      <c r="CX150" s="513">
        <f>'részletező tábla módosíto ei '!AZ150</f>
        <v>2424000</v>
      </c>
      <c r="CY150" s="513">
        <f>'2a cofog szerinti teljesítés'!BC152</f>
        <v>2129684</v>
      </c>
      <c r="CZ150" s="510">
        <f t="shared" si="278"/>
        <v>5596500</v>
      </c>
    </row>
    <row r="151" spans="1:104" ht="17.399999999999999" x14ac:dyDescent="0.3">
      <c r="A151" s="18" t="s">
        <v>295</v>
      </c>
      <c r="B151" s="19" t="s">
        <v>296</v>
      </c>
      <c r="C151" s="512">
        <f>'részletező tábla módosíto ei '!C151</f>
        <v>0</v>
      </c>
      <c r="D151" s="512">
        <f>'2a cofog szerinti teljesítés'!C153</f>
        <v>0</v>
      </c>
      <c r="E151" s="512">
        <f>'részletező tábla módosíto ei '!D151</f>
        <v>0</v>
      </c>
      <c r="F151" s="512">
        <f>'2a cofog szerinti teljesítés'!D153</f>
        <v>0</v>
      </c>
      <c r="G151" s="512">
        <f>'részletező tábla módosíto ei '!E151</f>
        <v>100000</v>
      </c>
      <c r="H151" s="512">
        <f>'2a cofog szerinti teljesítés'!E153</f>
        <v>73709</v>
      </c>
      <c r="I151" s="512">
        <f>'részletező tábla módosíto ei '!F151</f>
        <v>0</v>
      </c>
      <c r="J151" s="512">
        <f>'2a cofog szerinti teljesítés'!F153</f>
        <v>0</v>
      </c>
      <c r="K151" s="512">
        <f>'részletező tábla módosíto ei '!G151</f>
        <v>0</v>
      </c>
      <c r="L151" s="512">
        <f>'részletező tábla módosíto ei '!H151</f>
        <v>100000</v>
      </c>
      <c r="M151" s="512">
        <f>'2a cofog szerinti teljesítés'!H153</f>
        <v>73709</v>
      </c>
      <c r="N151" s="512">
        <f>'részletező tábla módosíto ei '!M151</f>
        <v>200000</v>
      </c>
      <c r="O151" s="512">
        <f>'2a cofog szerinti teljesítés'!M153</f>
        <v>147890</v>
      </c>
      <c r="P151" s="512">
        <f>'részletező tábla módosíto ei '!N151</f>
        <v>0</v>
      </c>
      <c r="Q151" s="512">
        <f>'2a cofog szerinti teljesítés'!N153</f>
        <v>0</v>
      </c>
      <c r="R151" s="512">
        <f>'részletező tábla módosíto ei '!O151</f>
        <v>0</v>
      </c>
      <c r="S151" s="512">
        <f>'2a cofog szerinti teljesítés'!O153</f>
        <v>0</v>
      </c>
      <c r="T151" s="512">
        <f>'részletező tábla módosíto ei '!P151</f>
        <v>0</v>
      </c>
      <c r="U151" s="512">
        <f>'2a cofog szerinti teljesítés'!P153</f>
        <v>0</v>
      </c>
      <c r="V151" s="512">
        <f>'részletező tábla módosíto ei '!Q151</f>
        <v>200000</v>
      </c>
      <c r="W151" s="512">
        <f>'2a cofog szerinti teljesítés'!Q153</f>
        <v>147890</v>
      </c>
      <c r="X151" s="512">
        <f>'részletező tábla módosíto ei '!R151</f>
        <v>1000000</v>
      </c>
      <c r="Y151" s="512">
        <f>'2a cofog szerinti teljesítés'!R153</f>
        <v>740301</v>
      </c>
      <c r="Z151" s="512">
        <f>'részletező tábla módosíto ei '!S151</f>
        <v>0</v>
      </c>
      <c r="AA151" s="512">
        <f>'2a cofog szerinti teljesítés'!S153</f>
        <v>0</v>
      </c>
      <c r="AB151" s="512">
        <f>'részletező tábla módosíto ei '!T151</f>
        <v>0</v>
      </c>
      <c r="AC151" s="512">
        <f>'2a cofog szerinti teljesítés'!T153</f>
        <v>0</v>
      </c>
      <c r="AD151" s="512">
        <f>'részletező tábla módosíto ei '!U151</f>
        <v>1000000</v>
      </c>
      <c r="AE151" s="512">
        <f>'2a cofog szerinti teljesítés'!U153</f>
        <v>740301</v>
      </c>
      <c r="AF151" s="512">
        <f>'részletező tábla módosíto ei '!V151</f>
        <v>0</v>
      </c>
      <c r="AG151" s="512">
        <f>'2a cofog szerinti teljesítés'!V153</f>
        <v>0</v>
      </c>
      <c r="AH151" s="512">
        <f>'részletező tábla módosíto ei '!W151</f>
        <v>0</v>
      </c>
      <c r="AI151" s="512">
        <f>'2a cofog szerinti teljesítés'!W153</f>
        <v>0</v>
      </c>
      <c r="AJ151" s="512">
        <f>'részletező tábla módosíto ei '!X151</f>
        <v>0</v>
      </c>
      <c r="AK151" s="512">
        <f>'2a cofog szerinti teljesítés'!X153</f>
        <v>0</v>
      </c>
      <c r="AL151" s="512">
        <f>'részletező tábla módosíto ei '!Y151</f>
        <v>0</v>
      </c>
      <c r="AM151" s="512">
        <f>'2a cofog szerinti teljesítés'!Y153</f>
        <v>0</v>
      </c>
      <c r="AN151" s="512">
        <f>'részletező tábla módosíto ei '!Z151</f>
        <v>0</v>
      </c>
      <c r="AO151" s="512">
        <f>'2a cofog szerinti teljesítés'!Z153</f>
        <v>0</v>
      </c>
      <c r="AP151" s="512">
        <f>'részletező tábla módosíto ei '!AA151</f>
        <v>0</v>
      </c>
      <c r="AQ151" s="512">
        <f>'2a cofog szerinti teljesítés'!AA153</f>
        <v>0</v>
      </c>
      <c r="AR151" s="512">
        <f>'részletező tábla módosíto ei '!AB151</f>
        <v>0</v>
      </c>
      <c r="AS151" s="512">
        <f>'2a cofog szerinti teljesítés'!AB153</f>
        <v>0</v>
      </c>
      <c r="AT151" s="512">
        <f>'részletező tábla módosíto ei '!AC151</f>
        <v>0</v>
      </c>
      <c r="AU151" s="512">
        <f>'2a cofog szerinti teljesítés'!AC153</f>
        <v>0</v>
      </c>
      <c r="AV151" s="512">
        <f>'részletező tábla módosíto ei '!AD151</f>
        <v>0</v>
      </c>
      <c r="AW151" s="512">
        <f>'2a cofog szerinti teljesítés'!AD153</f>
        <v>0</v>
      </c>
      <c r="AX151" s="512">
        <f>'részletező tábla módosíto ei '!AF151</f>
        <v>0</v>
      </c>
      <c r="AY151" s="512">
        <f>'2a cofog szerinti teljesítés'!AF153</f>
        <v>0</v>
      </c>
      <c r="AZ151" s="512">
        <f>'részletező tábla módosíto ei '!AG151</f>
        <v>0</v>
      </c>
      <c r="BA151" s="512">
        <f>'2a cofog szerinti teljesítés'!AG153</f>
        <v>0</v>
      </c>
      <c r="BB151" s="512">
        <f>'részletező tábla módosíto ei '!AH151</f>
        <v>0</v>
      </c>
      <c r="BC151" s="512">
        <f>'2a cofog szerinti teljesítés'!AH153</f>
        <v>0</v>
      </c>
      <c r="BD151" s="512">
        <f>'részletező tábla módosíto ei '!AI151</f>
        <v>0</v>
      </c>
      <c r="BE151" s="512">
        <f>'2a cofog szerinti teljesítés'!AI153</f>
        <v>0</v>
      </c>
      <c r="BF151" s="512">
        <f>'részletező tábla módosíto ei '!AJ151</f>
        <v>0</v>
      </c>
      <c r="BG151" s="512">
        <f>'2a cofog szerinti teljesítés'!AJ153</f>
        <v>0</v>
      </c>
      <c r="BH151" s="512">
        <f>'részletező tábla módosíto ei '!AK151</f>
        <v>0</v>
      </c>
      <c r="BI151" s="512">
        <f>'2a cofog szerinti teljesítés'!AK153</f>
        <v>0</v>
      </c>
      <c r="BJ151" s="512">
        <f>'részletező tábla módosíto ei '!AL151</f>
        <v>702000</v>
      </c>
      <c r="BK151" s="512">
        <f>'2a cofog szerinti teljesítés'!AL153</f>
        <v>308627</v>
      </c>
      <c r="BL151" s="512">
        <f>'részletező tábla módosíto ei '!AM151</f>
        <v>0</v>
      </c>
      <c r="BM151" s="512">
        <f>'2a cofog szerinti teljesítés'!AM153</f>
        <v>0</v>
      </c>
      <c r="BN151" s="512">
        <f>'részletező tábla módosíto ei '!AN151</f>
        <v>0</v>
      </c>
      <c r="BO151" s="512">
        <f>'2a cofog szerinti teljesítés'!AN153</f>
        <v>72600</v>
      </c>
      <c r="BP151" s="512">
        <f>'részletező tábla módosíto ei '!AO151</f>
        <v>0</v>
      </c>
      <c r="BQ151" s="512">
        <f>'2a cofog szerinti teljesítés'!AO153</f>
        <v>0</v>
      </c>
      <c r="BR151" s="512">
        <f>'részletező tábla módosíto ei '!AP151</f>
        <v>0</v>
      </c>
      <c r="BS151" s="512">
        <f>'2a cofog szerinti teljesítés'!AP153</f>
        <v>183820</v>
      </c>
      <c r="BT151" s="512">
        <f>'részletező tábla módosíto ei '!AR151</f>
        <v>0</v>
      </c>
      <c r="BU151" s="512">
        <f>'2a cofog szerinti teljesítés'!AR153</f>
        <v>34932</v>
      </c>
      <c r="BV151" s="512">
        <f>'részletező tábla módosíto ei '!AS151</f>
        <v>0</v>
      </c>
      <c r="BW151" s="512">
        <f>'2a cofog szerinti teljesítés'!AS153</f>
        <v>0</v>
      </c>
      <c r="BX151" s="512">
        <f>'részletező tábla módosíto ei '!AE151</f>
        <v>0</v>
      </c>
      <c r="BY151" s="512">
        <f>'2a cofog szerinti teljesítés'!AE153</f>
        <v>0</v>
      </c>
      <c r="BZ151" s="512" t="e">
        <f>'részletező tábla módosíto ei '!#REF!</f>
        <v>#REF!</v>
      </c>
      <c r="CA151" s="512">
        <f>'2a cofog szerinti teljesítés'!AG153</f>
        <v>0</v>
      </c>
      <c r="CB151" s="512">
        <f>'részletező tábla módosíto ei '!AT151</f>
        <v>0</v>
      </c>
      <c r="CC151" s="512">
        <f>'2a cofog szerinti teljesítés'!AU153</f>
        <v>0</v>
      </c>
      <c r="CD151" s="512">
        <f>'részletező tábla módosíto ei '!AU151</f>
        <v>0</v>
      </c>
      <c r="CE151" s="512">
        <f>'2a cofog szerinti teljesítés'!AX153</f>
        <v>0</v>
      </c>
      <c r="CF151" s="512" t="e">
        <f>'részletező tábla módosíto ei '!#REF!</f>
        <v>#REF!</v>
      </c>
      <c r="CG151" s="512" t="e">
        <f>'2a cofog szerinti teljesítés'!#REF!</f>
        <v>#REF!</v>
      </c>
      <c r="CH151" s="512">
        <f>'részletező tábla módosíto ei '!AV151</f>
        <v>0</v>
      </c>
      <c r="CI151" s="512">
        <f>'2a cofog szerinti teljesítés'!AY153</f>
        <v>0</v>
      </c>
      <c r="CJ151" s="512">
        <f>'részletező tábla módosíto ei '!AW151</f>
        <v>0</v>
      </c>
      <c r="CK151" s="512">
        <f>'2a cofog szerinti teljesítés'!AZ153</f>
        <v>0</v>
      </c>
      <c r="CL151" s="512" t="e">
        <f>'részletező tábla módosíto ei '!#REF!</f>
        <v>#REF!</v>
      </c>
      <c r="CM151" s="512"/>
      <c r="CN151" s="512" t="e">
        <f>'részletező tábla módosíto ei '!#REF!</f>
        <v>#REF!</v>
      </c>
      <c r="CO151" s="512">
        <f>'2a cofog szerinti teljesítés'!AQ153</f>
        <v>0</v>
      </c>
      <c r="CP151" s="512" t="e">
        <f>'részletező tábla módosíto ei '!#REF!</f>
        <v>#REF!</v>
      </c>
      <c r="CQ151" s="512"/>
      <c r="CR151" s="512">
        <f>'részletező tábla módosíto ei '!AX151</f>
        <v>0</v>
      </c>
      <c r="CS151" s="512"/>
      <c r="CT151" s="512" t="e">
        <f>'részletező tábla módosíto ei '!#REF!</f>
        <v>#REF!</v>
      </c>
      <c r="CU151" s="512" t="e">
        <f>'2a cofog szerinti teljesítés'!#REF!</f>
        <v>#REF!</v>
      </c>
      <c r="CV151" s="512">
        <f>'részletező tábla módosíto ei '!AY151</f>
        <v>0</v>
      </c>
      <c r="CW151" s="512">
        <f>'2a cofog szerinti teljesítés'!BB153</f>
        <v>0</v>
      </c>
      <c r="CX151" s="513">
        <f>'részletező tábla módosíto ei '!AZ151</f>
        <v>702000</v>
      </c>
      <c r="CY151" s="513">
        <f>'2a cofog szerinti teljesítés'!BC153</f>
        <v>599979</v>
      </c>
      <c r="CZ151" s="510">
        <f t="shared" si="278"/>
        <v>2002000</v>
      </c>
    </row>
    <row r="152" spans="1:104" ht="17.399999999999999" x14ac:dyDescent="0.3">
      <c r="A152" s="16" t="s">
        <v>297</v>
      </c>
      <c r="B152" s="17" t="s">
        <v>298</v>
      </c>
      <c r="C152" s="146">
        <f>'részletező tábla módosíto ei '!C152</f>
        <v>0</v>
      </c>
      <c r="D152" s="146">
        <f>'2a cofog szerinti teljesítés'!C154</f>
        <v>1614</v>
      </c>
      <c r="E152" s="146">
        <f>'részletező tábla módosíto ei '!D152</f>
        <v>0</v>
      </c>
      <c r="F152" s="146">
        <f>'2a cofog szerinti teljesítés'!D154</f>
        <v>9400</v>
      </c>
      <c r="G152" s="146">
        <f>'részletező tábla módosíto ei '!E152</f>
        <v>5650000</v>
      </c>
      <c r="H152" s="146">
        <f>'2a cofog szerinti teljesítés'!E154</f>
        <v>4857987</v>
      </c>
      <c r="I152" s="146">
        <f>'részletező tábla módosíto ei '!F152</f>
        <v>0</v>
      </c>
      <c r="J152" s="146">
        <f>'2a cofog szerinti teljesítés'!F154</f>
        <v>0</v>
      </c>
      <c r="K152" s="146">
        <f>'részletező tábla módosíto ei '!G152</f>
        <v>0</v>
      </c>
      <c r="L152" s="146">
        <f>'részletező tábla módosíto ei '!H152</f>
        <v>5650000</v>
      </c>
      <c r="M152" s="146">
        <f>'2a cofog szerinti teljesítés'!H154</f>
        <v>4869001</v>
      </c>
      <c r="N152" s="146">
        <f>'részletező tábla módosíto ei '!M152</f>
        <v>5615000</v>
      </c>
      <c r="O152" s="146">
        <f>'2a cofog szerinti teljesítés'!M154</f>
        <v>4293419</v>
      </c>
      <c r="P152" s="146">
        <f>'részletező tábla módosíto ei '!N152</f>
        <v>0</v>
      </c>
      <c r="Q152" s="146">
        <f>'2a cofog szerinti teljesítés'!N154</f>
        <v>0</v>
      </c>
      <c r="R152" s="146">
        <f>'részletező tábla módosíto ei '!O152</f>
        <v>0</v>
      </c>
      <c r="S152" s="146">
        <f>'2a cofog szerinti teljesítés'!O154</f>
        <v>0</v>
      </c>
      <c r="T152" s="146">
        <f>'részletező tábla módosíto ei '!P152</f>
        <v>0</v>
      </c>
      <c r="U152" s="146">
        <f>'2a cofog szerinti teljesítés'!P154</f>
        <v>630584</v>
      </c>
      <c r="V152" s="146">
        <f>'részletező tábla módosíto ei '!Q152</f>
        <v>5615000</v>
      </c>
      <c r="W152" s="146">
        <f>'2a cofog szerinti teljesítés'!Q154</f>
        <v>4924003</v>
      </c>
      <c r="X152" s="146">
        <f>'részletező tábla módosíto ei '!R152</f>
        <v>5506871</v>
      </c>
      <c r="Y152" s="146">
        <f>'2a cofog szerinti teljesítés'!R154</f>
        <v>4045994</v>
      </c>
      <c r="Z152" s="146">
        <f>'részletező tábla módosíto ei '!S152</f>
        <v>0</v>
      </c>
      <c r="AA152" s="146">
        <f>'2a cofog szerinti teljesítés'!S154</f>
        <v>0</v>
      </c>
      <c r="AB152" s="146">
        <f>'részletező tábla módosíto ei '!T152</f>
        <v>0</v>
      </c>
      <c r="AC152" s="146">
        <f>'2a cofog szerinti teljesítés'!T154</f>
        <v>0</v>
      </c>
      <c r="AD152" s="146">
        <f>'részletező tábla módosíto ei '!U152</f>
        <v>5506871</v>
      </c>
      <c r="AE152" s="146">
        <f>'2a cofog szerinti teljesítés'!U154</f>
        <v>4045994</v>
      </c>
      <c r="AF152" s="146">
        <f>'részletező tábla módosíto ei '!V152</f>
        <v>0</v>
      </c>
      <c r="AG152" s="146">
        <f>'2a cofog szerinti teljesítés'!V154</f>
        <v>0</v>
      </c>
      <c r="AH152" s="146">
        <f>'részletező tábla módosíto ei '!W152</f>
        <v>0</v>
      </c>
      <c r="AI152" s="146">
        <f>'2a cofog szerinti teljesítés'!W154</f>
        <v>0</v>
      </c>
      <c r="AJ152" s="146">
        <f>'részletező tábla módosíto ei '!X152</f>
        <v>0</v>
      </c>
      <c r="AK152" s="146">
        <f>'2a cofog szerinti teljesítés'!X154</f>
        <v>0</v>
      </c>
      <c r="AL152" s="146">
        <f>'részletező tábla módosíto ei '!Y152</f>
        <v>0</v>
      </c>
      <c r="AM152" s="146">
        <f>'2a cofog szerinti teljesítés'!Y154</f>
        <v>47762</v>
      </c>
      <c r="AN152" s="146">
        <f>'részletező tábla módosíto ei '!Z152</f>
        <v>0</v>
      </c>
      <c r="AO152" s="146">
        <f>'2a cofog szerinti teljesítés'!Z154</f>
        <v>449662</v>
      </c>
      <c r="AP152" s="146">
        <f>'részletező tábla módosíto ei '!AA152</f>
        <v>0</v>
      </c>
      <c r="AQ152" s="146">
        <f>'2a cofog szerinti teljesítés'!AA154</f>
        <v>3853375</v>
      </c>
      <c r="AR152" s="146">
        <f>'részletező tábla módosíto ei '!AB152</f>
        <v>0</v>
      </c>
      <c r="AS152" s="146">
        <f>'2a cofog szerinti teljesítés'!AB154</f>
        <v>0</v>
      </c>
      <c r="AT152" s="146">
        <f>'részletező tábla módosíto ei '!AC152</f>
        <v>0</v>
      </c>
      <c r="AU152" s="146">
        <f>'2a cofog szerinti teljesítés'!AC154</f>
        <v>0</v>
      </c>
      <c r="AV152" s="146">
        <f>'részletező tábla módosíto ei '!AD152</f>
        <v>0</v>
      </c>
      <c r="AW152" s="146">
        <f>'2a cofog szerinti teljesítés'!AD154</f>
        <v>0</v>
      </c>
      <c r="AX152" s="146">
        <f>'részletező tábla módosíto ei '!AF152</f>
        <v>0</v>
      </c>
      <c r="AY152" s="146">
        <f>'2a cofog szerinti teljesítés'!AF154</f>
        <v>1339</v>
      </c>
      <c r="AZ152" s="146">
        <f>'részletező tábla módosíto ei '!AG152</f>
        <v>0</v>
      </c>
      <c r="BA152" s="146">
        <f>'2a cofog szerinti teljesítés'!AG154</f>
        <v>0</v>
      </c>
      <c r="BB152" s="146">
        <f>'részletező tábla módosíto ei '!AH152</f>
        <v>0</v>
      </c>
      <c r="BC152" s="146">
        <f>'2a cofog szerinti teljesítés'!AH154</f>
        <v>2532657</v>
      </c>
      <c r="BD152" s="146">
        <f>'részletező tábla módosíto ei '!AI152</f>
        <v>0</v>
      </c>
      <c r="BE152" s="146">
        <f>'2a cofog szerinti teljesítés'!AI154</f>
        <v>0</v>
      </c>
      <c r="BF152" s="146">
        <f>'részletező tábla módosíto ei '!AJ152</f>
        <v>0</v>
      </c>
      <c r="BG152" s="146">
        <f>'2a cofog szerinti teljesítés'!AJ154</f>
        <v>8790000</v>
      </c>
      <c r="BH152" s="146">
        <f>'részletező tábla módosíto ei '!AK152</f>
        <v>0</v>
      </c>
      <c r="BI152" s="146">
        <f>'2a cofog szerinti teljesítés'!AK154</f>
        <v>10041870</v>
      </c>
      <c r="BJ152" s="146">
        <f>'részletező tábla módosíto ei '!AL152</f>
        <v>144737412</v>
      </c>
      <c r="BK152" s="146">
        <f>'2a cofog szerinti teljesítés'!AL154</f>
        <v>16428753</v>
      </c>
      <c r="BL152" s="146">
        <f>'részletező tábla módosíto ei '!AM152</f>
        <v>0</v>
      </c>
      <c r="BM152" s="146">
        <f>'2a cofog szerinti teljesítés'!AM154</f>
        <v>257916</v>
      </c>
      <c r="BN152" s="146">
        <f>'részletező tábla módosíto ei '!AN152</f>
        <v>0</v>
      </c>
      <c r="BO152" s="146">
        <f>'2a cofog szerinti teljesítés'!AN154</f>
        <v>10514413</v>
      </c>
      <c r="BP152" s="146">
        <f>'részletező tábla módosíto ei '!AO152</f>
        <v>0</v>
      </c>
      <c r="BQ152" s="146">
        <f>'2a cofog szerinti teljesítés'!AO154</f>
        <v>3840000</v>
      </c>
      <c r="BR152" s="146">
        <f>'részletező tábla módosíto ei '!AP152</f>
        <v>0</v>
      </c>
      <c r="BS152" s="146">
        <f>'2a cofog szerinti teljesítés'!AP154</f>
        <v>657305</v>
      </c>
      <c r="BT152" s="146">
        <f>'részletező tábla módosíto ei '!AR152</f>
        <v>0</v>
      </c>
      <c r="BU152" s="146">
        <f>'2a cofog szerinti teljesítés'!AR154</f>
        <v>6750709</v>
      </c>
      <c r="BV152" s="146">
        <f>'részletező tábla módosíto ei '!AS152</f>
        <v>0</v>
      </c>
      <c r="BW152" s="146">
        <f>'2a cofog szerinti teljesítés'!AS154</f>
        <v>0</v>
      </c>
      <c r="BX152" s="146">
        <f>'részletező tábla módosíto ei '!AE152</f>
        <v>0</v>
      </c>
      <c r="BY152" s="146">
        <f>'2a cofog szerinti teljesítés'!AE154</f>
        <v>0</v>
      </c>
      <c r="BZ152" s="146" t="e">
        <f>'részletező tábla módosíto ei '!#REF!</f>
        <v>#REF!</v>
      </c>
      <c r="CA152" s="146">
        <f>'2a cofog szerinti teljesítés'!AG154</f>
        <v>0</v>
      </c>
      <c r="CB152" s="146">
        <f>'részletező tábla módosíto ei '!AT152</f>
        <v>0</v>
      </c>
      <c r="CC152" s="146">
        <f>'2a cofog szerinti teljesítés'!AU154</f>
        <v>34795542</v>
      </c>
      <c r="CD152" s="146">
        <f>'részletező tábla módosíto ei '!AU152</f>
        <v>0</v>
      </c>
      <c r="CE152" s="146">
        <f>'2a cofog szerinti teljesítés'!AX154</f>
        <v>2399796</v>
      </c>
      <c r="CF152" s="146" t="e">
        <f>'részletező tábla módosíto ei '!#REF!</f>
        <v>#REF!</v>
      </c>
      <c r="CG152" s="146" t="e">
        <f>'2a cofog szerinti teljesítés'!#REF!</f>
        <v>#REF!</v>
      </c>
      <c r="CH152" s="146">
        <f>'részletező tábla módosíto ei '!AV152</f>
        <v>0</v>
      </c>
      <c r="CI152" s="146">
        <f>'2a cofog szerinti teljesítés'!AY154</f>
        <v>0</v>
      </c>
      <c r="CJ152" s="146">
        <f>'részletező tábla módosíto ei '!AW152</f>
        <v>0</v>
      </c>
      <c r="CK152" s="146">
        <f>'2a cofog szerinti teljesítés'!AZ154</f>
        <v>93817</v>
      </c>
      <c r="CL152" s="146" t="e">
        <f>'részletező tábla módosíto ei '!#REF!</f>
        <v>#REF!</v>
      </c>
      <c r="CM152" s="146"/>
      <c r="CN152" s="146" t="e">
        <f>'részletező tábla módosíto ei '!#REF!</f>
        <v>#REF!</v>
      </c>
      <c r="CO152" s="146">
        <f>'2a cofog szerinti teljesítés'!AQ154</f>
        <v>0</v>
      </c>
      <c r="CP152" s="146" t="e">
        <f>'részletező tábla módosíto ei '!#REF!</f>
        <v>#REF!</v>
      </c>
      <c r="CQ152" s="146"/>
      <c r="CR152" s="146">
        <f>'részletező tábla módosíto ei '!AX152</f>
        <v>0</v>
      </c>
      <c r="CS152" s="146"/>
      <c r="CT152" s="146" t="e">
        <f>'részletező tábla módosíto ei '!#REF!</f>
        <v>#REF!</v>
      </c>
      <c r="CU152" s="146" t="e">
        <f>'2a cofog szerinti teljesítés'!#REF!</f>
        <v>#REF!</v>
      </c>
      <c r="CV152" s="146">
        <f>'részletező tábla módosíto ei '!AY152</f>
        <v>0</v>
      </c>
      <c r="CW152" s="146">
        <f>'2a cofog szerinti teljesítés'!BB154</f>
        <v>6328365</v>
      </c>
      <c r="CX152" s="146">
        <f>'részletező tábla módosíto ei '!AZ152</f>
        <v>144737412</v>
      </c>
      <c r="CY152" s="146">
        <f>'2a cofog szerinti teljesítés'!BC154</f>
        <v>112470500</v>
      </c>
      <c r="CZ152" s="510">
        <f t="shared" si="278"/>
        <v>161509283</v>
      </c>
    </row>
    <row r="153" spans="1:104" ht="17.399999999999999" x14ac:dyDescent="0.3">
      <c r="A153" s="18" t="s">
        <v>299</v>
      </c>
      <c r="B153" s="19" t="s">
        <v>300</v>
      </c>
      <c r="C153" s="512">
        <f>'részletező tábla módosíto ei '!C153</f>
        <v>0</v>
      </c>
      <c r="D153" s="512">
        <f>'2a cofog szerinti teljesítés'!C155</f>
        <v>0</v>
      </c>
      <c r="E153" s="512">
        <f>'részletező tábla módosíto ei '!D153</f>
        <v>0</v>
      </c>
      <c r="F153" s="512">
        <f>'2a cofog szerinti teljesítés'!D155</f>
        <v>0</v>
      </c>
      <c r="G153" s="515">
        <f>'részletező tábla módosíto ei '!E153</f>
        <v>2415000</v>
      </c>
      <c r="H153" s="515">
        <f>'2a cofog szerinti teljesítés'!E155</f>
        <v>2031993</v>
      </c>
      <c r="I153" s="512">
        <f>'részletező tábla módosíto ei '!F153</f>
        <v>0</v>
      </c>
      <c r="J153" s="512">
        <f>'2a cofog szerinti teljesítés'!F155</f>
        <v>0</v>
      </c>
      <c r="K153" s="512">
        <f>'részletező tábla módosíto ei '!G153</f>
        <v>0</v>
      </c>
      <c r="L153" s="512">
        <f>'részletező tábla módosíto ei '!H153</f>
        <v>2415000</v>
      </c>
      <c r="M153" s="512">
        <f>'2a cofog szerinti teljesítés'!H155</f>
        <v>2031993</v>
      </c>
      <c r="N153" s="512">
        <f>'részletező tábla módosíto ei '!M153</f>
        <v>3170000</v>
      </c>
      <c r="O153" s="512">
        <f>'2a cofog szerinti teljesítés'!M155</f>
        <v>2408209</v>
      </c>
      <c r="P153" s="512">
        <f>'részletező tábla módosíto ei '!N153</f>
        <v>0</v>
      </c>
      <c r="Q153" s="512">
        <f>'2a cofog szerinti teljesítés'!N155</f>
        <v>0</v>
      </c>
      <c r="R153" s="512">
        <f>'részletező tábla módosíto ei '!O153</f>
        <v>0</v>
      </c>
      <c r="S153" s="512">
        <f>'2a cofog szerinti teljesítés'!O155</f>
        <v>0</v>
      </c>
      <c r="T153" s="512">
        <f>'részletező tábla módosíto ei '!P153</f>
        <v>0</v>
      </c>
      <c r="U153" s="512">
        <f>'2a cofog szerinti teljesítés'!P155</f>
        <v>266075</v>
      </c>
      <c r="V153" s="512">
        <f>'részletező tábla módosíto ei '!Q153</f>
        <v>3170000</v>
      </c>
      <c r="W153" s="512">
        <f>'2a cofog szerinti teljesítés'!Q155</f>
        <v>2674284</v>
      </c>
      <c r="X153" s="512">
        <f>'részletező tábla módosíto ei '!R153</f>
        <v>3150000</v>
      </c>
      <c r="Y153" s="512">
        <f>'2a cofog szerinti teljesítés'!R155</f>
        <v>2136423</v>
      </c>
      <c r="Z153" s="512">
        <f>'részletező tábla módosíto ei '!S153</f>
        <v>0</v>
      </c>
      <c r="AA153" s="512">
        <f>'2a cofog szerinti teljesítés'!S155</f>
        <v>0</v>
      </c>
      <c r="AB153" s="512">
        <f>'részletező tábla módosíto ei '!T153</f>
        <v>0</v>
      </c>
      <c r="AC153" s="512">
        <f>'2a cofog szerinti teljesítés'!T155</f>
        <v>0</v>
      </c>
      <c r="AD153" s="512">
        <f>'részletező tábla módosíto ei '!U153</f>
        <v>3150000</v>
      </c>
      <c r="AE153" s="512">
        <f>'2a cofog szerinti teljesítés'!U155</f>
        <v>2136423</v>
      </c>
      <c r="AF153" s="512">
        <f>'részletező tábla módosíto ei '!V153</f>
        <v>0</v>
      </c>
      <c r="AG153" s="512">
        <f>'2a cofog szerinti teljesítés'!V155</f>
        <v>0</v>
      </c>
      <c r="AH153" s="512">
        <f>'részletező tábla módosíto ei '!W153</f>
        <v>0</v>
      </c>
      <c r="AI153" s="512">
        <f>'2a cofog szerinti teljesítés'!W155</f>
        <v>0</v>
      </c>
      <c r="AJ153" s="512">
        <f>'részletező tábla módosíto ei '!X153</f>
        <v>0</v>
      </c>
      <c r="AK153" s="512">
        <f>'2a cofog szerinti teljesítés'!X155</f>
        <v>0</v>
      </c>
      <c r="AL153" s="512">
        <f>'részletező tábla módosíto ei '!Y153</f>
        <v>0</v>
      </c>
      <c r="AM153" s="512">
        <f>'2a cofog szerinti teljesítés'!Y155</f>
        <v>0</v>
      </c>
      <c r="AN153" s="512">
        <f>'részletező tábla módosíto ei '!Z153</f>
        <v>0</v>
      </c>
      <c r="AO153" s="512">
        <f>'2a cofog szerinti teljesítés'!Z155</f>
        <v>84310</v>
      </c>
      <c r="AP153" s="512">
        <f>'részletező tábla módosíto ei '!AA153</f>
        <v>0</v>
      </c>
      <c r="AQ153" s="512">
        <f>'2a cofog szerinti teljesítés'!AA155</f>
        <v>316275</v>
      </c>
      <c r="AR153" s="512">
        <f>'részletező tábla módosíto ei '!AB153</f>
        <v>0</v>
      </c>
      <c r="AS153" s="512">
        <f>'2a cofog szerinti teljesítés'!AB155</f>
        <v>0</v>
      </c>
      <c r="AT153" s="512">
        <f>'részletező tábla módosíto ei '!AC153</f>
        <v>0</v>
      </c>
      <c r="AU153" s="512">
        <f>'2a cofog szerinti teljesítés'!AC155</f>
        <v>0</v>
      </c>
      <c r="AV153" s="512">
        <f>'részletező tábla módosíto ei '!AD153</f>
        <v>0</v>
      </c>
      <c r="AW153" s="512">
        <f>'2a cofog szerinti teljesítés'!AD155</f>
        <v>0</v>
      </c>
      <c r="AX153" s="512">
        <f>'részletező tábla módosíto ei '!AF153</f>
        <v>0</v>
      </c>
      <c r="AY153" s="512">
        <f>'2a cofog szerinti teljesítés'!AF155</f>
        <v>0</v>
      </c>
      <c r="AZ153" s="512">
        <f>'részletező tábla módosíto ei '!AG153</f>
        <v>0</v>
      </c>
      <c r="BA153" s="512">
        <f>'2a cofog szerinti teljesítés'!AG155</f>
        <v>0</v>
      </c>
      <c r="BB153" s="512">
        <f>'részletező tábla módosíto ei '!AH153</f>
        <v>0</v>
      </c>
      <c r="BC153" s="512">
        <f>'2a cofog szerinti teljesítés'!AH155</f>
        <v>0</v>
      </c>
      <c r="BD153" s="512">
        <f>'részletező tábla módosíto ei '!AI153</f>
        <v>0</v>
      </c>
      <c r="BE153" s="512">
        <f>'2a cofog szerinti teljesítés'!AI155</f>
        <v>0</v>
      </c>
      <c r="BF153" s="512">
        <f>'részletező tábla módosíto ei '!AJ153</f>
        <v>0</v>
      </c>
      <c r="BG153" s="512">
        <f>'2a cofog szerinti teljesítés'!AJ155</f>
        <v>0</v>
      </c>
      <c r="BH153" s="512">
        <f>'részletező tábla módosíto ei '!AK153</f>
        <v>0</v>
      </c>
      <c r="BI153" s="512">
        <f>'2a cofog szerinti teljesítés'!AK155</f>
        <v>10041870</v>
      </c>
      <c r="BJ153" s="512">
        <f>'részletező tábla módosíto ei '!AL153</f>
        <v>26044452</v>
      </c>
      <c r="BK153" s="512">
        <f>'2a cofog szerinti teljesítés'!AL155</f>
        <v>231962</v>
      </c>
      <c r="BL153" s="512">
        <f>'részletező tábla módosíto ei '!AM153</f>
        <v>0</v>
      </c>
      <c r="BM153" s="512">
        <f>'2a cofog szerinti teljesítés'!AM155</f>
        <v>0</v>
      </c>
      <c r="BN153" s="512">
        <f>'részletező tábla módosíto ei '!AN153</f>
        <v>0</v>
      </c>
      <c r="BO153" s="512">
        <f>'2a cofog szerinti teljesítés'!AN155</f>
        <v>624071</v>
      </c>
      <c r="BP153" s="512">
        <f>'részletező tábla módosíto ei '!AO153</f>
        <v>0</v>
      </c>
      <c r="BQ153" s="512">
        <f>'2a cofog szerinti teljesítés'!AO155</f>
        <v>0</v>
      </c>
      <c r="BR153" s="512">
        <f>'részletező tábla módosíto ei '!AP153</f>
        <v>0</v>
      </c>
      <c r="BS153" s="512">
        <f>'2a cofog szerinti teljesítés'!AP155</f>
        <v>554462</v>
      </c>
      <c r="BT153" s="512">
        <f>'részletező tábla módosíto ei '!AR153</f>
        <v>0</v>
      </c>
      <c r="BU153" s="512">
        <f>'2a cofog szerinti teljesítés'!AR155</f>
        <v>6265382</v>
      </c>
      <c r="BV153" s="512">
        <f>'részletező tábla módosíto ei '!AS153</f>
        <v>0</v>
      </c>
      <c r="BW153" s="512">
        <f>'2a cofog szerinti teljesítés'!AS155</f>
        <v>0</v>
      </c>
      <c r="BX153" s="512">
        <f>'részletező tábla módosíto ei '!AE153</f>
        <v>0</v>
      </c>
      <c r="BY153" s="512">
        <f>'2a cofog szerinti teljesítés'!AE155</f>
        <v>0</v>
      </c>
      <c r="BZ153" s="512" t="e">
        <f>'részletező tábla módosíto ei '!#REF!</f>
        <v>#REF!</v>
      </c>
      <c r="CA153" s="512">
        <f>'2a cofog szerinti teljesítés'!AG155</f>
        <v>0</v>
      </c>
      <c r="CB153" s="512">
        <f>'részletező tábla módosíto ei '!AT153</f>
        <v>0</v>
      </c>
      <c r="CC153" s="512">
        <f>'2a cofog szerinti teljesítés'!AU155</f>
        <v>602096</v>
      </c>
      <c r="CD153" s="512">
        <f>'részletező tábla módosíto ei '!AU153</f>
        <v>0</v>
      </c>
      <c r="CE153" s="512">
        <f>'2a cofog szerinti teljesítés'!AX155</f>
        <v>0</v>
      </c>
      <c r="CF153" s="512" t="e">
        <f>'részletező tábla módosíto ei '!#REF!</f>
        <v>#REF!</v>
      </c>
      <c r="CG153" s="512" t="e">
        <f>'2a cofog szerinti teljesítés'!#REF!</f>
        <v>#REF!</v>
      </c>
      <c r="CH153" s="512">
        <f>'részletező tábla módosíto ei '!AV153</f>
        <v>0</v>
      </c>
      <c r="CI153" s="512">
        <f>'2a cofog szerinti teljesítés'!AY155</f>
        <v>0</v>
      </c>
      <c r="CJ153" s="512">
        <f>'részletező tábla módosíto ei '!AW153</f>
        <v>0</v>
      </c>
      <c r="CK153" s="512">
        <f>'2a cofog szerinti teljesítés'!AZ155</f>
        <v>0</v>
      </c>
      <c r="CL153" s="512" t="e">
        <f>'részletező tábla módosíto ei '!#REF!</f>
        <v>#REF!</v>
      </c>
      <c r="CM153" s="512"/>
      <c r="CN153" s="512" t="e">
        <f>'részletező tábla módosíto ei '!#REF!</f>
        <v>#REF!</v>
      </c>
      <c r="CO153" s="512">
        <f>'2a cofog szerinti teljesítés'!AQ155</f>
        <v>0</v>
      </c>
      <c r="CP153" s="512" t="e">
        <f>'részletező tábla módosíto ei '!#REF!</f>
        <v>#REF!</v>
      </c>
      <c r="CQ153" s="512"/>
      <c r="CR153" s="512">
        <f>'részletező tábla módosíto ei '!AX153</f>
        <v>0</v>
      </c>
      <c r="CS153" s="512"/>
      <c r="CT153" s="512" t="e">
        <f>'részletező tábla módosíto ei '!#REF!</f>
        <v>#REF!</v>
      </c>
      <c r="CU153" s="512" t="e">
        <f>'2a cofog szerinti teljesítés'!#REF!</f>
        <v>#REF!</v>
      </c>
      <c r="CV153" s="512">
        <f>'részletező tábla módosíto ei '!AY153</f>
        <v>0</v>
      </c>
      <c r="CW153" s="512">
        <f>'2a cofog szerinti teljesítés'!BB155</f>
        <v>716</v>
      </c>
      <c r="CX153" s="513">
        <f>'részletező tábla módosíto ei '!AZ153</f>
        <v>26044452</v>
      </c>
      <c r="CY153" s="513">
        <f>'2a cofog szerinti teljesítés'!BC155</f>
        <v>18721144</v>
      </c>
      <c r="CZ153" s="510">
        <f t="shared" si="278"/>
        <v>34779452</v>
      </c>
    </row>
    <row r="154" spans="1:104" ht="17.399999999999999" x14ac:dyDescent="0.3">
      <c r="A154" s="18" t="s">
        <v>301</v>
      </c>
      <c r="B154" s="19" t="s">
        <v>302</v>
      </c>
      <c r="C154" s="512">
        <f>'részletező tábla módosíto ei '!C154</f>
        <v>0</v>
      </c>
      <c r="D154" s="512">
        <f>'2a cofog szerinti teljesítés'!C156</f>
        <v>0</v>
      </c>
      <c r="E154" s="512">
        <f>'részletező tábla módosíto ei '!D154</f>
        <v>0</v>
      </c>
      <c r="F154" s="512">
        <f>'2a cofog szerinti teljesítés'!D156</f>
        <v>0</v>
      </c>
      <c r="G154" s="515">
        <f>'részletező tábla módosíto ei '!E154</f>
        <v>300000</v>
      </c>
      <c r="H154" s="515">
        <f>'2a cofog szerinti teljesítés'!E156</f>
        <v>28998</v>
      </c>
      <c r="I154" s="512">
        <f>'részletező tábla módosíto ei '!F154</f>
        <v>0</v>
      </c>
      <c r="J154" s="512">
        <f>'2a cofog szerinti teljesítés'!F156</f>
        <v>0</v>
      </c>
      <c r="K154" s="512">
        <f>'részletező tábla módosíto ei '!G154</f>
        <v>0</v>
      </c>
      <c r="L154" s="512">
        <f>'részletező tábla módosíto ei '!H154</f>
        <v>300000</v>
      </c>
      <c r="M154" s="512">
        <f>'2a cofog szerinti teljesítés'!H156</f>
        <v>28998</v>
      </c>
      <c r="N154" s="512">
        <f>'részletező tábla módosíto ei '!M154</f>
        <v>0</v>
      </c>
      <c r="O154" s="512">
        <f>'2a cofog szerinti teljesítés'!M156</f>
        <v>0</v>
      </c>
      <c r="P154" s="512">
        <f>'részletező tábla módosíto ei '!N154</f>
        <v>0</v>
      </c>
      <c r="Q154" s="512">
        <f>'2a cofog szerinti teljesítés'!N156</f>
        <v>0</v>
      </c>
      <c r="R154" s="512">
        <f>'részletező tábla módosíto ei '!O154</f>
        <v>0</v>
      </c>
      <c r="S154" s="512">
        <f>'2a cofog szerinti teljesítés'!O156</f>
        <v>0</v>
      </c>
      <c r="T154" s="512">
        <f>'részletező tábla módosíto ei '!P154</f>
        <v>0</v>
      </c>
      <c r="U154" s="512">
        <f>'2a cofog szerinti teljesítés'!P156</f>
        <v>0</v>
      </c>
      <c r="V154" s="512">
        <f>'részletező tábla módosíto ei '!Q154</f>
        <v>0</v>
      </c>
      <c r="W154" s="512">
        <f>'2a cofog szerinti teljesítés'!Q156</f>
        <v>0</v>
      </c>
      <c r="X154" s="512">
        <f>'részletező tábla módosíto ei '!R154</f>
        <v>0</v>
      </c>
      <c r="Y154" s="512">
        <f>'2a cofog szerinti teljesítés'!R156</f>
        <v>0</v>
      </c>
      <c r="Z154" s="512">
        <f>'részletező tábla módosíto ei '!S154</f>
        <v>0</v>
      </c>
      <c r="AA154" s="512">
        <f>'2a cofog szerinti teljesítés'!S156</f>
        <v>0</v>
      </c>
      <c r="AB154" s="512">
        <f>'részletező tábla módosíto ei '!T154</f>
        <v>0</v>
      </c>
      <c r="AC154" s="512">
        <f>'2a cofog szerinti teljesítés'!T156</f>
        <v>0</v>
      </c>
      <c r="AD154" s="512">
        <f>'részletező tábla módosíto ei '!U154</f>
        <v>0</v>
      </c>
      <c r="AE154" s="512">
        <f>'2a cofog szerinti teljesítés'!U156</f>
        <v>0</v>
      </c>
      <c r="AF154" s="512">
        <f>'részletező tábla módosíto ei '!V154</f>
        <v>0</v>
      </c>
      <c r="AG154" s="512">
        <f>'2a cofog szerinti teljesítés'!V156</f>
        <v>0</v>
      </c>
      <c r="AH154" s="512">
        <f>'részletező tábla módosíto ei '!W154</f>
        <v>0</v>
      </c>
      <c r="AI154" s="512">
        <f>'2a cofog szerinti teljesítés'!W156</f>
        <v>0</v>
      </c>
      <c r="AJ154" s="512">
        <f>'részletező tábla módosíto ei '!X154</f>
        <v>0</v>
      </c>
      <c r="AK154" s="512">
        <f>'2a cofog szerinti teljesítés'!X156</f>
        <v>0</v>
      </c>
      <c r="AL154" s="512">
        <f>'részletező tábla módosíto ei '!Y154</f>
        <v>0</v>
      </c>
      <c r="AM154" s="512">
        <f>'2a cofog szerinti teljesítés'!Y156</f>
        <v>0</v>
      </c>
      <c r="AN154" s="512">
        <f>'részletező tábla módosíto ei '!Z154</f>
        <v>0</v>
      </c>
      <c r="AO154" s="512">
        <f>'2a cofog szerinti teljesítés'!Z156</f>
        <v>0</v>
      </c>
      <c r="AP154" s="512">
        <f>'részletező tábla módosíto ei '!AA154</f>
        <v>0</v>
      </c>
      <c r="AQ154" s="512">
        <f>'2a cofog szerinti teljesítés'!AA156</f>
        <v>0</v>
      </c>
      <c r="AR154" s="512">
        <f>'részletező tábla módosíto ei '!AB154</f>
        <v>0</v>
      </c>
      <c r="AS154" s="512">
        <f>'2a cofog szerinti teljesítés'!AB156</f>
        <v>0</v>
      </c>
      <c r="AT154" s="512">
        <f>'részletező tábla módosíto ei '!AC154</f>
        <v>0</v>
      </c>
      <c r="AU154" s="512">
        <f>'2a cofog szerinti teljesítés'!AC156</f>
        <v>0</v>
      </c>
      <c r="AV154" s="512">
        <f>'részletező tábla módosíto ei '!AD154</f>
        <v>0</v>
      </c>
      <c r="AW154" s="512">
        <f>'2a cofog szerinti teljesítés'!AD156</f>
        <v>0</v>
      </c>
      <c r="AX154" s="512">
        <f>'részletező tábla módosíto ei '!AF154</f>
        <v>0</v>
      </c>
      <c r="AY154" s="512">
        <f>'2a cofog szerinti teljesítés'!AF156</f>
        <v>0</v>
      </c>
      <c r="AZ154" s="512">
        <f>'részletező tábla módosíto ei '!AG154</f>
        <v>0</v>
      </c>
      <c r="BA154" s="512">
        <f>'2a cofog szerinti teljesítés'!AG156</f>
        <v>0</v>
      </c>
      <c r="BB154" s="512">
        <f>'részletező tábla módosíto ei '!AH154</f>
        <v>0</v>
      </c>
      <c r="BC154" s="512">
        <f>'2a cofog szerinti teljesítés'!AH156</f>
        <v>0</v>
      </c>
      <c r="BD154" s="512">
        <f>'részletező tábla módosíto ei '!AI154</f>
        <v>0</v>
      </c>
      <c r="BE154" s="512">
        <f>'2a cofog szerinti teljesítés'!AI156</f>
        <v>0</v>
      </c>
      <c r="BF154" s="512">
        <f>'részletező tábla módosíto ei '!AJ154</f>
        <v>0</v>
      </c>
      <c r="BG154" s="512">
        <f>'2a cofog szerinti teljesítés'!AJ156</f>
        <v>0</v>
      </c>
      <c r="BH154" s="512">
        <f>'részletező tábla módosíto ei '!AK154</f>
        <v>0</v>
      </c>
      <c r="BI154" s="512">
        <f>'2a cofog szerinti teljesítés'!AK156</f>
        <v>0</v>
      </c>
      <c r="BJ154" s="512">
        <f>'részletező tábla módosíto ei '!AL154</f>
        <v>42982011</v>
      </c>
      <c r="BK154" s="512">
        <f>'2a cofog szerinti teljesítés'!AL156</f>
        <v>0</v>
      </c>
      <c r="BL154" s="512">
        <f>'részletező tábla módosíto ei '!AM154</f>
        <v>0</v>
      </c>
      <c r="BM154" s="512">
        <f>'2a cofog szerinti teljesítés'!AM156</f>
        <v>0</v>
      </c>
      <c r="BN154" s="512">
        <f>'részletező tábla módosíto ei '!AN154</f>
        <v>0</v>
      </c>
      <c r="BO154" s="512">
        <f>'2a cofog szerinti teljesítés'!AN156</f>
        <v>0</v>
      </c>
      <c r="BP154" s="512">
        <f>'részletező tábla módosíto ei '!AO154</f>
        <v>0</v>
      </c>
      <c r="BQ154" s="512">
        <f>'2a cofog szerinti teljesítés'!AO156</f>
        <v>0</v>
      </c>
      <c r="BR154" s="512">
        <f>'részletező tábla módosíto ei '!AP154</f>
        <v>0</v>
      </c>
      <c r="BS154" s="512">
        <f>'2a cofog szerinti teljesítés'!AP156</f>
        <v>0</v>
      </c>
      <c r="BT154" s="512">
        <f>'részletező tábla módosíto ei '!AR154</f>
        <v>0</v>
      </c>
      <c r="BU154" s="512">
        <f>'2a cofog szerinti teljesítés'!AR156</f>
        <v>0</v>
      </c>
      <c r="BV154" s="512">
        <f>'részletező tábla módosíto ei '!AS154</f>
        <v>0</v>
      </c>
      <c r="BW154" s="512">
        <f>'2a cofog szerinti teljesítés'!AS156</f>
        <v>0</v>
      </c>
      <c r="BX154" s="512">
        <f>'részletező tábla módosíto ei '!AE154</f>
        <v>0</v>
      </c>
      <c r="BY154" s="512">
        <f>'2a cofog szerinti teljesítés'!AE156</f>
        <v>0</v>
      </c>
      <c r="BZ154" s="512" t="e">
        <f>'részletező tábla módosíto ei '!#REF!</f>
        <v>#REF!</v>
      </c>
      <c r="CA154" s="512">
        <f>'2a cofog szerinti teljesítés'!AG156</f>
        <v>0</v>
      </c>
      <c r="CB154" s="512">
        <f>'részletező tábla módosíto ei '!AT154</f>
        <v>0</v>
      </c>
      <c r="CC154" s="512">
        <f>'2a cofog szerinti teljesítés'!AU156</f>
        <v>34149446</v>
      </c>
      <c r="CD154" s="512">
        <f>'részletező tábla módosíto ei '!AU154</f>
        <v>0</v>
      </c>
      <c r="CE154" s="512">
        <f>'2a cofog szerinti teljesítés'!AX156</f>
        <v>2399796</v>
      </c>
      <c r="CF154" s="512" t="e">
        <f>'részletező tábla módosíto ei '!#REF!</f>
        <v>#REF!</v>
      </c>
      <c r="CG154" s="512" t="e">
        <f>'2a cofog szerinti teljesítés'!#REF!</f>
        <v>#REF!</v>
      </c>
      <c r="CH154" s="512">
        <f>'részletező tábla módosíto ei '!AV154</f>
        <v>0</v>
      </c>
      <c r="CI154" s="512">
        <f>'2a cofog szerinti teljesítés'!AY156</f>
        <v>0</v>
      </c>
      <c r="CJ154" s="512">
        <f>'részletező tábla módosíto ei '!AW154</f>
        <v>0</v>
      </c>
      <c r="CK154" s="512">
        <f>'2a cofog szerinti teljesítés'!AZ156</f>
        <v>0</v>
      </c>
      <c r="CL154" s="512" t="e">
        <f>'részletező tábla módosíto ei '!#REF!</f>
        <v>#REF!</v>
      </c>
      <c r="CM154" s="512"/>
      <c r="CN154" s="512" t="e">
        <f>'részletező tábla módosíto ei '!#REF!</f>
        <v>#REF!</v>
      </c>
      <c r="CO154" s="512">
        <f>'2a cofog szerinti teljesítés'!AQ156</f>
        <v>0</v>
      </c>
      <c r="CP154" s="512" t="e">
        <f>'részletező tábla módosíto ei '!#REF!</f>
        <v>#REF!</v>
      </c>
      <c r="CQ154" s="512"/>
      <c r="CR154" s="512">
        <f>'részletező tábla módosíto ei '!AX154</f>
        <v>0</v>
      </c>
      <c r="CS154" s="512"/>
      <c r="CT154" s="512" t="e">
        <f>'részletező tábla módosíto ei '!#REF!</f>
        <v>#REF!</v>
      </c>
      <c r="CU154" s="512" t="e">
        <f>'2a cofog szerinti teljesítés'!#REF!</f>
        <v>#REF!</v>
      </c>
      <c r="CV154" s="512">
        <f>'részletező tábla módosíto ei '!AY154</f>
        <v>0</v>
      </c>
      <c r="CW154" s="512">
        <f>'2a cofog szerinti teljesítés'!BB156</f>
        <v>963941</v>
      </c>
      <c r="CX154" s="513">
        <f>'részletező tábla módosíto ei '!AZ154</f>
        <v>42982011</v>
      </c>
      <c r="CY154" s="513">
        <f>'2a cofog szerinti teljesítés'!BC156</f>
        <v>41614583</v>
      </c>
      <c r="CZ154" s="510">
        <f t="shared" si="278"/>
        <v>43282011</v>
      </c>
    </row>
    <row r="155" spans="1:104" ht="17.399999999999999" x14ac:dyDescent="0.3">
      <c r="A155" s="18" t="s">
        <v>303</v>
      </c>
      <c r="B155" s="19" t="s">
        <v>304</v>
      </c>
      <c r="C155" s="512">
        <f>'részletező tábla módosíto ei '!C155</f>
        <v>0</v>
      </c>
      <c r="D155" s="512">
        <f>'2a cofog szerinti teljesítés'!C157</f>
        <v>0</v>
      </c>
      <c r="E155" s="512">
        <f>'részletező tábla módosíto ei '!D155</f>
        <v>0</v>
      </c>
      <c r="F155" s="512">
        <f>'2a cofog szerinti teljesítés'!D157</f>
        <v>0</v>
      </c>
      <c r="G155" s="512">
        <f>'részletező tábla módosíto ei '!E155</f>
        <v>0</v>
      </c>
      <c r="H155" s="512">
        <f>'2a cofog szerinti teljesítés'!E157</f>
        <v>0</v>
      </c>
      <c r="I155" s="512">
        <f>'részletező tábla módosíto ei '!F155</f>
        <v>0</v>
      </c>
      <c r="J155" s="512">
        <f>'2a cofog szerinti teljesítés'!F157</f>
        <v>0</v>
      </c>
      <c r="K155" s="512">
        <f>'részletező tábla módosíto ei '!G155</f>
        <v>0</v>
      </c>
      <c r="L155" s="512">
        <f>'részletező tábla módosíto ei '!H155</f>
        <v>0</v>
      </c>
      <c r="M155" s="512">
        <f>'2a cofog szerinti teljesítés'!H157</f>
        <v>0</v>
      </c>
      <c r="N155" s="512">
        <f>'részletező tábla módosíto ei '!M155</f>
        <v>0</v>
      </c>
      <c r="O155" s="512">
        <f>'2a cofog szerinti teljesítés'!M157</f>
        <v>0</v>
      </c>
      <c r="P155" s="512">
        <f>'részletező tábla módosíto ei '!N155</f>
        <v>0</v>
      </c>
      <c r="Q155" s="512">
        <f>'2a cofog szerinti teljesítés'!N157</f>
        <v>0</v>
      </c>
      <c r="R155" s="512">
        <f>'részletező tábla módosíto ei '!O155</f>
        <v>0</v>
      </c>
      <c r="S155" s="512">
        <f>'2a cofog szerinti teljesítés'!O157</f>
        <v>0</v>
      </c>
      <c r="T155" s="512">
        <f>'részletező tábla módosíto ei '!P155</f>
        <v>0</v>
      </c>
      <c r="U155" s="512">
        <f>'2a cofog szerinti teljesítés'!P157</f>
        <v>0</v>
      </c>
      <c r="V155" s="512">
        <f>'részletező tábla módosíto ei '!Q155</f>
        <v>0</v>
      </c>
      <c r="W155" s="512">
        <f>'2a cofog szerinti teljesítés'!Q157</f>
        <v>0</v>
      </c>
      <c r="X155" s="512">
        <f>'részletező tábla módosíto ei '!R155</f>
        <v>0</v>
      </c>
      <c r="Y155" s="512">
        <f>'2a cofog szerinti teljesítés'!R157</f>
        <v>0</v>
      </c>
      <c r="Z155" s="512">
        <f>'részletező tábla módosíto ei '!S155</f>
        <v>0</v>
      </c>
      <c r="AA155" s="512">
        <f>'2a cofog szerinti teljesítés'!S157</f>
        <v>0</v>
      </c>
      <c r="AB155" s="512">
        <f>'részletező tábla módosíto ei '!T155</f>
        <v>0</v>
      </c>
      <c r="AC155" s="512">
        <f>'2a cofog szerinti teljesítés'!T157</f>
        <v>0</v>
      </c>
      <c r="AD155" s="512">
        <f>'részletező tábla módosíto ei '!U155</f>
        <v>0</v>
      </c>
      <c r="AE155" s="512">
        <f>'2a cofog szerinti teljesítés'!U157</f>
        <v>0</v>
      </c>
      <c r="AF155" s="512">
        <f>'részletező tábla módosíto ei '!V155</f>
        <v>0</v>
      </c>
      <c r="AG155" s="512">
        <f>'2a cofog szerinti teljesítés'!V157</f>
        <v>0</v>
      </c>
      <c r="AH155" s="512">
        <f>'részletező tábla módosíto ei '!W155</f>
        <v>0</v>
      </c>
      <c r="AI155" s="512">
        <f>'2a cofog szerinti teljesítés'!W157</f>
        <v>0</v>
      </c>
      <c r="AJ155" s="512">
        <f>'részletező tábla módosíto ei '!X155</f>
        <v>0</v>
      </c>
      <c r="AK155" s="512">
        <f>'2a cofog szerinti teljesítés'!X157</f>
        <v>0</v>
      </c>
      <c r="AL155" s="512">
        <f>'részletező tábla módosíto ei '!Y155</f>
        <v>0</v>
      </c>
      <c r="AM155" s="512">
        <f>'2a cofog szerinti teljesítés'!Y157</f>
        <v>0</v>
      </c>
      <c r="AN155" s="512">
        <f>'részletező tábla módosíto ei '!Z155</f>
        <v>0</v>
      </c>
      <c r="AO155" s="512">
        <f>'2a cofog szerinti teljesítés'!Z157</f>
        <v>0</v>
      </c>
      <c r="AP155" s="512">
        <f>'részletező tábla módosíto ei '!AA155</f>
        <v>0</v>
      </c>
      <c r="AQ155" s="512">
        <f>'2a cofog szerinti teljesítés'!AA157</f>
        <v>0</v>
      </c>
      <c r="AR155" s="512">
        <f>'részletező tábla módosíto ei '!AB155</f>
        <v>0</v>
      </c>
      <c r="AS155" s="512">
        <f>'2a cofog szerinti teljesítés'!AB157</f>
        <v>0</v>
      </c>
      <c r="AT155" s="512">
        <f>'részletező tábla módosíto ei '!AC155</f>
        <v>0</v>
      </c>
      <c r="AU155" s="512">
        <f>'2a cofog szerinti teljesítés'!AC157</f>
        <v>0</v>
      </c>
      <c r="AV155" s="512">
        <f>'részletező tábla módosíto ei '!AD155</f>
        <v>0</v>
      </c>
      <c r="AW155" s="512">
        <f>'2a cofog szerinti teljesítés'!AD157</f>
        <v>0</v>
      </c>
      <c r="AX155" s="512">
        <f>'részletező tábla módosíto ei '!AF155</f>
        <v>0</v>
      </c>
      <c r="AY155" s="512">
        <f>'2a cofog szerinti teljesítés'!AF157</f>
        <v>0</v>
      </c>
      <c r="AZ155" s="512">
        <f>'részletező tábla módosíto ei '!AG155</f>
        <v>0</v>
      </c>
      <c r="BA155" s="512">
        <f>'2a cofog szerinti teljesítés'!AG157</f>
        <v>0</v>
      </c>
      <c r="BB155" s="512">
        <f>'részletező tábla módosíto ei '!AH155</f>
        <v>0</v>
      </c>
      <c r="BC155" s="512">
        <f>'2a cofog szerinti teljesítés'!AH157</f>
        <v>0</v>
      </c>
      <c r="BD155" s="512">
        <f>'részletező tábla módosíto ei '!AI155</f>
        <v>0</v>
      </c>
      <c r="BE155" s="512">
        <f>'2a cofog szerinti teljesítés'!AI157</f>
        <v>0</v>
      </c>
      <c r="BF155" s="512">
        <f>'részletező tábla módosíto ei '!AJ155</f>
        <v>0</v>
      </c>
      <c r="BG155" s="512">
        <f>'2a cofog szerinti teljesítés'!AJ157</f>
        <v>0</v>
      </c>
      <c r="BH155" s="512">
        <f>'részletező tábla módosíto ei '!AK155</f>
        <v>0</v>
      </c>
      <c r="BI155" s="512">
        <f>'2a cofog szerinti teljesítés'!AK157</f>
        <v>0</v>
      </c>
      <c r="BJ155" s="512">
        <f>'részletező tábla módosíto ei '!AL155</f>
        <v>0</v>
      </c>
      <c r="BK155" s="512">
        <f>'2a cofog szerinti teljesítés'!AL157</f>
        <v>0</v>
      </c>
      <c r="BL155" s="512">
        <f>'részletező tábla módosíto ei '!AM155</f>
        <v>0</v>
      </c>
      <c r="BM155" s="512">
        <f>'2a cofog szerinti teljesítés'!AM157</f>
        <v>0</v>
      </c>
      <c r="BN155" s="512">
        <f>'részletező tábla módosíto ei '!AN155</f>
        <v>0</v>
      </c>
      <c r="BO155" s="512">
        <f>'2a cofog szerinti teljesítés'!AN157</f>
        <v>0</v>
      </c>
      <c r="BP155" s="512">
        <f>'részletező tábla módosíto ei '!AO155</f>
        <v>0</v>
      </c>
      <c r="BQ155" s="512">
        <f>'2a cofog szerinti teljesítés'!AO157</f>
        <v>0</v>
      </c>
      <c r="BR155" s="512">
        <f>'részletező tábla módosíto ei '!AP155</f>
        <v>0</v>
      </c>
      <c r="BS155" s="512">
        <f>'2a cofog szerinti teljesítés'!AP157</f>
        <v>0</v>
      </c>
      <c r="BT155" s="512">
        <f>'részletező tábla módosíto ei '!AR155</f>
        <v>0</v>
      </c>
      <c r="BU155" s="512">
        <f>'2a cofog szerinti teljesítés'!AR157</f>
        <v>0</v>
      </c>
      <c r="BV155" s="512">
        <f>'részletező tábla módosíto ei '!AS155</f>
        <v>0</v>
      </c>
      <c r="BW155" s="512">
        <f>'2a cofog szerinti teljesítés'!AS157</f>
        <v>0</v>
      </c>
      <c r="BX155" s="512">
        <f>'részletező tábla módosíto ei '!AE155</f>
        <v>0</v>
      </c>
      <c r="BY155" s="512">
        <f>'2a cofog szerinti teljesítés'!AE157</f>
        <v>0</v>
      </c>
      <c r="BZ155" s="512" t="e">
        <f>'részletező tábla módosíto ei '!#REF!</f>
        <v>#REF!</v>
      </c>
      <c r="CA155" s="512">
        <f>'2a cofog szerinti teljesítés'!AG157</f>
        <v>0</v>
      </c>
      <c r="CB155" s="512">
        <f>'részletező tábla módosíto ei '!AT155</f>
        <v>0</v>
      </c>
      <c r="CC155" s="512">
        <f>'2a cofog szerinti teljesítés'!AU157</f>
        <v>0</v>
      </c>
      <c r="CD155" s="512">
        <f>'részletező tábla módosíto ei '!AU155</f>
        <v>0</v>
      </c>
      <c r="CE155" s="512">
        <f>'2a cofog szerinti teljesítés'!AX157</f>
        <v>0</v>
      </c>
      <c r="CF155" s="512" t="e">
        <f>'részletező tábla módosíto ei '!#REF!</f>
        <v>#REF!</v>
      </c>
      <c r="CG155" s="512" t="e">
        <f>'2a cofog szerinti teljesítés'!#REF!</f>
        <v>#REF!</v>
      </c>
      <c r="CH155" s="512">
        <f>'részletező tábla módosíto ei '!AV155</f>
        <v>0</v>
      </c>
      <c r="CI155" s="512">
        <f>'2a cofog szerinti teljesítés'!AY157</f>
        <v>0</v>
      </c>
      <c r="CJ155" s="512">
        <f>'részletező tábla módosíto ei '!AW155</f>
        <v>0</v>
      </c>
      <c r="CK155" s="512">
        <f>'2a cofog szerinti teljesítés'!AZ157</f>
        <v>0</v>
      </c>
      <c r="CL155" s="512" t="e">
        <f>'részletező tábla módosíto ei '!#REF!</f>
        <v>#REF!</v>
      </c>
      <c r="CM155" s="512"/>
      <c r="CN155" s="512" t="e">
        <f>'részletező tábla módosíto ei '!#REF!</f>
        <v>#REF!</v>
      </c>
      <c r="CO155" s="512">
        <f>'2a cofog szerinti teljesítés'!AQ157</f>
        <v>0</v>
      </c>
      <c r="CP155" s="512" t="e">
        <f>'részletező tábla módosíto ei '!#REF!</f>
        <v>#REF!</v>
      </c>
      <c r="CQ155" s="512"/>
      <c r="CR155" s="512">
        <f>'részletező tábla módosíto ei '!AX155</f>
        <v>0</v>
      </c>
      <c r="CS155" s="512"/>
      <c r="CT155" s="512" t="e">
        <f>'részletező tábla módosíto ei '!#REF!</f>
        <v>#REF!</v>
      </c>
      <c r="CU155" s="512" t="e">
        <f>'2a cofog szerinti teljesítés'!#REF!</f>
        <v>#REF!</v>
      </c>
      <c r="CV155" s="512">
        <f>'részletező tábla módosíto ei '!AY155</f>
        <v>0</v>
      </c>
      <c r="CW155" s="512">
        <f>'2a cofog szerinti teljesítés'!BB157</f>
        <v>0</v>
      </c>
      <c r="CX155" s="513">
        <f>'részletező tábla módosíto ei '!AZ155</f>
        <v>0</v>
      </c>
      <c r="CY155" s="513">
        <f>'2a cofog szerinti teljesítés'!BC157</f>
        <v>0</v>
      </c>
      <c r="CZ155" s="510">
        <f t="shared" si="278"/>
        <v>0</v>
      </c>
    </row>
    <row r="156" spans="1:104" ht="17.399999999999999" x14ac:dyDescent="0.3">
      <c r="A156" s="18" t="s">
        <v>305</v>
      </c>
      <c r="B156" s="19" t="s">
        <v>306</v>
      </c>
      <c r="C156" s="512">
        <f>'részletező tábla módosíto ei '!C156</f>
        <v>0</v>
      </c>
      <c r="D156" s="512">
        <f>'2a cofog szerinti teljesítés'!C158</f>
        <v>0</v>
      </c>
      <c r="E156" s="512">
        <f>'részletező tábla módosíto ei '!D156</f>
        <v>0</v>
      </c>
      <c r="F156" s="512">
        <f>'2a cofog szerinti teljesítés'!D158</f>
        <v>0</v>
      </c>
      <c r="G156" s="512">
        <f>'részletező tábla módosíto ei '!E156</f>
        <v>275000</v>
      </c>
      <c r="H156" s="512">
        <f>'2a cofog szerinti teljesítés'!E158</f>
        <v>274272</v>
      </c>
      <c r="I156" s="512">
        <f>'részletező tábla módosíto ei '!F156</f>
        <v>0</v>
      </c>
      <c r="J156" s="512">
        <f>'2a cofog szerinti teljesítés'!F158</f>
        <v>0</v>
      </c>
      <c r="K156" s="512">
        <f>'részletező tábla módosíto ei '!G156</f>
        <v>0</v>
      </c>
      <c r="L156" s="512">
        <f>'részletező tábla módosíto ei '!H156</f>
        <v>275000</v>
      </c>
      <c r="M156" s="512">
        <f>'2a cofog szerinti teljesítés'!H158</f>
        <v>274272</v>
      </c>
      <c r="N156" s="512">
        <f>'részletező tábla módosíto ei '!M156</f>
        <v>1850000</v>
      </c>
      <c r="O156" s="512">
        <f>'2a cofog szerinti teljesítés'!M158</f>
        <v>1528242</v>
      </c>
      <c r="P156" s="512">
        <f>'részletező tábla módosíto ei '!N156</f>
        <v>0</v>
      </c>
      <c r="Q156" s="512">
        <f>'2a cofog szerinti teljesítés'!N158</f>
        <v>0</v>
      </c>
      <c r="R156" s="512">
        <f>'részletező tábla módosíto ei '!O156</f>
        <v>0</v>
      </c>
      <c r="S156" s="512">
        <f>'2a cofog szerinti teljesítés'!O158</f>
        <v>0</v>
      </c>
      <c r="T156" s="512">
        <f>'részletező tábla módosíto ei '!P156</f>
        <v>0</v>
      </c>
      <c r="U156" s="512">
        <f>'2a cofog szerinti teljesítés'!P158</f>
        <v>320000</v>
      </c>
      <c r="V156" s="512">
        <f>'részletező tábla módosíto ei '!Q156</f>
        <v>1850000</v>
      </c>
      <c r="W156" s="512">
        <f>'2a cofog szerinti teljesítés'!Q158</f>
        <v>1848242</v>
      </c>
      <c r="X156" s="512">
        <f>'részletező tábla módosíto ei '!R156</f>
        <v>356871</v>
      </c>
      <c r="Y156" s="512">
        <f>'2a cofog szerinti teljesítés'!R158</f>
        <v>266000</v>
      </c>
      <c r="Z156" s="512">
        <f>'részletező tábla módosíto ei '!S156</f>
        <v>0</v>
      </c>
      <c r="AA156" s="512">
        <f>'2a cofog szerinti teljesítés'!S158</f>
        <v>0</v>
      </c>
      <c r="AB156" s="512">
        <f>'részletező tábla módosíto ei '!T156</f>
        <v>0</v>
      </c>
      <c r="AC156" s="512">
        <f>'2a cofog szerinti teljesítés'!T158</f>
        <v>0</v>
      </c>
      <c r="AD156" s="512">
        <f>'részletező tábla módosíto ei '!U156</f>
        <v>356871</v>
      </c>
      <c r="AE156" s="512">
        <f>'2a cofog szerinti teljesítés'!U158</f>
        <v>266000</v>
      </c>
      <c r="AF156" s="512">
        <f>'részletező tábla módosíto ei '!V156</f>
        <v>0</v>
      </c>
      <c r="AG156" s="512">
        <f>'2a cofog szerinti teljesítés'!V158</f>
        <v>0</v>
      </c>
      <c r="AH156" s="512">
        <f>'részletező tábla módosíto ei '!W156</f>
        <v>0</v>
      </c>
      <c r="AI156" s="512">
        <f>'2a cofog szerinti teljesítés'!W158</f>
        <v>0</v>
      </c>
      <c r="AJ156" s="512">
        <f>'részletező tábla módosíto ei '!X156</f>
        <v>0</v>
      </c>
      <c r="AK156" s="512">
        <f>'2a cofog szerinti teljesítés'!X158</f>
        <v>0</v>
      </c>
      <c r="AL156" s="512">
        <f>'részletező tábla módosíto ei '!Y156</f>
        <v>0</v>
      </c>
      <c r="AM156" s="512">
        <f>'2a cofog szerinti teljesítés'!Y158</f>
        <v>0</v>
      </c>
      <c r="AN156" s="512">
        <f>'részletező tábla módosíto ei '!Z156</f>
        <v>0</v>
      </c>
      <c r="AO156" s="512">
        <f>'2a cofog szerinti teljesítés'!Z158</f>
        <v>0</v>
      </c>
      <c r="AP156" s="512">
        <f>'részletező tábla módosíto ei '!AA156</f>
        <v>0</v>
      </c>
      <c r="AQ156" s="512">
        <f>'2a cofog szerinti teljesítés'!AA158</f>
        <v>1978039</v>
      </c>
      <c r="AR156" s="512">
        <f>'részletező tábla módosíto ei '!AB156</f>
        <v>0</v>
      </c>
      <c r="AS156" s="512">
        <f>'2a cofog szerinti teljesítés'!AB158</f>
        <v>0</v>
      </c>
      <c r="AT156" s="512">
        <f>'részletező tábla módosíto ei '!AC156</f>
        <v>0</v>
      </c>
      <c r="AU156" s="512">
        <f>'2a cofog szerinti teljesítés'!AC158</f>
        <v>0</v>
      </c>
      <c r="AV156" s="512">
        <f>'részletező tábla módosíto ei '!AD156</f>
        <v>0</v>
      </c>
      <c r="AW156" s="512">
        <f>'2a cofog szerinti teljesítés'!AD158</f>
        <v>0</v>
      </c>
      <c r="AX156" s="512">
        <f>'részletező tábla módosíto ei '!AF156</f>
        <v>0</v>
      </c>
      <c r="AY156" s="512">
        <f>'2a cofog szerinti teljesítés'!AF158</f>
        <v>0</v>
      </c>
      <c r="AZ156" s="512">
        <f>'részletező tábla módosíto ei '!AG156</f>
        <v>0</v>
      </c>
      <c r="BA156" s="512">
        <f>'2a cofog szerinti teljesítés'!AG158</f>
        <v>0</v>
      </c>
      <c r="BB156" s="512">
        <f>'részletező tábla módosíto ei '!AH156</f>
        <v>0</v>
      </c>
      <c r="BC156" s="512">
        <f>'2a cofog szerinti teljesítés'!AH158</f>
        <v>2500000</v>
      </c>
      <c r="BD156" s="512">
        <f>'részletező tábla módosíto ei '!AI156</f>
        <v>0</v>
      </c>
      <c r="BE156" s="512">
        <f>'2a cofog szerinti teljesítés'!AI158</f>
        <v>0</v>
      </c>
      <c r="BF156" s="512">
        <f>'részletező tábla módosíto ei '!AJ156</f>
        <v>0</v>
      </c>
      <c r="BG156" s="512">
        <f>'2a cofog szerinti teljesítés'!AJ158</f>
        <v>0</v>
      </c>
      <c r="BH156" s="512">
        <f>'részletező tábla módosíto ei '!AK156</f>
        <v>0</v>
      </c>
      <c r="BI156" s="512">
        <f>'2a cofog szerinti teljesítés'!AK158</f>
        <v>0</v>
      </c>
      <c r="BJ156" s="512">
        <f>'részletező tábla módosíto ei '!AL156</f>
        <v>5700000</v>
      </c>
      <c r="BK156" s="512">
        <f>'2a cofog szerinti teljesítés'!AL158</f>
        <v>22000</v>
      </c>
      <c r="BL156" s="512">
        <f>'részletező tábla módosíto ei '!AM156</f>
        <v>0</v>
      </c>
      <c r="BM156" s="512">
        <f>'2a cofog szerinti teljesítés'!AM158</f>
        <v>108923</v>
      </c>
      <c r="BN156" s="512">
        <f>'részletező tábla módosíto ei '!AN156</f>
        <v>0</v>
      </c>
      <c r="BO156" s="512">
        <f>'2a cofog szerinti teljesítés'!AN158</f>
        <v>18000</v>
      </c>
      <c r="BP156" s="512">
        <f>'részletező tábla módosíto ei '!AO156</f>
        <v>0</v>
      </c>
      <c r="BQ156" s="512">
        <f>'2a cofog szerinti teljesítés'!AO158</f>
        <v>0</v>
      </c>
      <c r="BR156" s="512">
        <f>'részletező tábla módosíto ei '!AP156</f>
        <v>0</v>
      </c>
      <c r="BS156" s="512">
        <f>'2a cofog szerinti teljesítés'!AP158</f>
        <v>18000</v>
      </c>
      <c r="BT156" s="512">
        <f>'részletező tábla módosíto ei '!AR156</f>
        <v>0</v>
      </c>
      <c r="BU156" s="512">
        <f>'2a cofog szerinti teljesítés'!AR158</f>
        <v>448800</v>
      </c>
      <c r="BV156" s="512">
        <f>'részletező tábla módosíto ei '!AS156</f>
        <v>0</v>
      </c>
      <c r="BW156" s="512">
        <f>'2a cofog szerinti teljesítés'!AS158</f>
        <v>0</v>
      </c>
      <c r="BX156" s="512">
        <f>'részletező tábla módosíto ei '!AE156</f>
        <v>0</v>
      </c>
      <c r="BY156" s="512">
        <f>'2a cofog szerinti teljesítés'!AE158</f>
        <v>0</v>
      </c>
      <c r="BZ156" s="512" t="e">
        <f>'részletező tábla módosíto ei '!#REF!</f>
        <v>#REF!</v>
      </c>
      <c r="CA156" s="512">
        <f>'2a cofog szerinti teljesítés'!AG158</f>
        <v>0</v>
      </c>
      <c r="CB156" s="512">
        <f>'részletező tábla módosíto ei '!AT156</f>
        <v>0</v>
      </c>
      <c r="CC156" s="512">
        <f>'2a cofog szerinti teljesítés'!AU158</f>
        <v>44000</v>
      </c>
      <c r="CD156" s="512">
        <f>'részletező tábla módosíto ei '!AU156</f>
        <v>0</v>
      </c>
      <c r="CE156" s="512">
        <f>'2a cofog szerinti teljesítés'!AX158</f>
        <v>0</v>
      </c>
      <c r="CF156" s="512" t="e">
        <f>'részletező tábla módosíto ei '!#REF!</f>
        <v>#REF!</v>
      </c>
      <c r="CG156" s="512" t="e">
        <f>'2a cofog szerinti teljesítés'!#REF!</f>
        <v>#REF!</v>
      </c>
      <c r="CH156" s="512">
        <f>'részletező tábla módosíto ei '!AV156</f>
        <v>0</v>
      </c>
      <c r="CI156" s="512">
        <f>'2a cofog szerinti teljesítés'!AY158</f>
        <v>0</v>
      </c>
      <c r="CJ156" s="512">
        <f>'részletező tábla módosíto ei '!AW156</f>
        <v>0</v>
      </c>
      <c r="CK156" s="512">
        <f>'2a cofog szerinti teljesítés'!AZ158</f>
        <v>0</v>
      </c>
      <c r="CL156" s="512" t="e">
        <f>'részletező tábla módosíto ei '!#REF!</f>
        <v>#REF!</v>
      </c>
      <c r="CM156" s="512"/>
      <c r="CN156" s="512" t="e">
        <f>'részletező tábla módosíto ei '!#REF!</f>
        <v>#REF!</v>
      </c>
      <c r="CO156" s="512">
        <f>'2a cofog szerinti teljesítés'!AQ158</f>
        <v>0</v>
      </c>
      <c r="CP156" s="512" t="e">
        <f>'részletező tábla módosíto ei '!#REF!</f>
        <v>#REF!</v>
      </c>
      <c r="CQ156" s="512"/>
      <c r="CR156" s="512">
        <f>'részletező tábla módosíto ei '!AX156</f>
        <v>0</v>
      </c>
      <c r="CS156" s="512"/>
      <c r="CT156" s="512" t="e">
        <f>'részletező tábla módosíto ei '!#REF!</f>
        <v>#REF!</v>
      </c>
      <c r="CU156" s="512" t="e">
        <f>'2a cofog szerinti teljesítés'!#REF!</f>
        <v>#REF!</v>
      </c>
      <c r="CV156" s="512">
        <f>'részletező tábla módosíto ei '!AY156</f>
        <v>0</v>
      </c>
      <c r="CW156" s="512">
        <f>'2a cofog szerinti teljesítés'!BB158</f>
        <v>0</v>
      </c>
      <c r="CX156" s="513">
        <f>'részletező tábla módosíto ei '!AZ156</f>
        <v>5700000</v>
      </c>
      <c r="CY156" s="513">
        <f>'2a cofog szerinti teljesítés'!BC158</f>
        <v>5137762</v>
      </c>
      <c r="CZ156" s="510">
        <f t="shared" si="278"/>
        <v>8181871</v>
      </c>
    </row>
    <row r="157" spans="1:104" ht="17.399999999999999" x14ac:dyDescent="0.3">
      <c r="A157" s="18" t="s">
        <v>307</v>
      </c>
      <c r="B157" s="19" t="s">
        <v>308</v>
      </c>
      <c r="C157" s="512">
        <f>'részletező tábla módosíto ei '!C157</f>
        <v>0</v>
      </c>
      <c r="D157" s="512">
        <f>'2a cofog szerinti teljesítés'!C159</f>
        <v>0</v>
      </c>
      <c r="E157" s="512">
        <f>'részletező tábla módosíto ei '!D157</f>
        <v>0</v>
      </c>
      <c r="F157" s="512">
        <f>'2a cofog szerinti teljesítés'!D159</f>
        <v>0</v>
      </c>
      <c r="G157" s="512">
        <f>'részletező tábla módosíto ei '!E157</f>
        <v>60000</v>
      </c>
      <c r="H157" s="512">
        <f>'2a cofog szerinti teljesítés'!E159</f>
        <v>0</v>
      </c>
      <c r="I157" s="512">
        <f>'részletező tábla módosíto ei '!F157</f>
        <v>0</v>
      </c>
      <c r="J157" s="512">
        <f>'2a cofog szerinti teljesítés'!F159</f>
        <v>0</v>
      </c>
      <c r="K157" s="512">
        <f>'részletező tábla módosíto ei '!G157</f>
        <v>0</v>
      </c>
      <c r="L157" s="512">
        <f>'részletező tábla módosíto ei '!H157</f>
        <v>60000</v>
      </c>
      <c r="M157" s="512">
        <f>'2a cofog szerinti teljesítés'!H159</f>
        <v>0</v>
      </c>
      <c r="N157" s="512">
        <f>'részletező tábla módosíto ei '!M157</f>
        <v>0</v>
      </c>
      <c r="O157" s="512">
        <f>'2a cofog szerinti teljesítés'!M159</f>
        <v>0</v>
      </c>
      <c r="P157" s="512">
        <f>'részletező tábla módosíto ei '!N157</f>
        <v>0</v>
      </c>
      <c r="Q157" s="512">
        <f>'2a cofog szerinti teljesítés'!N159</f>
        <v>0</v>
      </c>
      <c r="R157" s="512">
        <f>'részletező tábla módosíto ei '!O157</f>
        <v>0</v>
      </c>
      <c r="S157" s="512">
        <f>'2a cofog szerinti teljesítés'!O159</f>
        <v>0</v>
      </c>
      <c r="T157" s="512">
        <f>'részletező tábla módosíto ei '!P157</f>
        <v>0</v>
      </c>
      <c r="U157" s="512">
        <f>'2a cofog szerinti teljesítés'!P159</f>
        <v>0</v>
      </c>
      <c r="V157" s="512">
        <f>'részletező tábla módosíto ei '!Q157</f>
        <v>0</v>
      </c>
      <c r="W157" s="512">
        <f>'2a cofog szerinti teljesítés'!Q159</f>
        <v>0</v>
      </c>
      <c r="X157" s="512">
        <f>'részletező tábla módosíto ei '!R157</f>
        <v>0</v>
      </c>
      <c r="Y157" s="512">
        <f>'2a cofog szerinti teljesítés'!R159</f>
        <v>0</v>
      </c>
      <c r="Z157" s="512">
        <f>'részletező tábla módosíto ei '!S157</f>
        <v>0</v>
      </c>
      <c r="AA157" s="512">
        <f>'2a cofog szerinti teljesítés'!S159</f>
        <v>0</v>
      </c>
      <c r="AB157" s="512">
        <f>'részletező tábla módosíto ei '!T157</f>
        <v>0</v>
      </c>
      <c r="AC157" s="512">
        <f>'2a cofog szerinti teljesítés'!T159</f>
        <v>0</v>
      </c>
      <c r="AD157" s="512">
        <f>'részletező tábla módosíto ei '!U157</f>
        <v>0</v>
      </c>
      <c r="AE157" s="512">
        <f>'2a cofog szerinti teljesítés'!U159</f>
        <v>0</v>
      </c>
      <c r="AF157" s="512">
        <f>'részletező tábla módosíto ei '!V157</f>
        <v>0</v>
      </c>
      <c r="AG157" s="512">
        <f>'2a cofog szerinti teljesítés'!V159</f>
        <v>0</v>
      </c>
      <c r="AH157" s="512">
        <f>'részletező tábla módosíto ei '!W157</f>
        <v>0</v>
      </c>
      <c r="AI157" s="512">
        <f>'2a cofog szerinti teljesítés'!W159</f>
        <v>0</v>
      </c>
      <c r="AJ157" s="512">
        <f>'részletező tábla módosíto ei '!X157</f>
        <v>0</v>
      </c>
      <c r="AK157" s="512">
        <f>'2a cofog szerinti teljesítés'!X159</f>
        <v>0</v>
      </c>
      <c r="AL157" s="512">
        <f>'részletező tábla módosíto ei '!Y157</f>
        <v>0</v>
      </c>
      <c r="AM157" s="512">
        <f>'2a cofog szerinti teljesítés'!Y159</f>
        <v>0</v>
      </c>
      <c r="AN157" s="512">
        <f>'részletező tábla módosíto ei '!Z157</f>
        <v>0</v>
      </c>
      <c r="AO157" s="512">
        <f>'2a cofog szerinti teljesítés'!Z159</f>
        <v>0</v>
      </c>
      <c r="AP157" s="512">
        <f>'részletező tábla módosíto ei '!AA157</f>
        <v>0</v>
      </c>
      <c r="AQ157" s="512">
        <f>'2a cofog szerinti teljesítés'!AA159</f>
        <v>1270811</v>
      </c>
      <c r="AR157" s="512">
        <f>'részletező tábla módosíto ei '!AB157</f>
        <v>0</v>
      </c>
      <c r="AS157" s="512">
        <f>'2a cofog szerinti teljesítés'!AB159</f>
        <v>0</v>
      </c>
      <c r="AT157" s="512">
        <f>'részletező tábla módosíto ei '!AC157</f>
        <v>0</v>
      </c>
      <c r="AU157" s="512">
        <f>'2a cofog szerinti teljesítés'!AC159</f>
        <v>0</v>
      </c>
      <c r="AV157" s="512">
        <f>'részletező tábla módosíto ei '!AD157</f>
        <v>0</v>
      </c>
      <c r="AW157" s="512">
        <f>'2a cofog szerinti teljesítés'!AD159</f>
        <v>0</v>
      </c>
      <c r="AX157" s="512">
        <f>'részletező tábla módosíto ei '!AF157</f>
        <v>0</v>
      </c>
      <c r="AY157" s="512">
        <f>'2a cofog szerinti teljesítés'!AF159</f>
        <v>0</v>
      </c>
      <c r="AZ157" s="512">
        <f>'részletező tábla módosíto ei '!AG157</f>
        <v>0</v>
      </c>
      <c r="BA157" s="512">
        <f>'2a cofog szerinti teljesítés'!AG159</f>
        <v>0</v>
      </c>
      <c r="BB157" s="512">
        <f>'részletező tábla módosíto ei '!AH157</f>
        <v>0</v>
      </c>
      <c r="BC157" s="512">
        <f>'2a cofog szerinti teljesítés'!AH159</f>
        <v>0</v>
      </c>
      <c r="BD157" s="512">
        <f>'részletező tábla módosíto ei '!AI157</f>
        <v>0</v>
      </c>
      <c r="BE157" s="512">
        <f>'2a cofog szerinti teljesítés'!AI159</f>
        <v>0</v>
      </c>
      <c r="BF157" s="512">
        <f>'részletező tábla módosíto ei '!AJ157</f>
        <v>0</v>
      </c>
      <c r="BG157" s="512">
        <f>'2a cofog szerinti teljesítés'!AJ159</f>
        <v>0</v>
      </c>
      <c r="BH157" s="512">
        <f>'részletező tábla módosíto ei '!AK157</f>
        <v>0</v>
      </c>
      <c r="BI157" s="512">
        <f>'2a cofog szerinti teljesítés'!AK159</f>
        <v>0</v>
      </c>
      <c r="BJ157" s="512">
        <f>'részletező tábla módosíto ei '!AL157</f>
        <v>1700000</v>
      </c>
      <c r="BK157" s="512">
        <f>'2a cofog szerinti teljesítés'!AL159</f>
        <v>0</v>
      </c>
      <c r="BL157" s="512">
        <f>'részletező tábla módosíto ei '!AM157</f>
        <v>0</v>
      </c>
      <c r="BM157" s="512">
        <f>'2a cofog szerinti teljesítés'!AM159</f>
        <v>0</v>
      </c>
      <c r="BN157" s="512">
        <f>'részletező tábla módosíto ei '!AN157</f>
        <v>0</v>
      </c>
      <c r="BO157" s="512">
        <f>'2a cofog szerinti teljesítés'!AN159</f>
        <v>325</v>
      </c>
      <c r="BP157" s="512">
        <f>'részletező tábla módosíto ei '!AO157</f>
        <v>0</v>
      </c>
      <c r="BQ157" s="512">
        <f>'2a cofog szerinti teljesítés'!AO159</f>
        <v>0</v>
      </c>
      <c r="BR157" s="512">
        <f>'részletező tábla módosíto ei '!AP157</f>
        <v>0</v>
      </c>
      <c r="BS157" s="512">
        <f>'2a cofog szerinti teljesítés'!AP159</f>
        <v>0</v>
      </c>
      <c r="BT157" s="512">
        <f>'részletező tábla módosíto ei '!AR157</f>
        <v>0</v>
      </c>
      <c r="BU157" s="512">
        <f>'2a cofog szerinti teljesítés'!AR159</f>
        <v>1537</v>
      </c>
      <c r="BV157" s="512">
        <f>'részletező tábla módosíto ei '!AS157</f>
        <v>0</v>
      </c>
      <c r="BW157" s="512">
        <f>'2a cofog szerinti teljesítés'!AS159</f>
        <v>0</v>
      </c>
      <c r="BX157" s="512">
        <f>'részletező tábla módosíto ei '!AE157</f>
        <v>0</v>
      </c>
      <c r="BY157" s="512">
        <f>'2a cofog szerinti teljesítés'!AE159</f>
        <v>0</v>
      </c>
      <c r="BZ157" s="512" t="e">
        <f>'részletező tábla módosíto ei '!#REF!</f>
        <v>#REF!</v>
      </c>
      <c r="CA157" s="512">
        <f>'2a cofog szerinti teljesítés'!AG159</f>
        <v>0</v>
      </c>
      <c r="CB157" s="512">
        <f>'részletező tábla módosíto ei '!AT157</f>
        <v>0</v>
      </c>
      <c r="CC157" s="512">
        <f>'2a cofog szerinti teljesítés'!AU159</f>
        <v>0</v>
      </c>
      <c r="CD157" s="512">
        <f>'részletező tábla módosíto ei '!AU157</f>
        <v>0</v>
      </c>
      <c r="CE157" s="512">
        <f>'2a cofog szerinti teljesítés'!AX159</f>
        <v>0</v>
      </c>
      <c r="CF157" s="512" t="e">
        <f>'részletező tábla módosíto ei '!#REF!</f>
        <v>#REF!</v>
      </c>
      <c r="CG157" s="512" t="e">
        <f>'2a cofog szerinti teljesítés'!#REF!</f>
        <v>#REF!</v>
      </c>
      <c r="CH157" s="512">
        <f>'részletező tábla módosíto ei '!AV157</f>
        <v>0</v>
      </c>
      <c r="CI157" s="512">
        <f>'2a cofog szerinti teljesítés'!AY159</f>
        <v>0</v>
      </c>
      <c r="CJ157" s="512">
        <f>'részletező tábla módosíto ei '!AW157</f>
        <v>0</v>
      </c>
      <c r="CK157" s="512">
        <f>'2a cofog szerinti teljesítés'!AZ159</f>
        <v>9628</v>
      </c>
      <c r="CL157" s="512" t="e">
        <f>'részletező tábla módosíto ei '!#REF!</f>
        <v>#REF!</v>
      </c>
      <c r="CM157" s="512"/>
      <c r="CN157" s="512" t="e">
        <f>'részletező tábla módosíto ei '!#REF!</f>
        <v>#REF!</v>
      </c>
      <c r="CO157" s="512">
        <f>'2a cofog szerinti teljesítés'!AQ159</f>
        <v>0</v>
      </c>
      <c r="CP157" s="512" t="e">
        <f>'részletező tábla módosíto ei '!#REF!</f>
        <v>#REF!</v>
      </c>
      <c r="CQ157" s="512"/>
      <c r="CR157" s="512">
        <f>'részletező tábla módosíto ei '!AX157</f>
        <v>0</v>
      </c>
      <c r="CS157" s="512"/>
      <c r="CT157" s="512" t="e">
        <f>'részletező tábla módosíto ei '!#REF!</f>
        <v>#REF!</v>
      </c>
      <c r="CU157" s="512" t="e">
        <f>'2a cofog szerinti teljesítés'!#REF!</f>
        <v>#REF!</v>
      </c>
      <c r="CV157" s="512">
        <f>'részletező tábla módosíto ei '!AY157</f>
        <v>0</v>
      </c>
      <c r="CW157" s="512">
        <f>'2a cofog szerinti teljesítés'!BB159</f>
        <v>0</v>
      </c>
      <c r="CX157" s="513">
        <f>'részletező tábla módosíto ei '!AZ157</f>
        <v>1700000</v>
      </c>
      <c r="CY157" s="513">
        <f>'2a cofog szerinti teljesítés'!BC159</f>
        <v>1305869</v>
      </c>
      <c r="CZ157" s="510">
        <f t="shared" si="278"/>
        <v>1760000</v>
      </c>
    </row>
    <row r="158" spans="1:104" ht="17.399999999999999" x14ac:dyDescent="0.3">
      <c r="A158" s="18" t="s">
        <v>309</v>
      </c>
      <c r="B158" s="19" t="s">
        <v>310</v>
      </c>
      <c r="C158" s="512">
        <f>'részletező tábla módosíto ei '!C158</f>
        <v>0</v>
      </c>
      <c r="D158" s="512">
        <f>'2a cofog szerinti teljesítés'!C160</f>
        <v>0</v>
      </c>
      <c r="E158" s="512">
        <f>'részletező tábla módosíto ei '!D158</f>
        <v>0</v>
      </c>
      <c r="F158" s="512">
        <f>'2a cofog szerinti teljesítés'!D160</f>
        <v>0</v>
      </c>
      <c r="G158" s="512">
        <f>'részletező tábla módosíto ei '!E158</f>
        <v>350000</v>
      </c>
      <c r="H158" s="512">
        <f>'2a cofog szerinti teljesítés'!E160</f>
        <v>305000</v>
      </c>
      <c r="I158" s="512">
        <f>'részletező tábla módosíto ei '!F158</f>
        <v>0</v>
      </c>
      <c r="J158" s="512">
        <f>'2a cofog szerinti teljesítés'!F160</f>
        <v>0</v>
      </c>
      <c r="K158" s="512">
        <f>'részletező tábla módosíto ei '!G158</f>
        <v>0</v>
      </c>
      <c r="L158" s="512">
        <f>'részletező tábla módosíto ei '!H158</f>
        <v>350000</v>
      </c>
      <c r="M158" s="512">
        <f>'2a cofog szerinti teljesítés'!H160</f>
        <v>305000</v>
      </c>
      <c r="N158" s="512">
        <f>'részletező tábla módosíto ei '!M158</f>
        <v>200000</v>
      </c>
      <c r="O158" s="512">
        <f>'2a cofog szerinti teljesítés'!M160</f>
        <v>73850</v>
      </c>
      <c r="P158" s="512">
        <f>'részletező tábla módosíto ei '!N158</f>
        <v>0</v>
      </c>
      <c r="Q158" s="512">
        <f>'2a cofog szerinti teljesítés'!N160</f>
        <v>0</v>
      </c>
      <c r="R158" s="512">
        <f>'részletező tábla módosíto ei '!O158</f>
        <v>0</v>
      </c>
      <c r="S158" s="512">
        <f>'2a cofog szerinti teljesítés'!O160</f>
        <v>0</v>
      </c>
      <c r="T158" s="512">
        <f>'részletező tábla módosíto ei '!P158</f>
        <v>0</v>
      </c>
      <c r="U158" s="512">
        <f>'2a cofog szerinti teljesítés'!P160</f>
        <v>35000</v>
      </c>
      <c r="V158" s="512">
        <f>'részletező tábla módosíto ei '!Q158</f>
        <v>200000</v>
      </c>
      <c r="W158" s="512">
        <f>'2a cofog szerinti teljesítés'!Q160</f>
        <v>108850</v>
      </c>
      <c r="X158" s="512">
        <f>'részletező tábla módosíto ei '!R158</f>
        <v>500000</v>
      </c>
      <c r="Y158" s="512">
        <f>'2a cofog szerinti teljesítés'!R160</f>
        <v>428500</v>
      </c>
      <c r="Z158" s="512">
        <f>'részletező tábla módosíto ei '!S158</f>
        <v>0</v>
      </c>
      <c r="AA158" s="512">
        <f>'2a cofog szerinti teljesítés'!S160</f>
        <v>0</v>
      </c>
      <c r="AB158" s="512">
        <f>'részletező tábla módosíto ei '!T158</f>
        <v>0</v>
      </c>
      <c r="AC158" s="512">
        <f>'2a cofog szerinti teljesítés'!T160</f>
        <v>0</v>
      </c>
      <c r="AD158" s="512">
        <f>'részletező tábla módosíto ei '!U158</f>
        <v>500000</v>
      </c>
      <c r="AE158" s="512">
        <f>'2a cofog szerinti teljesítés'!U160</f>
        <v>428500</v>
      </c>
      <c r="AF158" s="512">
        <f>'részletező tábla módosíto ei '!V158</f>
        <v>0</v>
      </c>
      <c r="AG158" s="512">
        <f>'2a cofog szerinti teljesítés'!V160</f>
        <v>0</v>
      </c>
      <c r="AH158" s="512">
        <f>'részletező tábla módosíto ei '!W158</f>
        <v>0</v>
      </c>
      <c r="AI158" s="512">
        <f>'2a cofog szerinti teljesítés'!W160</f>
        <v>0</v>
      </c>
      <c r="AJ158" s="512">
        <f>'részletező tábla módosíto ei '!X158</f>
        <v>0</v>
      </c>
      <c r="AK158" s="512">
        <f>'2a cofog szerinti teljesítés'!X160</f>
        <v>0</v>
      </c>
      <c r="AL158" s="512">
        <f>'részletező tábla módosíto ei '!Y158</f>
        <v>0</v>
      </c>
      <c r="AM158" s="512">
        <f>'2a cofog szerinti teljesítés'!Y160</f>
        <v>0</v>
      </c>
      <c r="AN158" s="512">
        <f>'részletező tábla módosíto ei '!Z158</f>
        <v>0</v>
      </c>
      <c r="AO158" s="512">
        <f>'2a cofog szerinti teljesítés'!Z160</f>
        <v>0</v>
      </c>
      <c r="AP158" s="512">
        <f>'részletező tábla módosíto ei '!AA158</f>
        <v>0</v>
      </c>
      <c r="AQ158" s="512">
        <f>'2a cofog szerinti teljesítés'!AA160</f>
        <v>0</v>
      </c>
      <c r="AR158" s="512">
        <f>'részletező tábla módosíto ei '!AB158</f>
        <v>0</v>
      </c>
      <c r="AS158" s="512">
        <f>'2a cofog szerinti teljesítés'!AB160</f>
        <v>0</v>
      </c>
      <c r="AT158" s="512">
        <f>'részletező tábla módosíto ei '!AC158</f>
        <v>0</v>
      </c>
      <c r="AU158" s="512">
        <f>'2a cofog szerinti teljesítés'!AC160</f>
        <v>0</v>
      </c>
      <c r="AV158" s="512">
        <f>'részletező tábla módosíto ei '!AD158</f>
        <v>0</v>
      </c>
      <c r="AW158" s="512">
        <f>'2a cofog szerinti teljesítés'!AD160</f>
        <v>0</v>
      </c>
      <c r="AX158" s="512">
        <f>'részletező tábla módosíto ei '!AF158</f>
        <v>0</v>
      </c>
      <c r="AY158" s="512">
        <f>'2a cofog szerinti teljesítés'!AF160</f>
        <v>0</v>
      </c>
      <c r="AZ158" s="512">
        <f>'részletező tábla módosíto ei '!AG158</f>
        <v>0</v>
      </c>
      <c r="BA158" s="512">
        <f>'2a cofog szerinti teljesítés'!AG160</f>
        <v>0</v>
      </c>
      <c r="BB158" s="512">
        <f>'részletező tábla módosíto ei '!AH158</f>
        <v>0</v>
      </c>
      <c r="BC158" s="512">
        <f>'2a cofog szerinti teljesítés'!AH160</f>
        <v>0</v>
      </c>
      <c r="BD158" s="512">
        <f>'részletező tábla módosíto ei '!AI158</f>
        <v>0</v>
      </c>
      <c r="BE158" s="512">
        <f>'2a cofog szerinti teljesítés'!AI160</f>
        <v>0</v>
      </c>
      <c r="BF158" s="512">
        <f>'részletező tábla módosíto ei '!AJ158</f>
        <v>0</v>
      </c>
      <c r="BG158" s="512">
        <f>'2a cofog szerinti teljesítés'!AJ160</f>
        <v>8420000</v>
      </c>
      <c r="BH158" s="512">
        <f>'részletező tábla módosíto ei '!AK158</f>
        <v>0</v>
      </c>
      <c r="BI158" s="512">
        <f>'2a cofog szerinti teljesítés'!AK160</f>
        <v>0</v>
      </c>
      <c r="BJ158" s="512">
        <f>'részletező tábla módosíto ei '!AL158</f>
        <v>49277085</v>
      </c>
      <c r="BK158" s="512">
        <f>'2a cofog szerinti teljesítés'!AL160</f>
        <v>4557260</v>
      </c>
      <c r="BL158" s="512">
        <f>'részletező tábla módosíto ei '!AM158</f>
        <v>0</v>
      </c>
      <c r="BM158" s="512">
        <f>'2a cofog szerinti teljesítés'!AM160</f>
        <v>0</v>
      </c>
      <c r="BN158" s="512">
        <f>'részletező tábla módosíto ei '!AN158</f>
        <v>0</v>
      </c>
      <c r="BO158" s="512">
        <f>'2a cofog szerinti teljesítés'!AN160</f>
        <v>9828270</v>
      </c>
      <c r="BP158" s="512">
        <f>'részletező tábla módosíto ei '!AO158</f>
        <v>0</v>
      </c>
      <c r="BQ158" s="512">
        <f>'2a cofog szerinti teljesítés'!AO160</f>
        <v>3840000</v>
      </c>
      <c r="BR158" s="512">
        <f>'részletező tábla módosíto ei '!AP158</f>
        <v>0</v>
      </c>
      <c r="BS158" s="512">
        <f>'2a cofog szerinti teljesítés'!AP160</f>
        <v>34570</v>
      </c>
      <c r="BT158" s="512">
        <f>'részletező tábla módosíto ei '!AR158</f>
        <v>0</v>
      </c>
      <c r="BU158" s="512">
        <f>'2a cofog szerinti teljesítés'!AR160</f>
        <v>0</v>
      </c>
      <c r="BV158" s="512">
        <f>'részletező tábla módosíto ei '!AS158</f>
        <v>0</v>
      </c>
      <c r="BW158" s="512">
        <f>'2a cofog szerinti teljesítés'!AS160</f>
        <v>0</v>
      </c>
      <c r="BX158" s="512">
        <f>'részletező tábla módosíto ei '!AE158</f>
        <v>0</v>
      </c>
      <c r="BY158" s="512">
        <f>'2a cofog szerinti teljesítés'!AE160</f>
        <v>0</v>
      </c>
      <c r="BZ158" s="512" t="e">
        <f>'részletező tábla módosíto ei '!#REF!</f>
        <v>#REF!</v>
      </c>
      <c r="CA158" s="512">
        <f>'2a cofog szerinti teljesítés'!AG160</f>
        <v>0</v>
      </c>
      <c r="CB158" s="512">
        <f>'részletező tábla módosíto ei '!AT158</f>
        <v>0</v>
      </c>
      <c r="CC158" s="512">
        <f>'2a cofog szerinti teljesítés'!AU160</f>
        <v>0</v>
      </c>
      <c r="CD158" s="512">
        <f>'részletező tábla módosíto ei '!AU158</f>
        <v>0</v>
      </c>
      <c r="CE158" s="512">
        <f>'2a cofog szerinti teljesítés'!AX160</f>
        <v>0</v>
      </c>
      <c r="CF158" s="512" t="e">
        <f>'részletező tábla módosíto ei '!#REF!</f>
        <v>#REF!</v>
      </c>
      <c r="CG158" s="512" t="e">
        <f>'2a cofog szerinti teljesítés'!#REF!</f>
        <v>#REF!</v>
      </c>
      <c r="CH158" s="512">
        <f>'részletező tábla módosíto ei '!AV158</f>
        <v>0</v>
      </c>
      <c r="CI158" s="512">
        <f>'2a cofog szerinti teljesítés'!AY160</f>
        <v>0</v>
      </c>
      <c r="CJ158" s="512">
        <f>'részletező tábla módosíto ei '!AW158</f>
        <v>0</v>
      </c>
      <c r="CK158" s="512">
        <f>'2a cofog szerinti teljesítés'!AZ160</f>
        <v>0</v>
      </c>
      <c r="CL158" s="512" t="e">
        <f>'részletező tábla módosíto ei '!#REF!</f>
        <v>#REF!</v>
      </c>
      <c r="CM158" s="512"/>
      <c r="CN158" s="512" t="e">
        <f>'részletező tábla módosíto ei '!#REF!</f>
        <v>#REF!</v>
      </c>
      <c r="CO158" s="512">
        <f>'2a cofog szerinti teljesítés'!AQ160</f>
        <v>0</v>
      </c>
      <c r="CP158" s="512" t="e">
        <f>'részletező tábla módosíto ei '!#REF!</f>
        <v>#REF!</v>
      </c>
      <c r="CQ158" s="512"/>
      <c r="CR158" s="512">
        <f>'részletező tábla módosíto ei '!AX158</f>
        <v>0</v>
      </c>
      <c r="CS158" s="512"/>
      <c r="CT158" s="512" t="e">
        <f>'részletező tábla módosíto ei '!#REF!</f>
        <v>#REF!</v>
      </c>
      <c r="CU158" s="512" t="e">
        <f>'2a cofog szerinti teljesítés'!#REF!</f>
        <v>#REF!</v>
      </c>
      <c r="CV158" s="512">
        <f>'részletező tábla módosíto ei '!AY158</f>
        <v>0</v>
      </c>
      <c r="CW158" s="512">
        <f>'2a cofog szerinti teljesítés'!BB160</f>
        <v>0</v>
      </c>
      <c r="CX158" s="513">
        <f>'részletező tábla módosíto ei '!AZ158</f>
        <v>49277085</v>
      </c>
      <c r="CY158" s="513">
        <f>'2a cofog szerinti teljesítés'!BC160</f>
        <v>27130100</v>
      </c>
      <c r="CZ158" s="510">
        <f t="shared" si="278"/>
        <v>50327085</v>
      </c>
    </row>
    <row r="159" spans="1:104" ht="17.399999999999999" x14ac:dyDescent="0.3">
      <c r="A159" s="18" t="s">
        <v>311</v>
      </c>
      <c r="B159" s="19" t="s">
        <v>312</v>
      </c>
      <c r="C159" s="512">
        <f>'részletező tábla módosíto ei '!C159</f>
        <v>0</v>
      </c>
      <c r="D159" s="512">
        <f>'2a cofog szerinti teljesítés'!C161</f>
        <v>1614</v>
      </c>
      <c r="E159" s="512">
        <f>'részletező tábla módosíto ei '!D159</f>
        <v>0</v>
      </c>
      <c r="F159" s="512">
        <f>'2a cofog szerinti teljesítés'!D161</f>
        <v>9400</v>
      </c>
      <c r="G159" s="512">
        <f>'részletező tábla módosíto ei '!E159</f>
        <v>2250000</v>
      </c>
      <c r="H159" s="512">
        <f>'2a cofog szerinti teljesítés'!E161</f>
        <v>2217724</v>
      </c>
      <c r="I159" s="512">
        <f>'részletező tábla módosíto ei '!F159</f>
        <v>0</v>
      </c>
      <c r="J159" s="512">
        <f>'2a cofog szerinti teljesítés'!F161</f>
        <v>0</v>
      </c>
      <c r="K159" s="512">
        <f>'részletező tábla módosíto ei '!G159</f>
        <v>0</v>
      </c>
      <c r="L159" s="512">
        <f>'részletező tábla módosíto ei '!H159</f>
        <v>2250000</v>
      </c>
      <c r="M159" s="512">
        <f>'2a cofog szerinti teljesítés'!H161</f>
        <v>2228738</v>
      </c>
      <c r="N159" s="512">
        <f>'részletező tábla módosíto ei '!M159</f>
        <v>395000</v>
      </c>
      <c r="O159" s="512">
        <f>'2a cofog szerinti teljesítés'!M161</f>
        <v>283118</v>
      </c>
      <c r="P159" s="512">
        <f>'részletező tábla módosíto ei '!N159</f>
        <v>0</v>
      </c>
      <c r="Q159" s="512">
        <f>'2a cofog szerinti teljesítés'!N161</f>
        <v>0</v>
      </c>
      <c r="R159" s="512">
        <f>'részletező tábla módosíto ei '!O159</f>
        <v>0</v>
      </c>
      <c r="S159" s="512">
        <f>'2a cofog szerinti teljesítés'!O161</f>
        <v>0</v>
      </c>
      <c r="T159" s="512">
        <f>'részletező tábla módosíto ei '!P159</f>
        <v>0</v>
      </c>
      <c r="U159" s="512">
        <f>'2a cofog szerinti teljesítés'!P161</f>
        <v>9509</v>
      </c>
      <c r="V159" s="512">
        <f>'részletező tábla módosíto ei '!Q159</f>
        <v>395000</v>
      </c>
      <c r="W159" s="512">
        <f>'2a cofog szerinti teljesítés'!Q161</f>
        <v>292627</v>
      </c>
      <c r="X159" s="512">
        <f>'részletező tábla módosíto ei '!R159</f>
        <v>1500000</v>
      </c>
      <c r="Y159" s="512">
        <f>'2a cofog szerinti teljesítés'!R161</f>
        <v>1215071</v>
      </c>
      <c r="Z159" s="512">
        <f>'részletező tábla módosíto ei '!S159</f>
        <v>0</v>
      </c>
      <c r="AA159" s="512">
        <f>'2a cofog szerinti teljesítés'!S161</f>
        <v>0</v>
      </c>
      <c r="AB159" s="512">
        <f>'részletező tábla módosíto ei '!T159</f>
        <v>0</v>
      </c>
      <c r="AC159" s="512">
        <f>'2a cofog szerinti teljesítés'!T161</f>
        <v>0</v>
      </c>
      <c r="AD159" s="512">
        <f>'részletező tábla módosíto ei '!U159</f>
        <v>1500000</v>
      </c>
      <c r="AE159" s="512">
        <f>'2a cofog szerinti teljesítés'!U161</f>
        <v>1215071</v>
      </c>
      <c r="AF159" s="512">
        <f>'részletező tábla módosíto ei '!V159</f>
        <v>0</v>
      </c>
      <c r="AG159" s="512">
        <f>'2a cofog szerinti teljesítés'!V161</f>
        <v>0</v>
      </c>
      <c r="AH159" s="512">
        <f>'részletező tábla módosíto ei '!W159</f>
        <v>0</v>
      </c>
      <c r="AI159" s="512">
        <f>'2a cofog szerinti teljesítés'!W161</f>
        <v>0</v>
      </c>
      <c r="AJ159" s="512">
        <f>'részletező tábla módosíto ei '!X159</f>
        <v>0</v>
      </c>
      <c r="AK159" s="512">
        <f>'2a cofog szerinti teljesítés'!X161</f>
        <v>0</v>
      </c>
      <c r="AL159" s="512">
        <f>'részletező tábla módosíto ei '!Y159</f>
        <v>0</v>
      </c>
      <c r="AM159" s="512">
        <f>'2a cofog szerinti teljesítés'!Y161</f>
        <v>47762</v>
      </c>
      <c r="AN159" s="515">
        <f>'részletező tábla módosíto ei '!Z159</f>
        <v>0</v>
      </c>
      <c r="AO159" s="515">
        <f>'2a cofog szerinti teljesítés'!Z161</f>
        <v>365352</v>
      </c>
      <c r="AP159" s="512">
        <f>'részletező tábla módosíto ei '!AA159</f>
        <v>0</v>
      </c>
      <c r="AQ159" s="512">
        <f>'2a cofog szerinti teljesítés'!AA161</f>
        <v>288250</v>
      </c>
      <c r="AR159" s="512">
        <f>'részletező tábla módosíto ei '!AB159</f>
        <v>0</v>
      </c>
      <c r="AS159" s="512">
        <f>'2a cofog szerinti teljesítés'!AB161</f>
        <v>0</v>
      </c>
      <c r="AT159" s="512">
        <f>'részletező tábla módosíto ei '!AC159</f>
        <v>0</v>
      </c>
      <c r="AU159" s="512">
        <f>'2a cofog szerinti teljesítés'!AC161</f>
        <v>0</v>
      </c>
      <c r="AV159" s="512">
        <f>'részletező tábla módosíto ei '!AD159</f>
        <v>0</v>
      </c>
      <c r="AW159" s="512">
        <f>'2a cofog szerinti teljesítés'!AD161</f>
        <v>0</v>
      </c>
      <c r="AX159" s="512">
        <f>'részletező tábla módosíto ei '!AF159</f>
        <v>0</v>
      </c>
      <c r="AY159" s="512">
        <f>'2a cofog szerinti teljesítés'!AF161</f>
        <v>1339</v>
      </c>
      <c r="AZ159" s="512">
        <f>'részletező tábla módosíto ei '!AG159</f>
        <v>0</v>
      </c>
      <c r="BA159" s="512">
        <f>'2a cofog szerinti teljesítés'!AG161</f>
        <v>0</v>
      </c>
      <c r="BB159" s="512">
        <f>'részletező tábla módosíto ei '!AH159</f>
        <v>0</v>
      </c>
      <c r="BC159" s="512">
        <f>'2a cofog szerinti teljesítés'!AH161</f>
        <v>32657</v>
      </c>
      <c r="BD159" s="512">
        <f>'részletező tábla módosíto ei '!AI159</f>
        <v>0</v>
      </c>
      <c r="BE159" s="512">
        <f>'2a cofog szerinti teljesítés'!AI161</f>
        <v>0</v>
      </c>
      <c r="BF159" s="512">
        <f>'részletező tábla módosíto ei '!AJ159</f>
        <v>0</v>
      </c>
      <c r="BG159" s="512">
        <f>'2a cofog szerinti teljesítés'!AJ161</f>
        <v>370000</v>
      </c>
      <c r="BH159" s="512">
        <f>'részletező tábla módosíto ei '!AK159</f>
        <v>0</v>
      </c>
      <c r="BI159" s="512">
        <f>'2a cofog szerinti teljesítés'!AK161</f>
        <v>0</v>
      </c>
      <c r="BJ159" s="512">
        <f>'részletező tábla módosíto ei '!AL159</f>
        <v>19033864</v>
      </c>
      <c r="BK159" s="512">
        <f>'2a cofog szerinti teljesítés'!AL161</f>
        <v>11617531</v>
      </c>
      <c r="BL159" s="512">
        <f>'részletező tábla módosíto ei '!AM159</f>
        <v>0</v>
      </c>
      <c r="BM159" s="512">
        <f>'2a cofog szerinti teljesítés'!AM161</f>
        <v>148993</v>
      </c>
      <c r="BN159" s="512">
        <f>'részletező tábla módosíto ei '!AN159</f>
        <v>0</v>
      </c>
      <c r="BO159" s="512">
        <f>'2a cofog szerinti teljesítés'!AN161</f>
        <v>43747</v>
      </c>
      <c r="BP159" s="512">
        <f>'részletező tábla módosíto ei '!AO159</f>
        <v>0</v>
      </c>
      <c r="BQ159" s="512">
        <f>'2a cofog szerinti teljesítés'!AO161</f>
        <v>0</v>
      </c>
      <c r="BR159" s="512">
        <f>'részletező tábla módosíto ei '!AP159</f>
        <v>0</v>
      </c>
      <c r="BS159" s="512">
        <f>'2a cofog szerinti teljesítés'!AP161</f>
        <v>50273</v>
      </c>
      <c r="BT159" s="512">
        <f>'részletező tábla módosíto ei '!AR159</f>
        <v>0</v>
      </c>
      <c r="BU159" s="512">
        <f>'2a cofog szerinti teljesítés'!AR161</f>
        <v>34990</v>
      </c>
      <c r="BV159" s="512">
        <f>'részletező tábla módosíto ei '!AS159</f>
        <v>0</v>
      </c>
      <c r="BW159" s="512">
        <f>'2a cofog szerinti teljesítés'!AS161</f>
        <v>0</v>
      </c>
      <c r="BX159" s="512">
        <f>'részletező tábla módosíto ei '!AE159</f>
        <v>0</v>
      </c>
      <c r="BY159" s="512">
        <f>'2a cofog szerinti teljesítés'!AE161</f>
        <v>0</v>
      </c>
      <c r="BZ159" s="512" t="e">
        <f>'részletező tábla módosíto ei '!#REF!</f>
        <v>#REF!</v>
      </c>
      <c r="CA159" s="512">
        <f>'2a cofog szerinti teljesítés'!AG161</f>
        <v>0</v>
      </c>
      <c r="CB159" s="512">
        <f>'részletező tábla módosíto ei '!AT159</f>
        <v>0</v>
      </c>
      <c r="CC159" s="512">
        <f>'2a cofog szerinti teljesítés'!AU161</f>
        <v>0</v>
      </c>
      <c r="CD159" s="512">
        <f>'részletező tábla módosíto ei '!AU159</f>
        <v>0</v>
      </c>
      <c r="CE159" s="512">
        <f>'2a cofog szerinti teljesítés'!AX161</f>
        <v>0</v>
      </c>
      <c r="CF159" s="512" t="e">
        <f>'részletező tábla módosíto ei '!#REF!</f>
        <v>#REF!</v>
      </c>
      <c r="CG159" s="512" t="e">
        <f>'2a cofog szerinti teljesítés'!#REF!</f>
        <v>#REF!</v>
      </c>
      <c r="CH159" s="512">
        <f>'részletező tábla módosíto ei '!AV159</f>
        <v>0</v>
      </c>
      <c r="CI159" s="512">
        <f>'2a cofog szerinti teljesítés'!AY161</f>
        <v>0</v>
      </c>
      <c r="CJ159" s="512">
        <f>'részletező tábla módosíto ei '!AW159</f>
        <v>0</v>
      </c>
      <c r="CK159" s="512">
        <f>'2a cofog szerinti teljesítés'!AZ161</f>
        <v>84189</v>
      </c>
      <c r="CL159" s="512" t="e">
        <f>'részletező tábla módosíto ei '!#REF!</f>
        <v>#REF!</v>
      </c>
      <c r="CM159" s="512"/>
      <c r="CN159" s="512" t="e">
        <f>'részletező tábla módosíto ei '!#REF!</f>
        <v>#REF!</v>
      </c>
      <c r="CO159" s="512">
        <f>'2a cofog szerinti teljesítés'!AQ161</f>
        <v>0</v>
      </c>
      <c r="CP159" s="512" t="e">
        <f>'részletező tábla módosíto ei '!#REF!</f>
        <v>#REF!</v>
      </c>
      <c r="CQ159" s="512"/>
      <c r="CR159" s="512">
        <f>'részletező tábla módosíto ei '!AX159</f>
        <v>0</v>
      </c>
      <c r="CS159" s="512"/>
      <c r="CT159" s="512" t="e">
        <f>'részletező tábla módosíto ei '!#REF!</f>
        <v>#REF!</v>
      </c>
      <c r="CU159" s="512" t="e">
        <f>'2a cofog szerinti teljesítés'!#REF!</f>
        <v>#REF!</v>
      </c>
      <c r="CV159" s="512">
        <f>'részletező tábla módosíto ei '!AY159</f>
        <v>0</v>
      </c>
      <c r="CW159" s="512">
        <f>'2a cofog szerinti teljesítés'!BB161</f>
        <v>5363708</v>
      </c>
      <c r="CX159" s="513">
        <f>'részletező tábla módosíto ei '!AZ159</f>
        <v>19033864</v>
      </c>
      <c r="CY159" s="513">
        <f>'2a cofog szerinti teljesítés'!BC161</f>
        <v>18561042</v>
      </c>
      <c r="CZ159" s="510">
        <f t="shared" si="278"/>
        <v>23178864</v>
      </c>
    </row>
    <row r="160" spans="1:104" ht="17.399999999999999" x14ac:dyDescent="0.3">
      <c r="A160" s="16" t="s">
        <v>313</v>
      </c>
      <c r="B160" s="17" t="s">
        <v>314</v>
      </c>
      <c r="C160" s="146">
        <f>'részletező tábla módosíto ei '!C160</f>
        <v>0</v>
      </c>
      <c r="D160" s="146">
        <f>'2a cofog szerinti teljesítés'!C162</f>
        <v>0</v>
      </c>
      <c r="E160" s="146">
        <f>'részletező tábla módosíto ei '!D160</f>
        <v>0</v>
      </c>
      <c r="F160" s="146">
        <f>'2a cofog szerinti teljesítés'!D162</f>
        <v>0</v>
      </c>
      <c r="G160" s="146">
        <f>'részletező tábla módosíto ei '!E160</f>
        <v>100000</v>
      </c>
      <c r="H160" s="146">
        <f>'2a cofog szerinti teljesítés'!E162</f>
        <v>47981</v>
      </c>
      <c r="I160" s="146">
        <f>'részletező tábla módosíto ei '!F160</f>
        <v>0</v>
      </c>
      <c r="J160" s="146">
        <f>'2a cofog szerinti teljesítés'!F162</f>
        <v>0</v>
      </c>
      <c r="K160" s="146">
        <f>'részletező tábla módosíto ei '!G160</f>
        <v>0</v>
      </c>
      <c r="L160" s="146">
        <f>'részletező tábla módosíto ei '!H160</f>
        <v>100000</v>
      </c>
      <c r="M160" s="146">
        <f>'2a cofog szerinti teljesítés'!H162</f>
        <v>47981</v>
      </c>
      <c r="N160" s="146">
        <f>'részletező tábla módosíto ei '!M160</f>
        <v>35000</v>
      </c>
      <c r="O160" s="146">
        <f>'2a cofog szerinti teljesítés'!M162</f>
        <v>12955</v>
      </c>
      <c r="P160" s="146">
        <f>'részletező tábla módosíto ei '!N160</f>
        <v>0</v>
      </c>
      <c r="Q160" s="146">
        <f>'2a cofog szerinti teljesítés'!N162</f>
        <v>0</v>
      </c>
      <c r="R160" s="146">
        <f>'részletező tábla módosíto ei '!O160</f>
        <v>0</v>
      </c>
      <c r="S160" s="146">
        <f>'2a cofog szerinti teljesítés'!O162</f>
        <v>0</v>
      </c>
      <c r="T160" s="146">
        <f>'részletező tábla módosíto ei '!P160</f>
        <v>0</v>
      </c>
      <c r="U160" s="146">
        <f>'2a cofog szerinti teljesítés'!P162</f>
        <v>0</v>
      </c>
      <c r="V160" s="146">
        <f>'részletező tábla módosíto ei '!Q160</f>
        <v>35000</v>
      </c>
      <c r="W160" s="146">
        <f>'2a cofog szerinti teljesítés'!Q162</f>
        <v>12955</v>
      </c>
      <c r="X160" s="146">
        <f>'részletező tábla módosíto ei '!R160</f>
        <v>200000</v>
      </c>
      <c r="Y160" s="146">
        <f>'2a cofog szerinti teljesítés'!R162</f>
        <v>147874</v>
      </c>
      <c r="Z160" s="146">
        <f>'részletező tábla módosíto ei '!S160</f>
        <v>0</v>
      </c>
      <c r="AA160" s="146">
        <f>'2a cofog szerinti teljesítés'!S162</f>
        <v>0</v>
      </c>
      <c r="AB160" s="146">
        <f>'részletező tábla módosíto ei '!T160</f>
        <v>0</v>
      </c>
      <c r="AC160" s="146">
        <f>'2a cofog szerinti teljesítés'!T162</f>
        <v>0</v>
      </c>
      <c r="AD160" s="146">
        <f>'részletező tábla módosíto ei '!U160</f>
        <v>200000</v>
      </c>
      <c r="AE160" s="146">
        <f>'2a cofog szerinti teljesítés'!U162</f>
        <v>147874</v>
      </c>
      <c r="AF160" s="146">
        <f>'részletező tábla módosíto ei '!V160</f>
        <v>0</v>
      </c>
      <c r="AG160" s="146">
        <f>'2a cofog szerinti teljesítés'!V162</f>
        <v>0</v>
      </c>
      <c r="AH160" s="146">
        <f>'részletező tábla módosíto ei '!W160</f>
        <v>0</v>
      </c>
      <c r="AI160" s="146">
        <f>'2a cofog szerinti teljesítés'!W162</f>
        <v>0</v>
      </c>
      <c r="AJ160" s="146">
        <f>'részletező tábla módosíto ei '!X160</f>
        <v>0</v>
      </c>
      <c r="AK160" s="146">
        <f>'2a cofog szerinti teljesítés'!X162</f>
        <v>0</v>
      </c>
      <c r="AL160" s="146">
        <f>'részletező tábla módosíto ei '!Y160</f>
        <v>0</v>
      </c>
      <c r="AM160" s="146">
        <f>'2a cofog szerinti teljesítés'!Y162</f>
        <v>0</v>
      </c>
      <c r="AN160" s="146">
        <f>'részletező tábla módosíto ei '!Z160</f>
        <v>0</v>
      </c>
      <c r="AO160" s="146">
        <f>'2a cofog szerinti teljesítés'!Z162</f>
        <v>0</v>
      </c>
      <c r="AP160" s="146">
        <f>'részletező tábla módosíto ei '!AA160</f>
        <v>0</v>
      </c>
      <c r="AQ160" s="146">
        <f>'2a cofog szerinti teljesítés'!AA162</f>
        <v>0</v>
      </c>
      <c r="AR160" s="146">
        <f>'részletező tábla módosíto ei '!AB160</f>
        <v>0</v>
      </c>
      <c r="AS160" s="146">
        <f>'2a cofog szerinti teljesítés'!AB162</f>
        <v>0</v>
      </c>
      <c r="AT160" s="146">
        <f>'részletező tábla módosíto ei '!AC160</f>
        <v>0</v>
      </c>
      <c r="AU160" s="146">
        <f>'2a cofog szerinti teljesítés'!AC162</f>
        <v>0</v>
      </c>
      <c r="AV160" s="146">
        <f>'részletező tábla módosíto ei '!AD160</f>
        <v>0</v>
      </c>
      <c r="AW160" s="146">
        <f>'2a cofog szerinti teljesítés'!AD162</f>
        <v>0</v>
      </c>
      <c r="AX160" s="146">
        <f>'részletező tábla módosíto ei '!AF160</f>
        <v>0</v>
      </c>
      <c r="AY160" s="146">
        <f>'2a cofog szerinti teljesítés'!AF162</f>
        <v>0</v>
      </c>
      <c r="AZ160" s="146">
        <f>'részletező tábla módosíto ei '!AG160</f>
        <v>0</v>
      </c>
      <c r="BA160" s="146">
        <f>'2a cofog szerinti teljesítés'!AG162</f>
        <v>0</v>
      </c>
      <c r="BB160" s="146">
        <f>'részletező tábla módosíto ei '!AH160</f>
        <v>0</v>
      </c>
      <c r="BC160" s="146">
        <f>'2a cofog szerinti teljesítés'!AH162</f>
        <v>0</v>
      </c>
      <c r="BD160" s="146">
        <f>'részletező tábla módosíto ei '!AI160</f>
        <v>0</v>
      </c>
      <c r="BE160" s="146">
        <f>'2a cofog szerinti teljesítés'!AI162</f>
        <v>0</v>
      </c>
      <c r="BF160" s="146">
        <f>'részletező tábla módosíto ei '!AJ160</f>
        <v>0</v>
      </c>
      <c r="BG160" s="146">
        <f>'2a cofog szerinti teljesítés'!AJ162</f>
        <v>0</v>
      </c>
      <c r="BH160" s="146">
        <f>'részletező tábla módosíto ei '!AK160</f>
        <v>0</v>
      </c>
      <c r="BI160" s="146">
        <f>'2a cofog szerinti teljesítés'!AK162</f>
        <v>0</v>
      </c>
      <c r="BJ160" s="146">
        <f>'részletező tábla módosíto ei '!AL160</f>
        <v>850000</v>
      </c>
      <c r="BK160" s="146">
        <f>'2a cofog szerinti teljesítés'!AL162</f>
        <v>412776</v>
      </c>
      <c r="BL160" s="146">
        <f>'részletező tábla módosíto ei '!AM160</f>
        <v>0</v>
      </c>
      <c r="BM160" s="146">
        <f>'2a cofog szerinti teljesítés'!AM162</f>
        <v>7000</v>
      </c>
      <c r="BN160" s="146">
        <f>'részletező tábla módosíto ei '!AN160</f>
        <v>0</v>
      </c>
      <c r="BO160" s="146">
        <f>'2a cofog szerinti teljesítés'!AN162</f>
        <v>0</v>
      </c>
      <c r="BP160" s="146">
        <f>'részletező tábla módosíto ei '!AO160</f>
        <v>0</v>
      </c>
      <c r="BQ160" s="146">
        <f>'2a cofog szerinti teljesítés'!AO162</f>
        <v>0</v>
      </c>
      <c r="BR160" s="146">
        <f>'részletező tábla módosíto ei '!AP160</f>
        <v>0</v>
      </c>
      <c r="BS160" s="146">
        <f>'2a cofog szerinti teljesítés'!AP162</f>
        <v>239419</v>
      </c>
      <c r="BT160" s="146">
        <f>'részletező tábla módosíto ei '!AR160</f>
        <v>0</v>
      </c>
      <c r="BU160" s="146">
        <f>'2a cofog szerinti teljesítés'!AR162</f>
        <v>0</v>
      </c>
      <c r="BV160" s="146">
        <f>'részletező tábla módosíto ei '!AS160</f>
        <v>0</v>
      </c>
      <c r="BW160" s="146">
        <f>'2a cofog szerinti teljesítés'!AS162</f>
        <v>0</v>
      </c>
      <c r="BX160" s="146">
        <f>'részletező tábla módosíto ei '!AE160</f>
        <v>0</v>
      </c>
      <c r="BY160" s="146">
        <f>'2a cofog szerinti teljesítés'!AE162</f>
        <v>0</v>
      </c>
      <c r="BZ160" s="146" t="e">
        <f>'részletező tábla módosíto ei '!#REF!</f>
        <v>#REF!</v>
      </c>
      <c r="CA160" s="146">
        <f>'2a cofog szerinti teljesítés'!AG162</f>
        <v>0</v>
      </c>
      <c r="CB160" s="146">
        <f>'részletező tábla módosíto ei '!AT160</f>
        <v>0</v>
      </c>
      <c r="CC160" s="146">
        <f>'2a cofog szerinti teljesítés'!AU162</f>
        <v>0</v>
      </c>
      <c r="CD160" s="146">
        <f>'részletező tábla módosíto ei '!AU160</f>
        <v>0</v>
      </c>
      <c r="CE160" s="146">
        <f>'2a cofog szerinti teljesítés'!AX162</f>
        <v>0</v>
      </c>
      <c r="CF160" s="146" t="e">
        <f>'részletező tábla módosíto ei '!#REF!</f>
        <v>#REF!</v>
      </c>
      <c r="CG160" s="146" t="e">
        <f>'2a cofog szerinti teljesítés'!#REF!</f>
        <v>#REF!</v>
      </c>
      <c r="CH160" s="146">
        <f>'részletező tábla módosíto ei '!AV160</f>
        <v>0</v>
      </c>
      <c r="CI160" s="146">
        <f>'2a cofog szerinti teljesítés'!AY162</f>
        <v>0</v>
      </c>
      <c r="CJ160" s="146">
        <f>'részletező tábla módosíto ei '!AW160</f>
        <v>0</v>
      </c>
      <c r="CK160" s="146">
        <f>'2a cofog szerinti teljesítés'!AZ162</f>
        <v>0</v>
      </c>
      <c r="CL160" s="146" t="e">
        <f>'részletező tábla módosíto ei '!#REF!</f>
        <v>#REF!</v>
      </c>
      <c r="CM160" s="146"/>
      <c r="CN160" s="146" t="e">
        <f>'részletező tábla módosíto ei '!#REF!</f>
        <v>#REF!</v>
      </c>
      <c r="CO160" s="146">
        <f>'2a cofog szerinti teljesítés'!AQ162</f>
        <v>0</v>
      </c>
      <c r="CP160" s="146" t="e">
        <f>'részletező tábla módosíto ei '!#REF!</f>
        <v>#REF!</v>
      </c>
      <c r="CQ160" s="146"/>
      <c r="CR160" s="146">
        <f>'részletező tábla módosíto ei '!AX160</f>
        <v>0</v>
      </c>
      <c r="CS160" s="146"/>
      <c r="CT160" s="146" t="e">
        <f>'részletező tábla módosíto ei '!#REF!</f>
        <v>#REF!</v>
      </c>
      <c r="CU160" s="146" t="e">
        <f>'2a cofog szerinti teljesítés'!#REF!</f>
        <v>#REF!</v>
      </c>
      <c r="CV160" s="146">
        <f>'részletező tábla módosíto ei '!AY160</f>
        <v>0</v>
      </c>
      <c r="CW160" s="146">
        <f>'2a cofog szerinti teljesítés'!BB162</f>
        <v>0</v>
      </c>
      <c r="CX160" s="146">
        <f>'részletező tábla módosíto ei '!AZ160</f>
        <v>850000</v>
      </c>
      <c r="CY160" s="146">
        <f>'2a cofog szerinti teljesítés'!BC162</f>
        <v>659195</v>
      </c>
      <c r="CZ160" s="510">
        <f t="shared" si="278"/>
        <v>1185000</v>
      </c>
    </row>
    <row r="161" spans="1:104" ht="17.399999999999999" x14ac:dyDescent="0.3">
      <c r="A161" s="18" t="s">
        <v>315</v>
      </c>
      <c r="B161" s="19" t="s">
        <v>316</v>
      </c>
      <c r="C161" s="512">
        <f>'részletező tábla módosíto ei '!C161</f>
        <v>0</v>
      </c>
      <c r="D161" s="512">
        <f>'2a cofog szerinti teljesítés'!C163</f>
        <v>0</v>
      </c>
      <c r="E161" s="512">
        <f>'részletező tábla módosíto ei '!D161</f>
        <v>0</v>
      </c>
      <c r="F161" s="512">
        <f>'2a cofog szerinti teljesítés'!D163</f>
        <v>0</v>
      </c>
      <c r="G161" s="512">
        <f>'részletező tábla módosíto ei '!E161</f>
        <v>100000</v>
      </c>
      <c r="H161" s="512">
        <f>'2a cofog szerinti teljesítés'!E163</f>
        <v>47981</v>
      </c>
      <c r="I161" s="512">
        <f>'részletező tábla módosíto ei '!F161</f>
        <v>0</v>
      </c>
      <c r="J161" s="512">
        <f>'2a cofog szerinti teljesítés'!F163</f>
        <v>0</v>
      </c>
      <c r="K161" s="512">
        <f>'részletező tábla módosíto ei '!G161</f>
        <v>0</v>
      </c>
      <c r="L161" s="512">
        <f>'részletező tábla módosíto ei '!H161</f>
        <v>100000</v>
      </c>
      <c r="M161" s="512">
        <f>'2a cofog szerinti teljesítés'!H163</f>
        <v>47981</v>
      </c>
      <c r="N161" s="512">
        <f>'részletező tábla módosíto ei '!M161</f>
        <v>35000</v>
      </c>
      <c r="O161" s="512">
        <f>'2a cofog szerinti teljesítés'!M163</f>
        <v>12955</v>
      </c>
      <c r="P161" s="512">
        <f>'részletező tábla módosíto ei '!N161</f>
        <v>0</v>
      </c>
      <c r="Q161" s="512">
        <f>'2a cofog szerinti teljesítés'!N163</f>
        <v>0</v>
      </c>
      <c r="R161" s="512">
        <f>'részletező tábla módosíto ei '!O161</f>
        <v>0</v>
      </c>
      <c r="S161" s="512">
        <f>'2a cofog szerinti teljesítés'!O163</f>
        <v>0</v>
      </c>
      <c r="T161" s="512">
        <f>'részletező tábla módosíto ei '!P161</f>
        <v>0</v>
      </c>
      <c r="U161" s="512">
        <f>'2a cofog szerinti teljesítés'!P163</f>
        <v>0</v>
      </c>
      <c r="V161" s="512">
        <f>'részletező tábla módosíto ei '!Q161</f>
        <v>35000</v>
      </c>
      <c r="W161" s="512">
        <f>'2a cofog szerinti teljesítés'!Q163</f>
        <v>12955</v>
      </c>
      <c r="X161" s="515">
        <f>'részletező tábla módosíto ei '!R161</f>
        <v>200000</v>
      </c>
      <c r="Y161" s="515">
        <f>'2a cofog szerinti teljesítés'!R163</f>
        <v>147874</v>
      </c>
      <c r="Z161" s="512">
        <f>'részletező tábla módosíto ei '!S161</f>
        <v>0</v>
      </c>
      <c r="AA161" s="512">
        <f>'2a cofog szerinti teljesítés'!S163</f>
        <v>0</v>
      </c>
      <c r="AB161" s="512">
        <f>'részletező tábla módosíto ei '!T161</f>
        <v>0</v>
      </c>
      <c r="AC161" s="512">
        <f>'2a cofog szerinti teljesítés'!T163</f>
        <v>0</v>
      </c>
      <c r="AD161" s="512">
        <f>'részletező tábla módosíto ei '!U161</f>
        <v>200000</v>
      </c>
      <c r="AE161" s="512">
        <f>'2a cofog szerinti teljesítés'!U163</f>
        <v>147874</v>
      </c>
      <c r="AF161" s="512">
        <f>'részletező tábla módosíto ei '!V161</f>
        <v>0</v>
      </c>
      <c r="AG161" s="512">
        <f>'2a cofog szerinti teljesítés'!V163</f>
        <v>0</v>
      </c>
      <c r="AH161" s="512">
        <f>'részletező tábla módosíto ei '!W161</f>
        <v>0</v>
      </c>
      <c r="AI161" s="512">
        <f>'2a cofog szerinti teljesítés'!W163</f>
        <v>0</v>
      </c>
      <c r="AJ161" s="512">
        <f>'részletező tábla módosíto ei '!X161</f>
        <v>0</v>
      </c>
      <c r="AK161" s="512">
        <f>'2a cofog szerinti teljesítés'!X163</f>
        <v>0</v>
      </c>
      <c r="AL161" s="512">
        <f>'részletező tábla módosíto ei '!Y161</f>
        <v>0</v>
      </c>
      <c r="AM161" s="512">
        <f>'2a cofog szerinti teljesítés'!Y163</f>
        <v>0</v>
      </c>
      <c r="AN161" s="512">
        <f>'részletező tábla módosíto ei '!Z161</f>
        <v>0</v>
      </c>
      <c r="AO161" s="512">
        <f>'2a cofog szerinti teljesítés'!Z163</f>
        <v>0</v>
      </c>
      <c r="AP161" s="512">
        <f>'részletező tábla módosíto ei '!AA161</f>
        <v>0</v>
      </c>
      <c r="AQ161" s="512">
        <f>'2a cofog szerinti teljesítés'!AA163</f>
        <v>0</v>
      </c>
      <c r="AR161" s="512">
        <f>'részletező tábla módosíto ei '!AB161</f>
        <v>0</v>
      </c>
      <c r="AS161" s="512">
        <f>'2a cofog szerinti teljesítés'!AB163</f>
        <v>0</v>
      </c>
      <c r="AT161" s="512">
        <f>'részletező tábla módosíto ei '!AC161</f>
        <v>0</v>
      </c>
      <c r="AU161" s="512">
        <f>'2a cofog szerinti teljesítés'!AC163</f>
        <v>0</v>
      </c>
      <c r="AV161" s="512">
        <f>'részletező tábla módosíto ei '!AD161</f>
        <v>0</v>
      </c>
      <c r="AW161" s="512">
        <f>'2a cofog szerinti teljesítés'!AD163</f>
        <v>0</v>
      </c>
      <c r="AX161" s="512">
        <f>'részletező tábla módosíto ei '!AF161</f>
        <v>0</v>
      </c>
      <c r="AY161" s="512">
        <f>'2a cofog szerinti teljesítés'!AF163</f>
        <v>0</v>
      </c>
      <c r="AZ161" s="512">
        <f>'részletező tábla módosíto ei '!AG161</f>
        <v>0</v>
      </c>
      <c r="BA161" s="512">
        <f>'2a cofog szerinti teljesítés'!AG163</f>
        <v>0</v>
      </c>
      <c r="BB161" s="512">
        <f>'részletező tábla módosíto ei '!AH161</f>
        <v>0</v>
      </c>
      <c r="BC161" s="512">
        <f>'2a cofog szerinti teljesítés'!AH163</f>
        <v>0</v>
      </c>
      <c r="BD161" s="512">
        <f>'részletező tábla módosíto ei '!AI161</f>
        <v>0</v>
      </c>
      <c r="BE161" s="512">
        <f>'2a cofog szerinti teljesítés'!AI163</f>
        <v>0</v>
      </c>
      <c r="BF161" s="512">
        <f>'részletező tábla módosíto ei '!AJ161</f>
        <v>0</v>
      </c>
      <c r="BG161" s="512">
        <f>'2a cofog szerinti teljesítés'!AJ163</f>
        <v>0</v>
      </c>
      <c r="BH161" s="512">
        <f>'részletező tábla módosíto ei '!AK161</f>
        <v>0</v>
      </c>
      <c r="BI161" s="512">
        <f>'2a cofog szerinti teljesítés'!AK163</f>
        <v>0</v>
      </c>
      <c r="BJ161" s="512">
        <f>'részletező tábla módosíto ei '!AL161</f>
        <v>850000</v>
      </c>
      <c r="BK161" s="512">
        <f>'2a cofog szerinti teljesítés'!AL163</f>
        <v>412776</v>
      </c>
      <c r="BL161" s="512">
        <f>'részletező tábla módosíto ei '!AM161</f>
        <v>0</v>
      </c>
      <c r="BM161" s="512">
        <f>'2a cofog szerinti teljesítés'!AM163</f>
        <v>7000</v>
      </c>
      <c r="BN161" s="512">
        <f>'részletező tábla módosíto ei '!AN161</f>
        <v>0</v>
      </c>
      <c r="BO161" s="512">
        <f>'2a cofog szerinti teljesítés'!AN163</f>
        <v>0</v>
      </c>
      <c r="BP161" s="512">
        <f>'részletező tábla módosíto ei '!AO161</f>
        <v>0</v>
      </c>
      <c r="BQ161" s="512">
        <f>'2a cofog szerinti teljesítés'!AO163</f>
        <v>0</v>
      </c>
      <c r="BR161" s="512">
        <f>'részletező tábla módosíto ei '!AP161</f>
        <v>0</v>
      </c>
      <c r="BS161" s="512">
        <f>'2a cofog szerinti teljesítés'!AP163</f>
        <v>239419</v>
      </c>
      <c r="BT161" s="512">
        <f>'részletező tábla módosíto ei '!AR161</f>
        <v>0</v>
      </c>
      <c r="BU161" s="512">
        <f>'2a cofog szerinti teljesítés'!AR163</f>
        <v>0</v>
      </c>
      <c r="BV161" s="512">
        <f>'részletező tábla módosíto ei '!AS161</f>
        <v>0</v>
      </c>
      <c r="BW161" s="512">
        <f>'2a cofog szerinti teljesítés'!AS163</f>
        <v>0</v>
      </c>
      <c r="BX161" s="512">
        <f>'részletező tábla módosíto ei '!AE161</f>
        <v>0</v>
      </c>
      <c r="BY161" s="512">
        <f>'2a cofog szerinti teljesítés'!AE163</f>
        <v>0</v>
      </c>
      <c r="BZ161" s="512" t="e">
        <f>'részletező tábla módosíto ei '!#REF!</f>
        <v>#REF!</v>
      </c>
      <c r="CA161" s="512">
        <f>'2a cofog szerinti teljesítés'!AG163</f>
        <v>0</v>
      </c>
      <c r="CB161" s="512">
        <f>'részletező tábla módosíto ei '!AT161</f>
        <v>0</v>
      </c>
      <c r="CC161" s="512">
        <f>'2a cofog szerinti teljesítés'!AU163</f>
        <v>0</v>
      </c>
      <c r="CD161" s="512">
        <f>'részletező tábla módosíto ei '!AU161</f>
        <v>0</v>
      </c>
      <c r="CE161" s="512">
        <f>'2a cofog szerinti teljesítés'!AX163</f>
        <v>0</v>
      </c>
      <c r="CF161" s="512" t="e">
        <f>'részletező tábla módosíto ei '!#REF!</f>
        <v>#REF!</v>
      </c>
      <c r="CG161" s="512" t="e">
        <f>'2a cofog szerinti teljesítés'!#REF!</f>
        <v>#REF!</v>
      </c>
      <c r="CH161" s="512">
        <f>'részletező tábla módosíto ei '!AV161</f>
        <v>0</v>
      </c>
      <c r="CI161" s="512">
        <f>'2a cofog szerinti teljesítés'!AY163</f>
        <v>0</v>
      </c>
      <c r="CJ161" s="512">
        <f>'részletező tábla módosíto ei '!AW161</f>
        <v>0</v>
      </c>
      <c r="CK161" s="512">
        <f>'2a cofog szerinti teljesítés'!AZ163</f>
        <v>0</v>
      </c>
      <c r="CL161" s="512" t="e">
        <f>'részletező tábla módosíto ei '!#REF!</f>
        <v>#REF!</v>
      </c>
      <c r="CM161" s="512"/>
      <c r="CN161" s="512" t="e">
        <f>'részletező tábla módosíto ei '!#REF!</f>
        <v>#REF!</v>
      </c>
      <c r="CO161" s="512">
        <f>'2a cofog szerinti teljesítés'!AQ163</f>
        <v>0</v>
      </c>
      <c r="CP161" s="512" t="e">
        <f>'részletező tábla módosíto ei '!#REF!</f>
        <v>#REF!</v>
      </c>
      <c r="CQ161" s="512"/>
      <c r="CR161" s="512">
        <f>'részletező tábla módosíto ei '!AX161</f>
        <v>0</v>
      </c>
      <c r="CS161" s="512"/>
      <c r="CT161" s="512" t="e">
        <f>'részletező tábla módosíto ei '!#REF!</f>
        <v>#REF!</v>
      </c>
      <c r="CU161" s="512" t="e">
        <f>'2a cofog szerinti teljesítés'!#REF!</f>
        <v>#REF!</v>
      </c>
      <c r="CV161" s="512">
        <f>'részletező tábla módosíto ei '!AY161</f>
        <v>0</v>
      </c>
      <c r="CW161" s="512">
        <f>'2a cofog szerinti teljesítés'!BB163</f>
        <v>0</v>
      </c>
      <c r="CX161" s="513">
        <f>'részletező tábla módosíto ei '!AZ161</f>
        <v>850000</v>
      </c>
      <c r="CY161" s="513">
        <f>'2a cofog szerinti teljesítés'!BC163</f>
        <v>659195</v>
      </c>
      <c r="CZ161" s="510">
        <f t="shared" si="278"/>
        <v>1185000</v>
      </c>
    </row>
    <row r="162" spans="1:104" ht="17.399999999999999" x14ac:dyDescent="0.3">
      <c r="A162" s="18" t="s">
        <v>317</v>
      </c>
      <c r="B162" s="19" t="s">
        <v>318</v>
      </c>
      <c r="C162" s="512">
        <f>'részletező tábla módosíto ei '!C162</f>
        <v>0</v>
      </c>
      <c r="D162" s="512">
        <f>'2a cofog szerinti teljesítés'!C164</f>
        <v>0</v>
      </c>
      <c r="E162" s="512">
        <f>'részletező tábla módosíto ei '!D162</f>
        <v>0</v>
      </c>
      <c r="F162" s="512">
        <f>'2a cofog szerinti teljesítés'!D164</f>
        <v>0</v>
      </c>
      <c r="G162" s="512">
        <f>'részletező tábla módosíto ei '!E162</f>
        <v>0</v>
      </c>
      <c r="H162" s="512">
        <f>'2a cofog szerinti teljesítés'!E164</f>
        <v>0</v>
      </c>
      <c r="I162" s="512">
        <f>'részletező tábla módosíto ei '!F162</f>
        <v>0</v>
      </c>
      <c r="J162" s="512">
        <f>'2a cofog szerinti teljesítés'!F164</f>
        <v>0</v>
      </c>
      <c r="K162" s="512">
        <f>'részletező tábla módosíto ei '!G162</f>
        <v>0</v>
      </c>
      <c r="L162" s="512">
        <f>'részletező tábla módosíto ei '!H162</f>
        <v>0</v>
      </c>
      <c r="M162" s="512">
        <f>'2a cofog szerinti teljesítés'!H164</f>
        <v>0</v>
      </c>
      <c r="N162" s="512">
        <f>'részletező tábla módosíto ei '!M162</f>
        <v>0</v>
      </c>
      <c r="O162" s="512">
        <f>'2a cofog szerinti teljesítés'!M164</f>
        <v>0</v>
      </c>
      <c r="P162" s="512">
        <f>'részletező tábla módosíto ei '!N162</f>
        <v>0</v>
      </c>
      <c r="Q162" s="512">
        <f>'2a cofog szerinti teljesítés'!N164</f>
        <v>0</v>
      </c>
      <c r="R162" s="512">
        <f>'részletező tábla módosíto ei '!O162</f>
        <v>0</v>
      </c>
      <c r="S162" s="512">
        <f>'2a cofog szerinti teljesítés'!O164</f>
        <v>0</v>
      </c>
      <c r="T162" s="512">
        <f>'részletező tábla módosíto ei '!P162</f>
        <v>0</v>
      </c>
      <c r="U162" s="512">
        <f>'2a cofog szerinti teljesítés'!P164</f>
        <v>0</v>
      </c>
      <c r="V162" s="512">
        <f>'részletező tábla módosíto ei '!Q162</f>
        <v>0</v>
      </c>
      <c r="W162" s="512">
        <f>'2a cofog szerinti teljesítés'!Q164</f>
        <v>0</v>
      </c>
      <c r="X162" s="512">
        <f>'részletező tábla módosíto ei '!R162</f>
        <v>0</v>
      </c>
      <c r="Y162" s="512">
        <f>'2a cofog szerinti teljesítés'!R164</f>
        <v>0</v>
      </c>
      <c r="Z162" s="512">
        <f>'részletező tábla módosíto ei '!S162</f>
        <v>0</v>
      </c>
      <c r="AA162" s="512">
        <f>'2a cofog szerinti teljesítés'!S164</f>
        <v>0</v>
      </c>
      <c r="AB162" s="512">
        <f>'részletező tábla módosíto ei '!T162</f>
        <v>0</v>
      </c>
      <c r="AC162" s="512">
        <f>'2a cofog szerinti teljesítés'!T164</f>
        <v>0</v>
      </c>
      <c r="AD162" s="512">
        <f>'részletező tábla módosíto ei '!U162</f>
        <v>0</v>
      </c>
      <c r="AE162" s="512">
        <f>'2a cofog szerinti teljesítés'!U164</f>
        <v>0</v>
      </c>
      <c r="AF162" s="512">
        <f>'részletező tábla módosíto ei '!V162</f>
        <v>0</v>
      </c>
      <c r="AG162" s="512">
        <f>'2a cofog szerinti teljesítés'!V164</f>
        <v>0</v>
      </c>
      <c r="AH162" s="512">
        <f>'részletező tábla módosíto ei '!W162</f>
        <v>0</v>
      </c>
      <c r="AI162" s="512">
        <f>'2a cofog szerinti teljesítés'!W164</f>
        <v>0</v>
      </c>
      <c r="AJ162" s="512">
        <f>'részletező tábla módosíto ei '!X162</f>
        <v>0</v>
      </c>
      <c r="AK162" s="512">
        <f>'2a cofog szerinti teljesítés'!X164</f>
        <v>0</v>
      </c>
      <c r="AL162" s="512">
        <f>'részletező tábla módosíto ei '!Y162</f>
        <v>0</v>
      </c>
      <c r="AM162" s="512">
        <f>'2a cofog szerinti teljesítés'!Y164</f>
        <v>0</v>
      </c>
      <c r="AN162" s="512">
        <f>'részletező tábla módosíto ei '!Z162</f>
        <v>0</v>
      </c>
      <c r="AO162" s="512">
        <f>'2a cofog szerinti teljesítés'!Z164</f>
        <v>0</v>
      </c>
      <c r="AP162" s="512">
        <f>'részletező tábla módosíto ei '!AA162</f>
        <v>0</v>
      </c>
      <c r="AQ162" s="512">
        <f>'2a cofog szerinti teljesítés'!AA164</f>
        <v>0</v>
      </c>
      <c r="AR162" s="512">
        <f>'részletező tábla módosíto ei '!AB162</f>
        <v>0</v>
      </c>
      <c r="AS162" s="512">
        <f>'2a cofog szerinti teljesítés'!AB164</f>
        <v>0</v>
      </c>
      <c r="AT162" s="512">
        <f>'részletező tábla módosíto ei '!AC162</f>
        <v>0</v>
      </c>
      <c r="AU162" s="512">
        <f>'2a cofog szerinti teljesítés'!AC164</f>
        <v>0</v>
      </c>
      <c r="AV162" s="512">
        <f>'részletező tábla módosíto ei '!AD162</f>
        <v>0</v>
      </c>
      <c r="AW162" s="512">
        <f>'2a cofog szerinti teljesítés'!AD164</f>
        <v>0</v>
      </c>
      <c r="AX162" s="512">
        <f>'részletező tábla módosíto ei '!AF162</f>
        <v>0</v>
      </c>
      <c r="AY162" s="512">
        <f>'2a cofog szerinti teljesítés'!AF164</f>
        <v>0</v>
      </c>
      <c r="AZ162" s="512">
        <f>'részletező tábla módosíto ei '!AG162</f>
        <v>0</v>
      </c>
      <c r="BA162" s="512">
        <f>'2a cofog szerinti teljesítés'!AG164</f>
        <v>0</v>
      </c>
      <c r="BB162" s="512">
        <f>'részletező tábla módosíto ei '!AH162</f>
        <v>0</v>
      </c>
      <c r="BC162" s="512">
        <f>'2a cofog szerinti teljesítés'!AH164</f>
        <v>0</v>
      </c>
      <c r="BD162" s="512">
        <f>'részletező tábla módosíto ei '!AI162</f>
        <v>0</v>
      </c>
      <c r="BE162" s="512">
        <f>'2a cofog szerinti teljesítés'!AI164</f>
        <v>0</v>
      </c>
      <c r="BF162" s="512">
        <f>'részletező tábla módosíto ei '!AJ162</f>
        <v>0</v>
      </c>
      <c r="BG162" s="512">
        <f>'2a cofog szerinti teljesítés'!AJ164</f>
        <v>0</v>
      </c>
      <c r="BH162" s="512">
        <f>'részletező tábla módosíto ei '!AK162</f>
        <v>0</v>
      </c>
      <c r="BI162" s="512">
        <f>'2a cofog szerinti teljesítés'!AK164</f>
        <v>0</v>
      </c>
      <c r="BJ162" s="512">
        <f>'részletező tábla módosíto ei '!AL162</f>
        <v>0</v>
      </c>
      <c r="BK162" s="512">
        <f>'2a cofog szerinti teljesítés'!AL164</f>
        <v>0</v>
      </c>
      <c r="BL162" s="512">
        <f>'részletező tábla módosíto ei '!AM162</f>
        <v>0</v>
      </c>
      <c r="BM162" s="512">
        <f>'2a cofog szerinti teljesítés'!AM164</f>
        <v>0</v>
      </c>
      <c r="BN162" s="512">
        <f>'részletező tábla módosíto ei '!AN162</f>
        <v>0</v>
      </c>
      <c r="BO162" s="512">
        <f>'2a cofog szerinti teljesítés'!AN164</f>
        <v>0</v>
      </c>
      <c r="BP162" s="512">
        <f>'részletező tábla módosíto ei '!AO162</f>
        <v>0</v>
      </c>
      <c r="BQ162" s="512">
        <f>'2a cofog szerinti teljesítés'!AO164</f>
        <v>0</v>
      </c>
      <c r="BR162" s="512">
        <f>'részletező tábla módosíto ei '!AP162</f>
        <v>0</v>
      </c>
      <c r="BS162" s="512">
        <f>'2a cofog szerinti teljesítés'!AP164</f>
        <v>0</v>
      </c>
      <c r="BT162" s="512">
        <f>'részletező tábla módosíto ei '!AR162</f>
        <v>0</v>
      </c>
      <c r="BU162" s="512">
        <f>'2a cofog szerinti teljesítés'!AR164</f>
        <v>0</v>
      </c>
      <c r="BV162" s="512">
        <f>'részletező tábla módosíto ei '!AS162</f>
        <v>0</v>
      </c>
      <c r="BW162" s="512">
        <f>'2a cofog szerinti teljesítés'!AS164</f>
        <v>0</v>
      </c>
      <c r="BX162" s="512">
        <f>'részletező tábla módosíto ei '!AE162</f>
        <v>0</v>
      </c>
      <c r="BY162" s="512">
        <f>'2a cofog szerinti teljesítés'!AE164</f>
        <v>0</v>
      </c>
      <c r="BZ162" s="512" t="e">
        <f>'részletező tábla módosíto ei '!#REF!</f>
        <v>#REF!</v>
      </c>
      <c r="CA162" s="512">
        <f>'2a cofog szerinti teljesítés'!AG164</f>
        <v>0</v>
      </c>
      <c r="CB162" s="512">
        <f>'részletező tábla módosíto ei '!AT162</f>
        <v>0</v>
      </c>
      <c r="CC162" s="512">
        <f>'2a cofog szerinti teljesítés'!AU164</f>
        <v>0</v>
      </c>
      <c r="CD162" s="512">
        <f>'részletező tábla módosíto ei '!AU162</f>
        <v>0</v>
      </c>
      <c r="CE162" s="512">
        <f>'2a cofog szerinti teljesítés'!AX164</f>
        <v>0</v>
      </c>
      <c r="CF162" s="512" t="e">
        <f>'részletező tábla módosíto ei '!#REF!</f>
        <v>#REF!</v>
      </c>
      <c r="CG162" s="512" t="e">
        <f>'2a cofog szerinti teljesítés'!#REF!</f>
        <v>#REF!</v>
      </c>
      <c r="CH162" s="512">
        <f>'részletező tábla módosíto ei '!AV162</f>
        <v>0</v>
      </c>
      <c r="CI162" s="512">
        <f>'2a cofog szerinti teljesítés'!AY164</f>
        <v>0</v>
      </c>
      <c r="CJ162" s="512">
        <f>'részletező tábla módosíto ei '!AW162</f>
        <v>0</v>
      </c>
      <c r="CK162" s="512">
        <f>'2a cofog szerinti teljesítés'!AZ164</f>
        <v>0</v>
      </c>
      <c r="CL162" s="512" t="e">
        <f>'részletező tábla módosíto ei '!#REF!</f>
        <v>#REF!</v>
      </c>
      <c r="CM162" s="512"/>
      <c r="CN162" s="512" t="e">
        <f>'részletező tábla módosíto ei '!#REF!</f>
        <v>#REF!</v>
      </c>
      <c r="CO162" s="512">
        <f>'2a cofog szerinti teljesítés'!AQ164</f>
        <v>0</v>
      </c>
      <c r="CP162" s="512" t="e">
        <f>'részletező tábla módosíto ei '!#REF!</f>
        <v>#REF!</v>
      </c>
      <c r="CQ162" s="512"/>
      <c r="CR162" s="512">
        <f>'részletező tábla módosíto ei '!AX162</f>
        <v>0</v>
      </c>
      <c r="CS162" s="512"/>
      <c r="CT162" s="512" t="e">
        <f>'részletező tábla módosíto ei '!#REF!</f>
        <v>#REF!</v>
      </c>
      <c r="CU162" s="512" t="e">
        <f>'2a cofog szerinti teljesítés'!#REF!</f>
        <v>#REF!</v>
      </c>
      <c r="CV162" s="512">
        <f>'részletező tábla módosíto ei '!AY162</f>
        <v>0</v>
      </c>
      <c r="CW162" s="512">
        <f>'2a cofog szerinti teljesítés'!BB164</f>
        <v>0</v>
      </c>
      <c r="CX162" s="513">
        <f>'részletező tábla módosíto ei '!AZ162</f>
        <v>0</v>
      </c>
      <c r="CY162" s="513">
        <f>'2a cofog szerinti teljesítés'!BC164</f>
        <v>0</v>
      </c>
      <c r="CZ162" s="510">
        <f t="shared" si="278"/>
        <v>0</v>
      </c>
    </row>
    <row r="163" spans="1:104" ht="17.399999999999999" x14ac:dyDescent="0.3">
      <c r="A163" s="16" t="s">
        <v>319</v>
      </c>
      <c r="B163" s="17" t="s">
        <v>320</v>
      </c>
      <c r="C163" s="146">
        <f>'részletező tábla módosíto ei '!C163</f>
        <v>0</v>
      </c>
      <c r="D163" s="146">
        <f>'2a cofog szerinti teljesítés'!C165</f>
        <v>81</v>
      </c>
      <c r="E163" s="146">
        <f>'részletező tábla módosíto ei '!D163</f>
        <v>0</v>
      </c>
      <c r="F163" s="146">
        <f>'2a cofog szerinti teljesítés'!D165</f>
        <v>14063</v>
      </c>
      <c r="G163" s="146">
        <f>'részletező tábla módosíto ei '!E163</f>
        <v>1961059</v>
      </c>
      <c r="H163" s="146">
        <f>'2a cofog szerinti teljesítés'!E165</f>
        <v>1530090</v>
      </c>
      <c r="I163" s="146">
        <f>'részletező tábla módosíto ei '!F163</f>
        <v>0</v>
      </c>
      <c r="J163" s="146">
        <f>'2a cofog szerinti teljesítés'!F165</f>
        <v>0</v>
      </c>
      <c r="K163" s="146">
        <f>'részletező tábla módosíto ei '!G163</f>
        <v>0</v>
      </c>
      <c r="L163" s="146">
        <f>'részletező tábla módosíto ei '!H163</f>
        <v>1961059</v>
      </c>
      <c r="M163" s="146">
        <f>'2a cofog szerinti teljesítés'!H165</f>
        <v>1544234</v>
      </c>
      <c r="N163" s="146">
        <f>'részletező tábla módosíto ei '!M163</f>
        <v>2334670</v>
      </c>
      <c r="O163" s="146">
        <f>'2a cofog szerinti teljesítés'!M165</f>
        <v>1621063</v>
      </c>
      <c r="P163" s="146">
        <f>'részletező tábla módosíto ei '!N163</f>
        <v>0</v>
      </c>
      <c r="Q163" s="146">
        <f>'2a cofog szerinti teljesítés'!N165</f>
        <v>0</v>
      </c>
      <c r="R163" s="146">
        <f>'részletező tábla módosíto ei '!O163</f>
        <v>0</v>
      </c>
      <c r="S163" s="146">
        <f>'2a cofog szerinti teljesítés'!O165</f>
        <v>0</v>
      </c>
      <c r="T163" s="146">
        <f>'részletező tábla módosíto ei '!P163</f>
        <v>0</v>
      </c>
      <c r="U163" s="146">
        <f>'2a cofog szerinti teljesítés'!P165</f>
        <v>250142</v>
      </c>
      <c r="V163" s="146">
        <f>'részletező tábla módosíto ei '!Q163</f>
        <v>2334670</v>
      </c>
      <c r="W163" s="146">
        <f>'2a cofog szerinti teljesítés'!Q165</f>
        <v>1871205</v>
      </c>
      <c r="X163" s="146">
        <f>'részletező tábla módosíto ei '!R163</f>
        <v>2546231</v>
      </c>
      <c r="Y163" s="146">
        <f>'2a cofog szerinti teljesítés'!R165</f>
        <v>2008237</v>
      </c>
      <c r="Z163" s="146">
        <f>'részletező tábla módosíto ei '!S163</f>
        <v>0</v>
      </c>
      <c r="AA163" s="146">
        <f>'2a cofog szerinti teljesítés'!S165</f>
        <v>0</v>
      </c>
      <c r="AB163" s="146">
        <f>'részletező tábla módosíto ei '!T163</f>
        <v>0</v>
      </c>
      <c r="AC163" s="146">
        <f>'2a cofog szerinti teljesítés'!T165</f>
        <v>0</v>
      </c>
      <c r="AD163" s="146">
        <f>'részletező tábla módosíto ei '!U163</f>
        <v>2546231</v>
      </c>
      <c r="AE163" s="146">
        <f>'2a cofog szerinti teljesítés'!U165</f>
        <v>2008237</v>
      </c>
      <c r="AF163" s="146">
        <f>'részletező tábla módosíto ei '!V163</f>
        <v>0</v>
      </c>
      <c r="AG163" s="146">
        <f>'2a cofog szerinti teljesítés'!V165</f>
        <v>0</v>
      </c>
      <c r="AH163" s="146">
        <f>'részletező tábla módosíto ei '!W163</f>
        <v>0</v>
      </c>
      <c r="AI163" s="146">
        <f>'2a cofog szerinti teljesítés'!W165</f>
        <v>0</v>
      </c>
      <c r="AJ163" s="146">
        <f>'részletező tábla módosíto ei '!X163</f>
        <v>0</v>
      </c>
      <c r="AK163" s="146">
        <f>'2a cofog szerinti teljesítés'!X165</f>
        <v>0</v>
      </c>
      <c r="AL163" s="146">
        <f>'részletező tábla módosíto ei '!Y163</f>
        <v>0</v>
      </c>
      <c r="AM163" s="146">
        <f>'2a cofog szerinti teljesítés'!Y165</f>
        <v>0</v>
      </c>
      <c r="AN163" s="146">
        <f>'részletező tábla módosíto ei '!Z163</f>
        <v>0</v>
      </c>
      <c r="AO163" s="146">
        <f>'2a cofog szerinti teljesítés'!Z165</f>
        <v>149047</v>
      </c>
      <c r="AP163" s="146">
        <f>'részletező tábla módosíto ei '!AA163</f>
        <v>0</v>
      </c>
      <c r="AQ163" s="146">
        <f>'2a cofog szerinti teljesítés'!AA165</f>
        <v>828151</v>
      </c>
      <c r="AR163" s="146">
        <f>'részletező tábla módosíto ei '!AB163</f>
        <v>0</v>
      </c>
      <c r="AS163" s="146">
        <f>'2a cofog szerinti teljesítés'!AB165</f>
        <v>3103</v>
      </c>
      <c r="AT163" s="146">
        <f>'részletező tábla módosíto ei '!AC163</f>
        <v>0</v>
      </c>
      <c r="AU163" s="146">
        <f>'2a cofog szerinti teljesítés'!AC165</f>
        <v>0</v>
      </c>
      <c r="AV163" s="146">
        <f>'részletező tábla módosíto ei '!AD163</f>
        <v>0</v>
      </c>
      <c r="AW163" s="146">
        <f>'2a cofog szerinti teljesítés'!AD165</f>
        <v>0</v>
      </c>
      <c r="AX163" s="146">
        <f>'részletező tábla módosíto ei '!AF163</f>
        <v>0</v>
      </c>
      <c r="AY163" s="146">
        <f>'2a cofog szerinti teljesítés'!AF165</f>
        <v>33463</v>
      </c>
      <c r="AZ163" s="146">
        <f>'részletező tábla módosíto ei '!AG163</f>
        <v>0</v>
      </c>
      <c r="BA163" s="146">
        <f>'2a cofog szerinti teljesítés'!AG165</f>
        <v>0</v>
      </c>
      <c r="BB163" s="146">
        <f>'részletező tábla módosíto ei '!AH163</f>
        <v>0</v>
      </c>
      <c r="BC163" s="146">
        <f>'2a cofog szerinti teljesítés'!AH165</f>
        <v>810841</v>
      </c>
      <c r="BD163" s="146">
        <f>'részletező tábla módosíto ei '!AI163</f>
        <v>0</v>
      </c>
      <c r="BE163" s="146">
        <f>'2a cofog szerinti teljesítés'!AI165</f>
        <v>0</v>
      </c>
      <c r="BF163" s="146">
        <f>'részletező tábla módosíto ei '!AJ163</f>
        <v>0</v>
      </c>
      <c r="BG163" s="146">
        <f>'2a cofog szerinti teljesítés'!AJ165</f>
        <v>2184300</v>
      </c>
      <c r="BH163" s="146">
        <f>'részletező tábla módosíto ei '!AK163</f>
        <v>0</v>
      </c>
      <c r="BI163" s="146">
        <f>'2a cofog szerinti teljesítés'!AK165</f>
        <v>2775285</v>
      </c>
      <c r="BJ163" s="146">
        <f>'részletező tábla módosíto ei '!AL163</f>
        <v>34403071</v>
      </c>
      <c r="BK163" s="146">
        <f>'2a cofog szerinti teljesítés'!AL165</f>
        <v>5715388</v>
      </c>
      <c r="BL163" s="146">
        <f>'részletező tábla módosíto ei '!AM163</f>
        <v>0</v>
      </c>
      <c r="BM163" s="146">
        <f>'2a cofog szerinti teljesítés'!AM165</f>
        <v>477759</v>
      </c>
      <c r="BN163" s="146">
        <f>'részletező tábla módosíto ei '!AN163</f>
        <v>0</v>
      </c>
      <c r="BO163" s="146">
        <f>'2a cofog szerinti teljesítés'!AN165</f>
        <v>355250</v>
      </c>
      <c r="BP163" s="146">
        <f>'részletező tábla módosíto ei '!AO163</f>
        <v>0</v>
      </c>
      <c r="BQ163" s="146">
        <f>'2a cofog szerinti teljesítés'!AO165</f>
        <v>0</v>
      </c>
      <c r="BR163" s="146">
        <f>'részletező tábla módosíto ei '!AP163</f>
        <v>0</v>
      </c>
      <c r="BS163" s="146">
        <f>'2a cofog szerinti teljesítés'!AP165</f>
        <v>307914</v>
      </c>
      <c r="BT163" s="146">
        <f>'részletező tábla módosíto ei '!AR163</f>
        <v>0</v>
      </c>
      <c r="BU163" s="146">
        <f>'2a cofog szerinti teljesítés'!AR165</f>
        <v>1857374</v>
      </c>
      <c r="BV163" s="146">
        <f>'részletező tábla módosíto ei '!AS163</f>
        <v>0</v>
      </c>
      <c r="BW163" s="146">
        <f>'2a cofog szerinti teljesítés'!AS165</f>
        <v>0</v>
      </c>
      <c r="BX163" s="146">
        <f>'részletező tábla módosíto ei '!AE163</f>
        <v>0</v>
      </c>
      <c r="BY163" s="146">
        <f>'2a cofog szerinti teljesítés'!AE165</f>
        <v>0</v>
      </c>
      <c r="BZ163" s="146" t="e">
        <f>'részletező tábla módosíto ei '!#REF!</f>
        <v>#REF!</v>
      </c>
      <c r="CA163" s="146">
        <f>'2a cofog szerinti teljesítés'!AG165</f>
        <v>0</v>
      </c>
      <c r="CB163" s="146">
        <f>'részletező tábla módosíto ei '!AT163</f>
        <v>0</v>
      </c>
      <c r="CC163" s="146">
        <f>'2a cofog szerinti teljesítés'!AU165</f>
        <v>9414936</v>
      </c>
      <c r="CD163" s="146">
        <f>'részletező tábla módosíto ei '!AU163</f>
        <v>0</v>
      </c>
      <c r="CE163" s="146">
        <f>'2a cofog szerinti teljesítés'!AX165</f>
        <v>647944</v>
      </c>
      <c r="CF163" s="146" t="e">
        <f>'részletező tábla módosíto ei '!#REF!</f>
        <v>#REF!</v>
      </c>
      <c r="CG163" s="146" t="e">
        <f>'2a cofog szerinti teljesítés'!#REF!</f>
        <v>#REF!</v>
      </c>
      <c r="CH163" s="146">
        <f>'részletező tábla módosíto ei '!AV163</f>
        <v>0</v>
      </c>
      <c r="CI163" s="146">
        <f>'2a cofog szerinti teljesítés'!AY165</f>
        <v>0</v>
      </c>
      <c r="CJ163" s="146">
        <f>'részletező tábla módosíto ei '!AW163</f>
        <v>0</v>
      </c>
      <c r="CK163" s="146">
        <f>'2a cofog szerinti teljesítés'!AZ165</f>
        <v>23213</v>
      </c>
      <c r="CL163" s="146" t="e">
        <f>'részletező tábla módosíto ei '!#REF!</f>
        <v>#REF!</v>
      </c>
      <c r="CM163" s="146"/>
      <c r="CN163" s="146" t="e">
        <f>'részletező tábla módosíto ei '!#REF!</f>
        <v>#REF!</v>
      </c>
      <c r="CO163" s="146">
        <f>'2a cofog szerinti teljesítés'!AQ165</f>
        <v>0</v>
      </c>
      <c r="CP163" s="146" t="e">
        <f>'részletező tábla módosíto ei '!#REF!</f>
        <v>#REF!</v>
      </c>
      <c r="CQ163" s="146"/>
      <c r="CR163" s="146">
        <f>'részletező tábla módosíto ei '!AX163</f>
        <v>0</v>
      </c>
      <c r="CS163" s="146"/>
      <c r="CT163" s="146" t="e">
        <f>'részletező tábla módosíto ei '!#REF!</f>
        <v>#REF!</v>
      </c>
      <c r="CU163" s="146" t="e">
        <f>'2a cofog szerinti teljesítés'!#REF!</f>
        <v>#REF!</v>
      </c>
      <c r="CV163" s="146">
        <f>'részletező tábla módosíto ei '!AY163</f>
        <v>0</v>
      </c>
      <c r="CW163" s="146">
        <f>'2a cofog szerinti teljesítés'!BB165</f>
        <v>4619078</v>
      </c>
      <c r="CX163" s="146">
        <f>'részletező tábla módosíto ei '!AZ163</f>
        <v>34403071</v>
      </c>
      <c r="CY163" s="146">
        <f>'2a cofog szerinti teljesítés'!BC165</f>
        <v>31343469</v>
      </c>
      <c r="CZ163" s="510">
        <f t="shared" si="278"/>
        <v>41245031</v>
      </c>
    </row>
    <row r="164" spans="1:104" ht="17.399999999999999" x14ac:dyDescent="0.3">
      <c r="A164" s="18" t="s">
        <v>321</v>
      </c>
      <c r="B164" s="19" t="s">
        <v>322</v>
      </c>
      <c r="C164" s="512">
        <f>'részletező tábla módosíto ei '!C164</f>
        <v>0</v>
      </c>
      <c r="D164" s="512">
        <f>'2a cofog szerinti teljesítés'!C166</f>
        <v>81</v>
      </c>
      <c r="E164" s="512">
        <f>'részletező tábla módosíto ei '!D164</f>
        <v>0</v>
      </c>
      <c r="F164" s="512">
        <f>'2a cofog szerinti teljesítés'!D166</f>
        <v>14063</v>
      </c>
      <c r="G164" s="512">
        <f>'részletező tábla módosíto ei '!E164</f>
        <v>1653059</v>
      </c>
      <c r="H164" s="512">
        <f>'2a cofog szerinti teljesítés'!E166</f>
        <v>1280268</v>
      </c>
      <c r="I164" s="512">
        <f>'részletező tábla módosíto ei '!F164</f>
        <v>0</v>
      </c>
      <c r="J164" s="512">
        <f>'2a cofog szerinti teljesítés'!F166</f>
        <v>0</v>
      </c>
      <c r="K164" s="512">
        <f>'részletező tábla módosíto ei '!G164</f>
        <v>0</v>
      </c>
      <c r="L164" s="512">
        <f>'részletező tábla módosíto ei '!H164</f>
        <v>1653059</v>
      </c>
      <c r="M164" s="512">
        <f>'2a cofog szerinti teljesítés'!H166</f>
        <v>1294412</v>
      </c>
      <c r="N164" s="512">
        <f>'részletező tábla módosíto ei '!M164</f>
        <v>2304670</v>
      </c>
      <c r="O164" s="512">
        <f>'2a cofog szerinti teljesítés'!M166</f>
        <v>1610349</v>
      </c>
      <c r="P164" s="512">
        <f>'részletező tábla módosíto ei '!N164</f>
        <v>0</v>
      </c>
      <c r="Q164" s="512">
        <f>'2a cofog szerinti teljesítés'!N166</f>
        <v>0</v>
      </c>
      <c r="R164" s="512">
        <f>'részletező tábla módosíto ei '!O164</f>
        <v>0</v>
      </c>
      <c r="S164" s="512">
        <f>'2a cofog szerinti teljesítés'!O166</f>
        <v>0</v>
      </c>
      <c r="T164" s="512">
        <f>'részletező tábla módosíto ei '!P164</f>
        <v>0</v>
      </c>
      <c r="U164" s="512">
        <f>'2a cofog szerinti teljesítés'!P166</f>
        <v>250142</v>
      </c>
      <c r="V164" s="512">
        <f>'részletező tábla módosíto ei '!Q164</f>
        <v>2304670</v>
      </c>
      <c r="W164" s="512">
        <f>'2a cofog szerinti teljesítés'!Q166</f>
        <v>1860491</v>
      </c>
      <c r="X164" s="512">
        <f>'részletező tábla módosíto ei '!R164</f>
        <v>2290955</v>
      </c>
      <c r="Y164" s="512">
        <f>'2a cofog szerinti teljesítés'!R166</f>
        <v>1950718</v>
      </c>
      <c r="Z164" s="512">
        <f>'részletező tábla módosíto ei '!S164</f>
        <v>0</v>
      </c>
      <c r="AA164" s="512">
        <f>'2a cofog szerinti teljesítés'!S166</f>
        <v>0</v>
      </c>
      <c r="AB164" s="512">
        <f>'részletező tábla módosíto ei '!T164</f>
        <v>0</v>
      </c>
      <c r="AC164" s="512">
        <f>'2a cofog szerinti teljesítés'!T166</f>
        <v>0</v>
      </c>
      <c r="AD164" s="512">
        <f>'részletező tábla módosíto ei '!U164</f>
        <v>2290955</v>
      </c>
      <c r="AE164" s="512">
        <f>'2a cofog szerinti teljesítés'!U166</f>
        <v>1950718</v>
      </c>
      <c r="AF164" s="512">
        <f>'részletező tábla módosíto ei '!V164</f>
        <v>0</v>
      </c>
      <c r="AG164" s="512">
        <f>'2a cofog szerinti teljesítés'!V166</f>
        <v>0</v>
      </c>
      <c r="AH164" s="512">
        <f>'részletező tábla módosíto ei '!W164</f>
        <v>0</v>
      </c>
      <c r="AI164" s="512">
        <f>'2a cofog szerinti teljesítés'!W166</f>
        <v>0</v>
      </c>
      <c r="AJ164" s="512">
        <f>'részletező tábla módosíto ei '!X164</f>
        <v>0</v>
      </c>
      <c r="AK164" s="512">
        <f>'2a cofog szerinti teljesítés'!X166</f>
        <v>0</v>
      </c>
      <c r="AL164" s="512">
        <f>'részletező tábla módosíto ei '!Y164</f>
        <v>0</v>
      </c>
      <c r="AM164" s="512">
        <f>'2a cofog szerinti teljesítés'!Y166</f>
        <v>0</v>
      </c>
      <c r="AN164" s="512">
        <f>'részletező tábla módosíto ei '!Z164</f>
        <v>0</v>
      </c>
      <c r="AO164" s="512">
        <f>'2a cofog szerinti teljesítés'!Z166</f>
        <v>149042</v>
      </c>
      <c r="AP164" s="512">
        <f>'részletező tábla módosíto ei '!AA164</f>
        <v>0</v>
      </c>
      <c r="AQ164" s="512">
        <f>'2a cofog szerinti teljesítés'!AA166</f>
        <v>825690</v>
      </c>
      <c r="AR164" s="512">
        <f>'részletező tábla módosíto ei '!AB164</f>
        <v>0</v>
      </c>
      <c r="AS164" s="512">
        <f>'2a cofog szerinti teljesítés'!AB166</f>
        <v>0</v>
      </c>
      <c r="AT164" s="512">
        <f>'részletező tábla módosíto ei '!AC164</f>
        <v>0</v>
      </c>
      <c r="AU164" s="512">
        <f>'2a cofog szerinti teljesítés'!AC166</f>
        <v>0</v>
      </c>
      <c r="AV164" s="512">
        <f>'részletező tábla módosíto ei '!AD164</f>
        <v>0</v>
      </c>
      <c r="AW164" s="512">
        <f>'2a cofog szerinti teljesítés'!AD166</f>
        <v>0</v>
      </c>
      <c r="AX164" s="512">
        <f>'részletező tábla módosíto ei '!AF164</f>
        <v>0</v>
      </c>
      <c r="AY164" s="512">
        <f>'2a cofog szerinti teljesítés'!AF166</f>
        <v>33463</v>
      </c>
      <c r="AZ164" s="512">
        <f>'részletező tábla módosíto ei '!AG164</f>
        <v>0</v>
      </c>
      <c r="BA164" s="512">
        <f>'2a cofog szerinti teljesítés'!AG166</f>
        <v>0</v>
      </c>
      <c r="BB164" s="512">
        <f>'részletező tábla módosíto ei '!AH164</f>
        <v>0</v>
      </c>
      <c r="BC164" s="512">
        <f>'2a cofog szerinti teljesítés'!AH166</f>
        <v>810841</v>
      </c>
      <c r="BD164" s="512">
        <f>'részletező tábla módosíto ei '!AI164</f>
        <v>0</v>
      </c>
      <c r="BE164" s="512">
        <f>'2a cofog szerinti teljesítés'!AI166</f>
        <v>0</v>
      </c>
      <c r="BF164" s="512">
        <f>'részletező tábla módosíto ei '!AJ164</f>
        <v>0</v>
      </c>
      <c r="BG164" s="512">
        <f>'2a cofog szerinti teljesítés'!AJ166</f>
        <v>2184300</v>
      </c>
      <c r="BH164" s="512">
        <f>'részletező tábla módosíto ei '!AK164</f>
        <v>0</v>
      </c>
      <c r="BI164" s="512">
        <f>'2a cofog szerinti teljesítés'!AK166</f>
        <v>2688498</v>
      </c>
      <c r="BJ164" s="512">
        <f>'részletező tábla módosíto ei '!AL164</f>
        <v>30616217</v>
      </c>
      <c r="BK164" s="512">
        <f>'2a cofog szerinti teljesítés'!AL166</f>
        <v>2672879</v>
      </c>
      <c r="BL164" s="512">
        <f>'részletező tábla módosíto ei '!AM164</f>
        <v>0</v>
      </c>
      <c r="BM164" s="512">
        <f>'2a cofog szerinti teljesítés'!AM166</f>
        <v>477715</v>
      </c>
      <c r="BN164" s="512">
        <f>'részletező tábla módosíto ei '!AN164</f>
        <v>0</v>
      </c>
      <c r="BO164" s="512">
        <f>'2a cofog szerinti teljesítés'!AN166</f>
        <v>355250</v>
      </c>
      <c r="BP164" s="512">
        <f>'részletező tábla módosíto ei '!AO164</f>
        <v>0</v>
      </c>
      <c r="BQ164" s="512">
        <f>'2a cofog szerinti teljesítés'!AO166</f>
        <v>0</v>
      </c>
      <c r="BR164" s="512">
        <f>'részletező tábla módosíto ei '!AP164</f>
        <v>0</v>
      </c>
      <c r="BS164" s="512">
        <f>'2a cofog szerinti teljesítés'!AP166</f>
        <v>293184</v>
      </c>
      <c r="BT164" s="512">
        <f>'részletező tábla módosíto ei '!AR164</f>
        <v>0</v>
      </c>
      <c r="BU164" s="512">
        <f>'2a cofog szerinti teljesítés'!AR166</f>
        <v>1823887</v>
      </c>
      <c r="BV164" s="512">
        <f>'részletező tábla módosíto ei '!AS164</f>
        <v>0</v>
      </c>
      <c r="BW164" s="512">
        <f>'2a cofog szerinti teljesítés'!AS166</f>
        <v>0</v>
      </c>
      <c r="BX164" s="512">
        <f>'részletező tábla módosíto ei '!AE164</f>
        <v>0</v>
      </c>
      <c r="BY164" s="512">
        <f>'2a cofog szerinti teljesítés'!AE166</f>
        <v>0</v>
      </c>
      <c r="BZ164" s="512" t="e">
        <f>'részletező tábla módosíto ei '!#REF!</f>
        <v>#REF!</v>
      </c>
      <c r="CA164" s="512">
        <f>'2a cofog szerinti teljesítés'!AG166</f>
        <v>0</v>
      </c>
      <c r="CB164" s="512">
        <f>'részletező tábla módosíto ei '!AT164</f>
        <v>0</v>
      </c>
      <c r="CC164" s="512">
        <f>'2a cofog szerinti teljesítés'!AU166</f>
        <v>9414935</v>
      </c>
      <c r="CD164" s="512">
        <f>'részletező tábla módosíto ei '!AU164</f>
        <v>0</v>
      </c>
      <c r="CE164" s="512">
        <f>'2a cofog szerinti teljesítés'!AX166</f>
        <v>647944</v>
      </c>
      <c r="CF164" s="512" t="e">
        <f>'részletező tábla módosíto ei '!#REF!</f>
        <v>#REF!</v>
      </c>
      <c r="CG164" s="512" t="e">
        <f>'2a cofog szerinti teljesítés'!#REF!</f>
        <v>#REF!</v>
      </c>
      <c r="CH164" s="512">
        <f>'részletező tábla módosíto ei '!AV164</f>
        <v>0</v>
      </c>
      <c r="CI164" s="512">
        <f>'2a cofog szerinti teljesítés'!AY166</f>
        <v>0</v>
      </c>
      <c r="CJ164" s="512">
        <f>'részletező tábla módosíto ei '!AW164</f>
        <v>0</v>
      </c>
      <c r="CK164" s="512">
        <f>'2a cofog szerinti teljesítés'!AZ166</f>
        <v>23213</v>
      </c>
      <c r="CL164" s="512" t="e">
        <f>'részletező tábla módosíto ei '!#REF!</f>
        <v>#REF!</v>
      </c>
      <c r="CM164" s="512"/>
      <c r="CN164" s="512" t="e">
        <f>'részletező tábla módosíto ei '!#REF!</f>
        <v>#REF!</v>
      </c>
      <c r="CO164" s="512">
        <f>'2a cofog szerinti teljesítés'!AQ166</f>
        <v>0</v>
      </c>
      <c r="CP164" s="512" t="e">
        <f>'részletező tábla módosíto ei '!#REF!</f>
        <v>#REF!</v>
      </c>
      <c r="CQ164" s="512"/>
      <c r="CR164" s="512">
        <f>'részletező tábla módosíto ei '!AX164</f>
        <v>0</v>
      </c>
      <c r="CS164" s="512"/>
      <c r="CT164" s="512" t="e">
        <f>'részletező tábla módosíto ei '!#REF!</f>
        <v>#REF!</v>
      </c>
      <c r="CU164" s="512" t="e">
        <f>'2a cofog szerinti teljesítés'!#REF!</f>
        <v>#REF!</v>
      </c>
      <c r="CV164" s="512">
        <f>'részletező tábla módosíto ei '!AY164</f>
        <v>0</v>
      </c>
      <c r="CW164" s="512">
        <f>'2a cofog szerinti teljesítés'!BB166</f>
        <v>4619078</v>
      </c>
      <c r="CX164" s="513">
        <f>'részletező tábla módosíto ei '!AZ164</f>
        <v>30616217</v>
      </c>
      <c r="CY164" s="513">
        <f>'2a cofog szerinti teljesítés'!BC166</f>
        <v>28160342</v>
      </c>
      <c r="CZ164" s="510">
        <f t="shared" si="278"/>
        <v>36864901</v>
      </c>
    </row>
    <row r="165" spans="1:104" ht="17.399999999999999" x14ac:dyDescent="0.3">
      <c r="A165" s="18" t="s">
        <v>323</v>
      </c>
      <c r="B165" s="19" t="s">
        <v>324</v>
      </c>
      <c r="C165" s="512">
        <f>'részletező tábla módosíto ei '!C165</f>
        <v>0</v>
      </c>
      <c r="D165" s="512">
        <f>'2a cofog szerinti teljesítés'!C167</f>
        <v>0</v>
      </c>
      <c r="E165" s="512">
        <f>'részletező tábla módosíto ei '!D165</f>
        <v>0</v>
      </c>
      <c r="F165" s="512">
        <f>'2a cofog szerinti teljesítés'!D167</f>
        <v>0</v>
      </c>
      <c r="G165" s="512">
        <f>'részletező tábla módosíto ei '!E165</f>
        <v>208000</v>
      </c>
      <c r="H165" s="512">
        <f>'2a cofog szerinti teljesítés'!E167</f>
        <v>196000</v>
      </c>
      <c r="I165" s="512">
        <f>'részletező tábla módosíto ei '!F165</f>
        <v>0</v>
      </c>
      <c r="J165" s="512">
        <f>'2a cofog szerinti teljesítés'!F167</f>
        <v>0</v>
      </c>
      <c r="K165" s="512">
        <f>'részletező tábla módosíto ei '!G165</f>
        <v>0</v>
      </c>
      <c r="L165" s="512">
        <f>'részletező tábla módosíto ei '!H165</f>
        <v>208000</v>
      </c>
      <c r="M165" s="512">
        <f>'2a cofog szerinti teljesítés'!H167</f>
        <v>196000</v>
      </c>
      <c r="N165" s="512">
        <f>'részletező tábla módosíto ei '!M165</f>
        <v>0</v>
      </c>
      <c r="O165" s="512">
        <f>'2a cofog szerinti teljesítés'!M167</f>
        <v>0</v>
      </c>
      <c r="P165" s="512">
        <f>'részletező tábla módosíto ei '!N165</f>
        <v>0</v>
      </c>
      <c r="Q165" s="512">
        <f>'2a cofog szerinti teljesítés'!N167</f>
        <v>0</v>
      </c>
      <c r="R165" s="512">
        <f>'részletező tábla módosíto ei '!O165</f>
        <v>0</v>
      </c>
      <c r="S165" s="512">
        <f>'2a cofog szerinti teljesítés'!O167</f>
        <v>0</v>
      </c>
      <c r="T165" s="512">
        <f>'részletező tábla módosíto ei '!P165</f>
        <v>0</v>
      </c>
      <c r="U165" s="512">
        <f>'2a cofog szerinti teljesítés'!P167</f>
        <v>0</v>
      </c>
      <c r="V165" s="512">
        <f>'részletező tábla módosíto ei '!Q165</f>
        <v>0</v>
      </c>
      <c r="W165" s="512">
        <f>'2a cofog szerinti teljesítés'!Q167</f>
        <v>0</v>
      </c>
      <c r="X165" s="512">
        <f>'részletező tábla módosíto ei '!R165</f>
        <v>55276</v>
      </c>
      <c r="Y165" s="512">
        <f>'2a cofog szerinti teljesítés'!R167</f>
        <v>55000</v>
      </c>
      <c r="Z165" s="512">
        <f>'részletező tábla módosíto ei '!S165</f>
        <v>0</v>
      </c>
      <c r="AA165" s="512">
        <f>'2a cofog szerinti teljesítés'!S167</f>
        <v>0</v>
      </c>
      <c r="AB165" s="512">
        <f>'részletező tábla módosíto ei '!T165</f>
        <v>0</v>
      </c>
      <c r="AC165" s="512">
        <f>'2a cofog szerinti teljesítés'!T167</f>
        <v>0</v>
      </c>
      <c r="AD165" s="512">
        <f>'részletező tábla módosíto ei '!U165</f>
        <v>55276</v>
      </c>
      <c r="AE165" s="512">
        <f>'2a cofog szerinti teljesítés'!U167</f>
        <v>55000</v>
      </c>
      <c r="AF165" s="512">
        <f>'részletező tábla módosíto ei '!V165</f>
        <v>0</v>
      </c>
      <c r="AG165" s="512">
        <f>'2a cofog szerinti teljesítés'!V167</f>
        <v>0</v>
      </c>
      <c r="AH165" s="512">
        <f>'részletező tábla módosíto ei '!W165</f>
        <v>0</v>
      </c>
      <c r="AI165" s="512">
        <f>'2a cofog szerinti teljesítés'!W167</f>
        <v>0</v>
      </c>
      <c r="AJ165" s="512">
        <f>'részletező tábla módosíto ei '!X165</f>
        <v>0</v>
      </c>
      <c r="AK165" s="512">
        <f>'2a cofog szerinti teljesítés'!X167</f>
        <v>0</v>
      </c>
      <c r="AL165" s="512">
        <f>'részletező tábla módosíto ei '!Y165</f>
        <v>0</v>
      </c>
      <c r="AM165" s="512">
        <f>'2a cofog szerinti teljesítés'!Y167</f>
        <v>0</v>
      </c>
      <c r="AN165" s="512">
        <f>'részletező tábla módosíto ei '!Z165</f>
        <v>0</v>
      </c>
      <c r="AO165" s="512">
        <f>'2a cofog szerinti teljesítés'!Z167</f>
        <v>0</v>
      </c>
      <c r="AP165" s="512">
        <f>'részletező tábla módosíto ei '!AA165</f>
        <v>0</v>
      </c>
      <c r="AQ165" s="512">
        <f>'2a cofog szerinti teljesítés'!AA167</f>
        <v>0</v>
      </c>
      <c r="AR165" s="512">
        <f>'részletező tábla módosíto ei '!AB165</f>
        <v>0</v>
      </c>
      <c r="AS165" s="512">
        <f>'2a cofog szerinti teljesítés'!AB167</f>
        <v>0</v>
      </c>
      <c r="AT165" s="512">
        <f>'részletező tábla módosíto ei '!AC165</f>
        <v>0</v>
      </c>
      <c r="AU165" s="512">
        <f>'2a cofog szerinti teljesítés'!AC167</f>
        <v>0</v>
      </c>
      <c r="AV165" s="512">
        <f>'részletező tábla módosíto ei '!AD165</f>
        <v>0</v>
      </c>
      <c r="AW165" s="512">
        <f>'2a cofog szerinti teljesítés'!AD167</f>
        <v>0</v>
      </c>
      <c r="AX165" s="512">
        <f>'részletező tábla módosíto ei '!AF165</f>
        <v>0</v>
      </c>
      <c r="AY165" s="512">
        <f>'2a cofog szerinti teljesítés'!AF167</f>
        <v>0</v>
      </c>
      <c r="AZ165" s="512">
        <f>'részletező tábla módosíto ei '!AG165</f>
        <v>0</v>
      </c>
      <c r="BA165" s="512">
        <f>'2a cofog szerinti teljesítés'!AG167</f>
        <v>0</v>
      </c>
      <c r="BB165" s="512">
        <f>'részletező tábla módosíto ei '!AH165</f>
        <v>0</v>
      </c>
      <c r="BC165" s="512">
        <f>'2a cofog szerinti teljesítés'!AH167</f>
        <v>0</v>
      </c>
      <c r="BD165" s="512">
        <f>'részletező tábla módosíto ei '!AI165</f>
        <v>0</v>
      </c>
      <c r="BE165" s="512">
        <f>'2a cofog szerinti teljesítés'!AI167</f>
        <v>0</v>
      </c>
      <c r="BF165" s="512">
        <f>'részletező tábla módosíto ei '!AJ165</f>
        <v>0</v>
      </c>
      <c r="BG165" s="512">
        <f>'2a cofog szerinti teljesítés'!AJ167</f>
        <v>0</v>
      </c>
      <c r="BH165" s="512">
        <f>'részletező tábla módosíto ei '!AK165</f>
        <v>0</v>
      </c>
      <c r="BI165" s="512">
        <f>'2a cofog szerinti teljesítés'!AK167</f>
        <v>0</v>
      </c>
      <c r="BJ165" s="512">
        <f>'részletező tábla módosíto ei '!AL165</f>
        <v>2107000</v>
      </c>
      <c r="BK165" s="512">
        <f>'2a cofog szerinti teljesítés'!AL167</f>
        <v>2107000</v>
      </c>
      <c r="BL165" s="512">
        <f>'részletező tábla módosíto ei '!AM165</f>
        <v>0</v>
      </c>
      <c r="BM165" s="512">
        <f>'2a cofog szerinti teljesítés'!AM167</f>
        <v>0</v>
      </c>
      <c r="BN165" s="512">
        <f>'részletező tábla módosíto ei '!AN165</f>
        <v>0</v>
      </c>
      <c r="BO165" s="512">
        <f>'2a cofog szerinti teljesítés'!AN167</f>
        <v>0</v>
      </c>
      <c r="BP165" s="512">
        <f>'részletező tábla módosíto ei '!AO165</f>
        <v>0</v>
      </c>
      <c r="BQ165" s="512">
        <f>'2a cofog szerinti teljesítés'!AO167</f>
        <v>0</v>
      </c>
      <c r="BR165" s="512">
        <f>'részletező tábla módosíto ei '!AP165</f>
        <v>0</v>
      </c>
      <c r="BS165" s="512">
        <f>'2a cofog szerinti teljesítés'!AP167</f>
        <v>0</v>
      </c>
      <c r="BT165" s="512">
        <f>'részletező tábla módosíto ei '!AR165</f>
        <v>0</v>
      </c>
      <c r="BU165" s="512">
        <f>'2a cofog szerinti teljesítés'!AR167</f>
        <v>0</v>
      </c>
      <c r="BV165" s="512">
        <f>'részletező tábla módosíto ei '!AS165</f>
        <v>0</v>
      </c>
      <c r="BW165" s="512">
        <f>'2a cofog szerinti teljesítés'!AS167</f>
        <v>0</v>
      </c>
      <c r="BX165" s="512">
        <f>'részletező tábla módosíto ei '!AE165</f>
        <v>0</v>
      </c>
      <c r="BY165" s="512">
        <f>'2a cofog szerinti teljesítés'!AE167</f>
        <v>0</v>
      </c>
      <c r="BZ165" s="512" t="e">
        <f>'részletező tábla módosíto ei '!#REF!</f>
        <v>#REF!</v>
      </c>
      <c r="CA165" s="512">
        <f>'2a cofog szerinti teljesítés'!AG167</f>
        <v>0</v>
      </c>
      <c r="CB165" s="512">
        <f>'részletező tábla módosíto ei '!AT165</f>
        <v>0</v>
      </c>
      <c r="CC165" s="512">
        <f>'2a cofog szerinti teljesítés'!AU167</f>
        <v>0</v>
      </c>
      <c r="CD165" s="512">
        <f>'részletező tábla módosíto ei '!AU165</f>
        <v>0</v>
      </c>
      <c r="CE165" s="512">
        <f>'2a cofog szerinti teljesítés'!AX167</f>
        <v>0</v>
      </c>
      <c r="CF165" s="512" t="e">
        <f>'részletező tábla módosíto ei '!#REF!</f>
        <v>#REF!</v>
      </c>
      <c r="CG165" s="512" t="e">
        <f>'2a cofog szerinti teljesítés'!#REF!</f>
        <v>#REF!</v>
      </c>
      <c r="CH165" s="512">
        <f>'részletező tábla módosíto ei '!AV165</f>
        <v>0</v>
      </c>
      <c r="CI165" s="512">
        <f>'2a cofog szerinti teljesítés'!AY167</f>
        <v>0</v>
      </c>
      <c r="CJ165" s="512">
        <f>'részletező tábla módosíto ei '!AW165</f>
        <v>0</v>
      </c>
      <c r="CK165" s="512">
        <f>'2a cofog szerinti teljesítés'!AZ167</f>
        <v>0</v>
      </c>
      <c r="CL165" s="512" t="e">
        <f>'részletező tábla módosíto ei '!#REF!</f>
        <v>#REF!</v>
      </c>
      <c r="CM165" s="512"/>
      <c r="CN165" s="512" t="e">
        <f>'részletező tábla módosíto ei '!#REF!</f>
        <v>#REF!</v>
      </c>
      <c r="CO165" s="512">
        <f>'2a cofog szerinti teljesítés'!AQ167</f>
        <v>0</v>
      </c>
      <c r="CP165" s="512" t="e">
        <f>'részletező tábla módosíto ei '!#REF!</f>
        <v>#REF!</v>
      </c>
      <c r="CQ165" s="512"/>
      <c r="CR165" s="512">
        <f>'részletező tábla módosíto ei '!AX165</f>
        <v>0</v>
      </c>
      <c r="CS165" s="512"/>
      <c r="CT165" s="512" t="e">
        <f>'részletező tábla módosíto ei '!#REF!</f>
        <v>#REF!</v>
      </c>
      <c r="CU165" s="512" t="e">
        <f>'2a cofog szerinti teljesítés'!#REF!</f>
        <v>#REF!</v>
      </c>
      <c r="CV165" s="512">
        <f>'részletező tábla módosíto ei '!AY165</f>
        <v>0</v>
      </c>
      <c r="CW165" s="512">
        <f>'2a cofog szerinti teljesítés'!BB167</f>
        <v>0</v>
      </c>
      <c r="CX165" s="513">
        <f>'részletező tábla módosíto ei '!AZ165</f>
        <v>2107000</v>
      </c>
      <c r="CY165" s="513">
        <f>'2a cofog szerinti teljesítés'!BC167</f>
        <v>2107000</v>
      </c>
      <c r="CZ165" s="510">
        <f t="shared" si="278"/>
        <v>2370276</v>
      </c>
    </row>
    <row r="166" spans="1:104" ht="17.399999999999999" x14ac:dyDescent="0.3">
      <c r="A166" s="18" t="s">
        <v>325</v>
      </c>
      <c r="B166" s="19" t="s">
        <v>326</v>
      </c>
      <c r="C166" s="512">
        <f>'részletező tábla módosíto ei '!C166</f>
        <v>0</v>
      </c>
      <c r="D166" s="512">
        <f>'2a cofog szerinti teljesítés'!C168</f>
        <v>0</v>
      </c>
      <c r="E166" s="512">
        <f>'részletező tábla módosíto ei '!D166</f>
        <v>0</v>
      </c>
      <c r="F166" s="512">
        <f>'2a cofog szerinti teljesítés'!D168</f>
        <v>0</v>
      </c>
      <c r="G166" s="512">
        <f>'részletező tábla módosíto ei '!E166</f>
        <v>0</v>
      </c>
      <c r="H166" s="512">
        <f>'2a cofog szerinti teljesítés'!E168</f>
        <v>0</v>
      </c>
      <c r="I166" s="512">
        <f>'részletező tábla módosíto ei '!F166</f>
        <v>0</v>
      </c>
      <c r="J166" s="512">
        <f>'2a cofog szerinti teljesítés'!F168</f>
        <v>0</v>
      </c>
      <c r="K166" s="512">
        <f>'részletező tábla módosíto ei '!G166</f>
        <v>0</v>
      </c>
      <c r="L166" s="512">
        <f>'részletező tábla módosíto ei '!H166</f>
        <v>0</v>
      </c>
      <c r="M166" s="512">
        <f>'2a cofog szerinti teljesítés'!H168</f>
        <v>0</v>
      </c>
      <c r="N166" s="512">
        <f>'részletező tábla módosíto ei '!M166</f>
        <v>0</v>
      </c>
      <c r="O166" s="512">
        <f>'2a cofog szerinti teljesítés'!M168</f>
        <v>0</v>
      </c>
      <c r="P166" s="512">
        <f>'részletező tábla módosíto ei '!N166</f>
        <v>0</v>
      </c>
      <c r="Q166" s="512">
        <f>'2a cofog szerinti teljesítés'!N168</f>
        <v>0</v>
      </c>
      <c r="R166" s="512">
        <f>'részletező tábla módosíto ei '!O166</f>
        <v>0</v>
      </c>
      <c r="S166" s="512">
        <f>'2a cofog szerinti teljesítés'!O168</f>
        <v>0</v>
      </c>
      <c r="T166" s="512">
        <f>'részletező tábla módosíto ei '!P166</f>
        <v>0</v>
      </c>
      <c r="U166" s="512">
        <f>'2a cofog szerinti teljesítés'!P168</f>
        <v>0</v>
      </c>
      <c r="V166" s="512">
        <f>'részletező tábla módosíto ei '!Q166</f>
        <v>0</v>
      </c>
      <c r="W166" s="512">
        <f>'2a cofog szerinti teljesítés'!Q168</f>
        <v>0</v>
      </c>
      <c r="X166" s="512">
        <f>'részletező tábla módosíto ei '!R166</f>
        <v>0</v>
      </c>
      <c r="Y166" s="512">
        <f>'2a cofog szerinti teljesítés'!R168</f>
        <v>0</v>
      </c>
      <c r="Z166" s="512">
        <f>'részletező tábla módosíto ei '!S166</f>
        <v>0</v>
      </c>
      <c r="AA166" s="512">
        <f>'2a cofog szerinti teljesítés'!S168</f>
        <v>0</v>
      </c>
      <c r="AB166" s="512">
        <f>'részletező tábla módosíto ei '!T166</f>
        <v>0</v>
      </c>
      <c r="AC166" s="512">
        <f>'2a cofog szerinti teljesítés'!T168</f>
        <v>0</v>
      </c>
      <c r="AD166" s="512">
        <f>'részletező tábla módosíto ei '!U166</f>
        <v>0</v>
      </c>
      <c r="AE166" s="512">
        <f>'2a cofog szerinti teljesítés'!U168</f>
        <v>0</v>
      </c>
      <c r="AF166" s="512">
        <f>'részletező tábla módosíto ei '!V166</f>
        <v>0</v>
      </c>
      <c r="AG166" s="512">
        <f>'2a cofog szerinti teljesítés'!V168</f>
        <v>0</v>
      </c>
      <c r="AH166" s="512">
        <f>'részletező tábla módosíto ei '!W166</f>
        <v>0</v>
      </c>
      <c r="AI166" s="512">
        <f>'2a cofog szerinti teljesítés'!W168</f>
        <v>0</v>
      </c>
      <c r="AJ166" s="512">
        <f>'részletező tábla módosíto ei '!X166</f>
        <v>0</v>
      </c>
      <c r="AK166" s="512">
        <f>'2a cofog szerinti teljesítés'!X168</f>
        <v>0</v>
      </c>
      <c r="AL166" s="512">
        <f>'részletező tábla módosíto ei '!Y166</f>
        <v>0</v>
      </c>
      <c r="AM166" s="512">
        <f>'2a cofog szerinti teljesítés'!Y168</f>
        <v>0</v>
      </c>
      <c r="AN166" s="512">
        <f>'részletező tábla módosíto ei '!Z166</f>
        <v>0</v>
      </c>
      <c r="AO166" s="512">
        <f>'2a cofog szerinti teljesítés'!Z168</f>
        <v>0</v>
      </c>
      <c r="AP166" s="512">
        <f>'részletező tábla módosíto ei '!AA166</f>
        <v>0</v>
      </c>
      <c r="AQ166" s="512">
        <f>'2a cofog szerinti teljesítés'!AA168</f>
        <v>0</v>
      </c>
      <c r="AR166" s="512">
        <f>'részletező tábla módosíto ei '!AB166</f>
        <v>0</v>
      </c>
      <c r="AS166" s="512">
        <f>'2a cofog szerinti teljesítés'!AB168</f>
        <v>0</v>
      </c>
      <c r="AT166" s="512">
        <f>'részletező tábla módosíto ei '!AC166</f>
        <v>0</v>
      </c>
      <c r="AU166" s="512">
        <f>'2a cofog szerinti teljesítés'!AC168</f>
        <v>0</v>
      </c>
      <c r="AV166" s="512">
        <f>'részletező tábla módosíto ei '!AD166</f>
        <v>0</v>
      </c>
      <c r="AW166" s="512">
        <f>'2a cofog szerinti teljesítés'!AD168</f>
        <v>0</v>
      </c>
      <c r="AX166" s="512">
        <f>'részletező tábla módosíto ei '!AF166</f>
        <v>0</v>
      </c>
      <c r="AY166" s="512">
        <f>'2a cofog szerinti teljesítés'!AF168</f>
        <v>0</v>
      </c>
      <c r="AZ166" s="512">
        <f>'részletező tábla módosíto ei '!AG166</f>
        <v>0</v>
      </c>
      <c r="BA166" s="512">
        <f>'2a cofog szerinti teljesítés'!AG168</f>
        <v>0</v>
      </c>
      <c r="BB166" s="512">
        <f>'részletező tábla módosíto ei '!AH166</f>
        <v>0</v>
      </c>
      <c r="BC166" s="512">
        <f>'2a cofog szerinti teljesítés'!AH168</f>
        <v>0</v>
      </c>
      <c r="BD166" s="512">
        <f>'részletező tábla módosíto ei '!AI166</f>
        <v>0</v>
      </c>
      <c r="BE166" s="512">
        <f>'2a cofog szerinti teljesítés'!AI168</f>
        <v>0</v>
      </c>
      <c r="BF166" s="512">
        <f>'részletező tábla módosíto ei '!AJ166</f>
        <v>0</v>
      </c>
      <c r="BG166" s="512">
        <f>'2a cofog szerinti teljesítés'!AJ168</f>
        <v>0</v>
      </c>
      <c r="BH166" s="512">
        <f>'részletező tábla módosíto ei '!AK166</f>
        <v>0</v>
      </c>
      <c r="BI166" s="512">
        <f>'2a cofog szerinti teljesítés'!AK168</f>
        <v>0</v>
      </c>
      <c r="BJ166" s="512">
        <f>'részletező tábla módosíto ei '!AL166</f>
        <v>0</v>
      </c>
      <c r="BK166" s="512">
        <f>'2a cofog szerinti teljesítés'!AL168</f>
        <v>0</v>
      </c>
      <c r="BL166" s="512">
        <f>'részletező tábla módosíto ei '!AM166</f>
        <v>0</v>
      </c>
      <c r="BM166" s="512">
        <f>'2a cofog szerinti teljesítés'!AM168</f>
        <v>0</v>
      </c>
      <c r="BN166" s="512">
        <f>'részletező tábla módosíto ei '!AN166</f>
        <v>0</v>
      </c>
      <c r="BO166" s="512">
        <f>'2a cofog szerinti teljesítés'!AN168</f>
        <v>0</v>
      </c>
      <c r="BP166" s="512">
        <f>'részletező tábla módosíto ei '!AO166</f>
        <v>0</v>
      </c>
      <c r="BQ166" s="512">
        <f>'2a cofog szerinti teljesítés'!AO168</f>
        <v>0</v>
      </c>
      <c r="BR166" s="512">
        <f>'részletező tábla módosíto ei '!AP166</f>
        <v>0</v>
      </c>
      <c r="BS166" s="512">
        <f>'2a cofog szerinti teljesítés'!AP168</f>
        <v>0</v>
      </c>
      <c r="BT166" s="512">
        <f>'részletező tábla módosíto ei '!AR166</f>
        <v>0</v>
      </c>
      <c r="BU166" s="512">
        <f>'2a cofog szerinti teljesítés'!AR168</f>
        <v>0</v>
      </c>
      <c r="BV166" s="512">
        <f>'részletező tábla módosíto ei '!AS166</f>
        <v>0</v>
      </c>
      <c r="BW166" s="512">
        <f>'2a cofog szerinti teljesítés'!AS168</f>
        <v>0</v>
      </c>
      <c r="BX166" s="512">
        <f>'részletező tábla módosíto ei '!AE166</f>
        <v>0</v>
      </c>
      <c r="BY166" s="512">
        <f>'2a cofog szerinti teljesítés'!AE168</f>
        <v>0</v>
      </c>
      <c r="BZ166" s="512" t="e">
        <f>'részletező tábla módosíto ei '!#REF!</f>
        <v>#REF!</v>
      </c>
      <c r="CA166" s="512">
        <f>'2a cofog szerinti teljesítés'!AG168</f>
        <v>0</v>
      </c>
      <c r="CB166" s="512">
        <f>'részletező tábla módosíto ei '!AT166</f>
        <v>0</v>
      </c>
      <c r="CC166" s="512">
        <f>'2a cofog szerinti teljesítés'!AU168</f>
        <v>0</v>
      </c>
      <c r="CD166" s="512">
        <f>'részletező tábla módosíto ei '!AU166</f>
        <v>0</v>
      </c>
      <c r="CE166" s="512">
        <f>'2a cofog szerinti teljesítés'!AX168</f>
        <v>0</v>
      </c>
      <c r="CF166" s="512" t="e">
        <f>'részletező tábla módosíto ei '!#REF!</f>
        <v>#REF!</v>
      </c>
      <c r="CG166" s="512" t="e">
        <f>'2a cofog szerinti teljesítés'!#REF!</f>
        <v>#REF!</v>
      </c>
      <c r="CH166" s="512">
        <f>'részletező tábla módosíto ei '!AV166</f>
        <v>0</v>
      </c>
      <c r="CI166" s="512">
        <f>'2a cofog szerinti teljesítés'!AY168</f>
        <v>0</v>
      </c>
      <c r="CJ166" s="512">
        <f>'részletező tábla módosíto ei '!AW166</f>
        <v>0</v>
      </c>
      <c r="CK166" s="512">
        <f>'2a cofog szerinti teljesítés'!AZ168</f>
        <v>0</v>
      </c>
      <c r="CL166" s="512" t="e">
        <f>'részletező tábla módosíto ei '!#REF!</f>
        <v>#REF!</v>
      </c>
      <c r="CM166" s="512"/>
      <c r="CN166" s="512" t="e">
        <f>'részletező tábla módosíto ei '!#REF!</f>
        <v>#REF!</v>
      </c>
      <c r="CO166" s="512">
        <f>'2a cofog szerinti teljesítés'!AQ168</f>
        <v>0</v>
      </c>
      <c r="CP166" s="512" t="e">
        <f>'részletező tábla módosíto ei '!#REF!</f>
        <v>#REF!</v>
      </c>
      <c r="CQ166" s="512"/>
      <c r="CR166" s="512">
        <f>'részletező tábla módosíto ei '!AX166</f>
        <v>0</v>
      </c>
      <c r="CS166" s="512"/>
      <c r="CT166" s="512" t="e">
        <f>'részletező tábla módosíto ei '!#REF!</f>
        <v>#REF!</v>
      </c>
      <c r="CU166" s="512" t="e">
        <f>'2a cofog szerinti teljesítés'!#REF!</f>
        <v>#REF!</v>
      </c>
      <c r="CV166" s="512">
        <f>'részletező tábla módosíto ei '!AY166</f>
        <v>0</v>
      </c>
      <c r="CW166" s="512">
        <f>'2a cofog szerinti teljesítés'!BB168</f>
        <v>0</v>
      </c>
      <c r="CX166" s="513">
        <f>'részletező tábla módosíto ei '!AZ166</f>
        <v>0</v>
      </c>
      <c r="CY166" s="513">
        <f>'2a cofog szerinti teljesítés'!BC168</f>
        <v>0</v>
      </c>
      <c r="CZ166" s="510">
        <f t="shared" si="278"/>
        <v>0</v>
      </c>
    </row>
    <row r="167" spans="1:104" ht="17.399999999999999" x14ac:dyDescent="0.3">
      <c r="A167" s="18" t="s">
        <v>327</v>
      </c>
      <c r="B167" s="19" t="s">
        <v>328</v>
      </c>
      <c r="C167" s="512">
        <f>'részletező tábla módosíto ei '!C167</f>
        <v>0</v>
      </c>
      <c r="D167" s="512">
        <f>'2a cofog szerinti teljesítés'!C169</f>
        <v>0</v>
      </c>
      <c r="E167" s="512">
        <f>'részletező tábla módosíto ei '!D167</f>
        <v>0</v>
      </c>
      <c r="F167" s="512">
        <f>'2a cofog szerinti teljesítés'!D169</f>
        <v>0</v>
      </c>
      <c r="G167" s="512">
        <f>'részletező tábla módosíto ei '!E167</f>
        <v>0</v>
      </c>
      <c r="H167" s="512">
        <f>'2a cofog szerinti teljesítés'!E169</f>
        <v>0</v>
      </c>
      <c r="I167" s="512">
        <f>'részletező tábla módosíto ei '!F167</f>
        <v>0</v>
      </c>
      <c r="J167" s="512">
        <f>'2a cofog szerinti teljesítés'!F169</f>
        <v>0</v>
      </c>
      <c r="K167" s="512">
        <f>'részletező tábla módosíto ei '!G167</f>
        <v>0</v>
      </c>
      <c r="L167" s="512">
        <f>'részletező tábla módosíto ei '!H167</f>
        <v>0</v>
      </c>
      <c r="M167" s="512">
        <f>'2a cofog szerinti teljesítés'!H169</f>
        <v>0</v>
      </c>
      <c r="N167" s="512">
        <f>'részletező tábla módosíto ei '!M167</f>
        <v>0</v>
      </c>
      <c r="O167" s="512">
        <f>'2a cofog szerinti teljesítés'!M169</f>
        <v>0</v>
      </c>
      <c r="P167" s="512">
        <f>'részletező tábla módosíto ei '!N167</f>
        <v>0</v>
      </c>
      <c r="Q167" s="512">
        <f>'2a cofog szerinti teljesítés'!N169</f>
        <v>0</v>
      </c>
      <c r="R167" s="512">
        <f>'részletező tábla módosíto ei '!O167</f>
        <v>0</v>
      </c>
      <c r="S167" s="512">
        <f>'2a cofog szerinti teljesítés'!O169</f>
        <v>0</v>
      </c>
      <c r="T167" s="512">
        <f>'részletező tábla módosíto ei '!P167</f>
        <v>0</v>
      </c>
      <c r="U167" s="512">
        <f>'2a cofog szerinti teljesítés'!P169</f>
        <v>0</v>
      </c>
      <c r="V167" s="512">
        <f>'részletező tábla módosíto ei '!Q167</f>
        <v>0</v>
      </c>
      <c r="W167" s="512">
        <f>'2a cofog szerinti teljesítés'!Q169</f>
        <v>0</v>
      </c>
      <c r="X167" s="512">
        <f>'részletező tábla módosíto ei '!R167</f>
        <v>0</v>
      </c>
      <c r="Y167" s="512">
        <f>'2a cofog szerinti teljesítés'!R169</f>
        <v>0</v>
      </c>
      <c r="Z167" s="512">
        <f>'részletező tábla módosíto ei '!S167</f>
        <v>0</v>
      </c>
      <c r="AA167" s="512">
        <f>'2a cofog szerinti teljesítés'!S169</f>
        <v>0</v>
      </c>
      <c r="AB167" s="512">
        <f>'részletező tábla módosíto ei '!T167</f>
        <v>0</v>
      </c>
      <c r="AC167" s="512">
        <f>'2a cofog szerinti teljesítés'!T169</f>
        <v>0</v>
      </c>
      <c r="AD167" s="512">
        <f>'részletező tábla módosíto ei '!U167</f>
        <v>0</v>
      </c>
      <c r="AE167" s="512">
        <f>'2a cofog szerinti teljesítés'!U169</f>
        <v>0</v>
      </c>
      <c r="AF167" s="512">
        <f>'részletező tábla módosíto ei '!V167</f>
        <v>0</v>
      </c>
      <c r="AG167" s="512">
        <f>'2a cofog szerinti teljesítés'!V169</f>
        <v>0</v>
      </c>
      <c r="AH167" s="512">
        <f>'részletező tábla módosíto ei '!W167</f>
        <v>0</v>
      </c>
      <c r="AI167" s="512">
        <f>'2a cofog szerinti teljesítés'!W169</f>
        <v>0</v>
      </c>
      <c r="AJ167" s="512">
        <f>'részletező tábla módosíto ei '!X167</f>
        <v>0</v>
      </c>
      <c r="AK167" s="512">
        <f>'2a cofog szerinti teljesítés'!X169</f>
        <v>0</v>
      </c>
      <c r="AL167" s="512">
        <f>'részletező tábla módosíto ei '!Y167</f>
        <v>0</v>
      </c>
      <c r="AM167" s="512">
        <f>'2a cofog szerinti teljesítés'!Y169</f>
        <v>0</v>
      </c>
      <c r="AN167" s="512">
        <f>'részletező tábla módosíto ei '!Z167</f>
        <v>0</v>
      </c>
      <c r="AO167" s="512">
        <f>'2a cofog szerinti teljesítés'!Z169</f>
        <v>0</v>
      </c>
      <c r="AP167" s="512">
        <f>'részletező tábla módosíto ei '!AA167</f>
        <v>0</v>
      </c>
      <c r="AQ167" s="512">
        <f>'2a cofog szerinti teljesítés'!AA169</f>
        <v>0</v>
      </c>
      <c r="AR167" s="512">
        <f>'részletező tábla módosíto ei '!AB167</f>
        <v>0</v>
      </c>
      <c r="AS167" s="512">
        <f>'2a cofog szerinti teljesítés'!AB169</f>
        <v>0</v>
      </c>
      <c r="AT167" s="512">
        <f>'részletező tábla módosíto ei '!AC167</f>
        <v>0</v>
      </c>
      <c r="AU167" s="512">
        <f>'2a cofog szerinti teljesítés'!AC169</f>
        <v>0</v>
      </c>
      <c r="AV167" s="512">
        <f>'részletező tábla módosíto ei '!AD167</f>
        <v>0</v>
      </c>
      <c r="AW167" s="512">
        <f>'2a cofog szerinti teljesítés'!AD169</f>
        <v>0</v>
      </c>
      <c r="AX167" s="512">
        <f>'részletező tábla módosíto ei '!AF167</f>
        <v>0</v>
      </c>
      <c r="AY167" s="512">
        <f>'2a cofog szerinti teljesítés'!AF169</f>
        <v>0</v>
      </c>
      <c r="AZ167" s="512">
        <f>'részletező tábla módosíto ei '!AG167</f>
        <v>0</v>
      </c>
      <c r="BA167" s="512">
        <f>'2a cofog szerinti teljesítés'!AG169</f>
        <v>0</v>
      </c>
      <c r="BB167" s="512">
        <f>'részletező tábla módosíto ei '!AH167</f>
        <v>0</v>
      </c>
      <c r="BC167" s="512">
        <f>'2a cofog szerinti teljesítés'!AH169</f>
        <v>0</v>
      </c>
      <c r="BD167" s="512">
        <f>'részletező tábla módosíto ei '!AI167</f>
        <v>0</v>
      </c>
      <c r="BE167" s="512">
        <f>'2a cofog szerinti teljesítés'!AI169</f>
        <v>0</v>
      </c>
      <c r="BF167" s="512">
        <f>'részletező tábla módosíto ei '!AJ167</f>
        <v>0</v>
      </c>
      <c r="BG167" s="512">
        <f>'2a cofog szerinti teljesítés'!AJ169</f>
        <v>0</v>
      </c>
      <c r="BH167" s="512">
        <f>'részletező tábla módosíto ei '!AK167</f>
        <v>0</v>
      </c>
      <c r="BI167" s="512">
        <f>'2a cofog szerinti teljesítés'!AK169</f>
        <v>0</v>
      </c>
      <c r="BJ167" s="512">
        <f>'részletező tábla módosíto ei '!AL167</f>
        <v>0</v>
      </c>
      <c r="BK167" s="512">
        <f>'2a cofog szerinti teljesítés'!AL169</f>
        <v>0</v>
      </c>
      <c r="BL167" s="512">
        <f>'részletező tábla módosíto ei '!AM167</f>
        <v>0</v>
      </c>
      <c r="BM167" s="512">
        <f>'2a cofog szerinti teljesítés'!AM169</f>
        <v>0</v>
      </c>
      <c r="BN167" s="512">
        <f>'részletező tábla módosíto ei '!AN167</f>
        <v>0</v>
      </c>
      <c r="BO167" s="512">
        <f>'2a cofog szerinti teljesítés'!AN169</f>
        <v>0</v>
      </c>
      <c r="BP167" s="512">
        <f>'részletező tábla módosíto ei '!AO167</f>
        <v>0</v>
      </c>
      <c r="BQ167" s="512">
        <f>'2a cofog szerinti teljesítés'!AO169</f>
        <v>0</v>
      </c>
      <c r="BR167" s="512">
        <f>'részletező tábla módosíto ei '!AP167</f>
        <v>0</v>
      </c>
      <c r="BS167" s="512">
        <f>'2a cofog szerinti teljesítés'!AP169</f>
        <v>0</v>
      </c>
      <c r="BT167" s="512">
        <f>'részletező tábla módosíto ei '!AR167</f>
        <v>0</v>
      </c>
      <c r="BU167" s="512">
        <f>'2a cofog szerinti teljesítés'!AR169</f>
        <v>0</v>
      </c>
      <c r="BV167" s="512">
        <f>'részletező tábla módosíto ei '!AS167</f>
        <v>0</v>
      </c>
      <c r="BW167" s="512">
        <f>'2a cofog szerinti teljesítés'!AS169</f>
        <v>0</v>
      </c>
      <c r="BX167" s="512">
        <f>'részletező tábla módosíto ei '!AE167</f>
        <v>0</v>
      </c>
      <c r="BY167" s="512">
        <f>'2a cofog szerinti teljesítés'!AE169</f>
        <v>0</v>
      </c>
      <c r="BZ167" s="512" t="e">
        <f>'részletező tábla módosíto ei '!#REF!</f>
        <v>#REF!</v>
      </c>
      <c r="CA167" s="512">
        <f>'2a cofog szerinti teljesítés'!AG169</f>
        <v>0</v>
      </c>
      <c r="CB167" s="512">
        <f>'részletező tábla módosíto ei '!AT167</f>
        <v>0</v>
      </c>
      <c r="CC167" s="512">
        <f>'2a cofog szerinti teljesítés'!AU169</f>
        <v>0</v>
      </c>
      <c r="CD167" s="512">
        <f>'részletező tábla módosíto ei '!AU167</f>
        <v>0</v>
      </c>
      <c r="CE167" s="512">
        <f>'2a cofog szerinti teljesítés'!AX169</f>
        <v>0</v>
      </c>
      <c r="CF167" s="512" t="e">
        <f>'részletező tábla módosíto ei '!#REF!</f>
        <v>#REF!</v>
      </c>
      <c r="CG167" s="512" t="e">
        <f>'2a cofog szerinti teljesítés'!#REF!</f>
        <v>#REF!</v>
      </c>
      <c r="CH167" s="512">
        <f>'részletező tábla módosíto ei '!AV167</f>
        <v>0</v>
      </c>
      <c r="CI167" s="512">
        <f>'2a cofog szerinti teljesítés'!AY169</f>
        <v>0</v>
      </c>
      <c r="CJ167" s="512">
        <f>'részletező tábla módosíto ei '!AW167</f>
        <v>0</v>
      </c>
      <c r="CK167" s="512">
        <f>'2a cofog szerinti teljesítés'!AZ169</f>
        <v>0</v>
      </c>
      <c r="CL167" s="512" t="e">
        <f>'részletező tábla módosíto ei '!#REF!</f>
        <v>#REF!</v>
      </c>
      <c r="CM167" s="512"/>
      <c r="CN167" s="512" t="e">
        <f>'részletező tábla módosíto ei '!#REF!</f>
        <v>#REF!</v>
      </c>
      <c r="CO167" s="512">
        <f>'2a cofog szerinti teljesítés'!AQ169</f>
        <v>0</v>
      </c>
      <c r="CP167" s="512" t="e">
        <f>'részletező tábla módosíto ei '!#REF!</f>
        <v>#REF!</v>
      </c>
      <c r="CQ167" s="512"/>
      <c r="CR167" s="512">
        <f>'részletező tábla módosíto ei '!AX167</f>
        <v>0</v>
      </c>
      <c r="CS167" s="512"/>
      <c r="CT167" s="512" t="e">
        <f>'részletező tábla módosíto ei '!#REF!</f>
        <v>#REF!</v>
      </c>
      <c r="CU167" s="512" t="e">
        <f>'2a cofog szerinti teljesítés'!#REF!</f>
        <v>#REF!</v>
      </c>
      <c r="CV167" s="512">
        <f>'részletező tábla módosíto ei '!AY167</f>
        <v>0</v>
      </c>
      <c r="CW167" s="512">
        <f>'2a cofog szerinti teljesítés'!BB169</f>
        <v>0</v>
      </c>
      <c r="CX167" s="513">
        <f>'részletező tábla módosíto ei '!AZ167</f>
        <v>0</v>
      </c>
      <c r="CY167" s="513">
        <f>'2a cofog szerinti teljesítés'!BC169</f>
        <v>0</v>
      </c>
      <c r="CZ167" s="510">
        <f t="shared" si="278"/>
        <v>0</v>
      </c>
    </row>
    <row r="168" spans="1:104" ht="17.399999999999999" x14ac:dyDescent="0.3">
      <c r="A168" s="18" t="s">
        <v>329</v>
      </c>
      <c r="B168" s="19" t="s">
        <v>330</v>
      </c>
      <c r="C168" s="512">
        <f>'részletező tábla módosíto ei '!C168</f>
        <v>0</v>
      </c>
      <c r="D168" s="512">
        <f>'2a cofog szerinti teljesítés'!C170</f>
        <v>0</v>
      </c>
      <c r="E168" s="512">
        <f>'részletező tábla módosíto ei '!D168</f>
        <v>0</v>
      </c>
      <c r="F168" s="512">
        <f>'2a cofog szerinti teljesítés'!D170</f>
        <v>0</v>
      </c>
      <c r="G168" s="512">
        <f>'részletező tábla módosíto ei '!E168</f>
        <v>100000</v>
      </c>
      <c r="H168" s="512">
        <f>'2a cofog szerinti teljesítés'!E170</f>
        <v>53822</v>
      </c>
      <c r="I168" s="512">
        <f>'részletező tábla módosíto ei '!F168</f>
        <v>0</v>
      </c>
      <c r="J168" s="512">
        <f>'2a cofog szerinti teljesítés'!F170</f>
        <v>0</v>
      </c>
      <c r="K168" s="512">
        <f>'részletező tábla módosíto ei '!G168</f>
        <v>0</v>
      </c>
      <c r="L168" s="512">
        <f>'részletező tábla módosíto ei '!H168</f>
        <v>100000</v>
      </c>
      <c r="M168" s="512">
        <f>'2a cofog szerinti teljesítés'!H170</f>
        <v>53822</v>
      </c>
      <c r="N168" s="512">
        <f>'részletező tábla módosíto ei '!M168</f>
        <v>30000</v>
      </c>
      <c r="O168" s="512">
        <f>'2a cofog szerinti teljesítés'!M170</f>
        <v>10714</v>
      </c>
      <c r="P168" s="512">
        <f>'részletező tábla módosíto ei '!N168</f>
        <v>0</v>
      </c>
      <c r="Q168" s="512">
        <f>'2a cofog szerinti teljesítés'!N170</f>
        <v>0</v>
      </c>
      <c r="R168" s="512">
        <f>'részletező tábla módosíto ei '!O168</f>
        <v>0</v>
      </c>
      <c r="S168" s="512">
        <f>'2a cofog szerinti teljesítés'!O170</f>
        <v>0</v>
      </c>
      <c r="T168" s="512">
        <f>'részletező tábla módosíto ei '!P168</f>
        <v>0</v>
      </c>
      <c r="U168" s="512">
        <f>'2a cofog szerinti teljesítés'!P170</f>
        <v>0</v>
      </c>
      <c r="V168" s="512">
        <f>'részletező tábla módosíto ei '!Q168</f>
        <v>30000</v>
      </c>
      <c r="W168" s="512">
        <f>'2a cofog szerinti teljesítés'!Q170</f>
        <v>10714</v>
      </c>
      <c r="X168" s="512">
        <f>'részletező tábla módosíto ei '!R168</f>
        <v>200000</v>
      </c>
      <c r="Y168" s="512">
        <f>'2a cofog szerinti teljesítés'!R170</f>
        <v>2519</v>
      </c>
      <c r="Z168" s="512">
        <f>'részletező tábla módosíto ei '!S168</f>
        <v>0</v>
      </c>
      <c r="AA168" s="512">
        <f>'2a cofog szerinti teljesítés'!S170</f>
        <v>0</v>
      </c>
      <c r="AB168" s="512">
        <f>'részletező tábla módosíto ei '!T168</f>
        <v>0</v>
      </c>
      <c r="AC168" s="512">
        <f>'2a cofog szerinti teljesítés'!T170</f>
        <v>0</v>
      </c>
      <c r="AD168" s="512">
        <f>'részletező tábla módosíto ei '!U168</f>
        <v>200000</v>
      </c>
      <c r="AE168" s="512">
        <f>'2a cofog szerinti teljesítés'!U170</f>
        <v>2519</v>
      </c>
      <c r="AF168" s="512">
        <f>'részletező tábla módosíto ei '!V168</f>
        <v>0</v>
      </c>
      <c r="AG168" s="512">
        <f>'2a cofog szerinti teljesítés'!V170</f>
        <v>0</v>
      </c>
      <c r="AH168" s="512">
        <f>'részletező tábla módosíto ei '!W168</f>
        <v>0</v>
      </c>
      <c r="AI168" s="512">
        <f>'2a cofog szerinti teljesítés'!W170</f>
        <v>0</v>
      </c>
      <c r="AJ168" s="512">
        <f>'részletező tábla módosíto ei '!X168</f>
        <v>0</v>
      </c>
      <c r="AK168" s="512">
        <f>'2a cofog szerinti teljesítés'!X170</f>
        <v>0</v>
      </c>
      <c r="AL168" s="512">
        <f>'részletező tábla módosíto ei '!Y168</f>
        <v>0</v>
      </c>
      <c r="AM168" s="512">
        <f>'2a cofog szerinti teljesítés'!Y170</f>
        <v>0</v>
      </c>
      <c r="AN168" s="512">
        <f>'részletező tábla módosíto ei '!Z168</f>
        <v>0</v>
      </c>
      <c r="AO168" s="512">
        <f>'2a cofog szerinti teljesítés'!Z170</f>
        <v>5</v>
      </c>
      <c r="AP168" s="512">
        <f>'részletező tábla módosíto ei '!AA168</f>
        <v>0</v>
      </c>
      <c r="AQ168" s="512">
        <f>'2a cofog szerinti teljesítés'!AA170</f>
        <v>2461</v>
      </c>
      <c r="AR168" s="512">
        <f>'részletező tábla módosíto ei '!AB168</f>
        <v>0</v>
      </c>
      <c r="AS168" s="512">
        <f>'2a cofog szerinti teljesítés'!AB170</f>
        <v>3103</v>
      </c>
      <c r="AT168" s="512">
        <f>'részletező tábla módosíto ei '!AC168</f>
        <v>0</v>
      </c>
      <c r="AU168" s="512">
        <f>'2a cofog szerinti teljesítés'!AC170</f>
        <v>0</v>
      </c>
      <c r="AV168" s="512">
        <f>'részletező tábla módosíto ei '!AD168</f>
        <v>0</v>
      </c>
      <c r="AW168" s="512">
        <f>'2a cofog szerinti teljesítés'!AD170</f>
        <v>0</v>
      </c>
      <c r="AX168" s="512">
        <f>'részletező tábla módosíto ei '!AF168</f>
        <v>0</v>
      </c>
      <c r="AY168" s="512">
        <f>'2a cofog szerinti teljesítés'!AF170</f>
        <v>0</v>
      </c>
      <c r="AZ168" s="512">
        <f>'részletező tábla módosíto ei '!AG168</f>
        <v>0</v>
      </c>
      <c r="BA168" s="512">
        <f>'2a cofog szerinti teljesítés'!AG170</f>
        <v>0</v>
      </c>
      <c r="BB168" s="512">
        <f>'részletező tábla módosíto ei '!AH168</f>
        <v>0</v>
      </c>
      <c r="BC168" s="512">
        <f>'2a cofog szerinti teljesítés'!AH170</f>
        <v>0</v>
      </c>
      <c r="BD168" s="512">
        <f>'részletező tábla módosíto ei '!AI168</f>
        <v>0</v>
      </c>
      <c r="BE168" s="512">
        <f>'2a cofog szerinti teljesítés'!AI170</f>
        <v>0</v>
      </c>
      <c r="BF168" s="512">
        <f>'részletező tábla módosíto ei '!AJ168</f>
        <v>0</v>
      </c>
      <c r="BG168" s="512">
        <f>'2a cofog szerinti teljesítés'!AJ170</f>
        <v>0</v>
      </c>
      <c r="BH168" s="512">
        <f>'részletező tábla módosíto ei '!AK168</f>
        <v>0</v>
      </c>
      <c r="BI168" s="512">
        <f>'2a cofog szerinti teljesítés'!AK170</f>
        <v>86787</v>
      </c>
      <c r="BJ168" s="512">
        <f>'részletező tábla módosíto ei '!AL168</f>
        <v>1679854</v>
      </c>
      <c r="BK168" s="512">
        <f>'2a cofog szerinti teljesítés'!AL170</f>
        <v>935509</v>
      </c>
      <c r="BL168" s="512">
        <f>'részletező tábla módosíto ei '!AM168</f>
        <v>0</v>
      </c>
      <c r="BM168" s="512">
        <f>'2a cofog szerinti teljesítés'!AM170</f>
        <v>44</v>
      </c>
      <c r="BN168" s="512">
        <f>'részletező tábla módosíto ei '!AN168</f>
        <v>0</v>
      </c>
      <c r="BO168" s="512">
        <f>'2a cofog szerinti teljesítés'!AN170</f>
        <v>0</v>
      </c>
      <c r="BP168" s="512">
        <f>'részletező tábla módosíto ei '!AO168</f>
        <v>0</v>
      </c>
      <c r="BQ168" s="512">
        <f>'2a cofog szerinti teljesítés'!AO170</f>
        <v>0</v>
      </c>
      <c r="BR168" s="512">
        <f>'részletező tábla módosíto ei '!AP168</f>
        <v>0</v>
      </c>
      <c r="BS168" s="512">
        <f>'2a cofog szerinti teljesítés'!AP170</f>
        <v>14730</v>
      </c>
      <c r="BT168" s="512">
        <f>'részletező tábla módosíto ei '!AR168</f>
        <v>0</v>
      </c>
      <c r="BU168" s="512">
        <f>'2a cofog szerinti teljesítés'!AR170</f>
        <v>33487</v>
      </c>
      <c r="BV168" s="512">
        <f>'részletező tábla módosíto ei '!AS168</f>
        <v>0</v>
      </c>
      <c r="BW168" s="512">
        <f>'2a cofog szerinti teljesítés'!AS170</f>
        <v>0</v>
      </c>
      <c r="BX168" s="512">
        <f>'részletező tábla módosíto ei '!AE168</f>
        <v>0</v>
      </c>
      <c r="BY168" s="512">
        <f>'2a cofog szerinti teljesítés'!AE170</f>
        <v>0</v>
      </c>
      <c r="BZ168" s="512" t="e">
        <f>'részletező tábla módosíto ei '!#REF!</f>
        <v>#REF!</v>
      </c>
      <c r="CA168" s="512">
        <f>'2a cofog szerinti teljesítés'!AG170</f>
        <v>0</v>
      </c>
      <c r="CB168" s="512">
        <f>'részletező tábla módosíto ei '!AT168</f>
        <v>0</v>
      </c>
      <c r="CC168" s="512">
        <f>'2a cofog szerinti teljesítés'!AU170</f>
        <v>1</v>
      </c>
      <c r="CD168" s="512">
        <f>'részletező tábla módosíto ei '!AU168</f>
        <v>0</v>
      </c>
      <c r="CE168" s="512">
        <f>'2a cofog szerinti teljesítés'!AX170</f>
        <v>0</v>
      </c>
      <c r="CF168" s="512" t="e">
        <f>'részletező tábla módosíto ei '!#REF!</f>
        <v>#REF!</v>
      </c>
      <c r="CG168" s="512" t="e">
        <f>'2a cofog szerinti teljesítés'!#REF!</f>
        <v>#REF!</v>
      </c>
      <c r="CH168" s="512">
        <f>'részletező tábla módosíto ei '!AV168</f>
        <v>0</v>
      </c>
      <c r="CI168" s="512">
        <f>'2a cofog szerinti teljesítés'!AY170</f>
        <v>0</v>
      </c>
      <c r="CJ168" s="512">
        <f>'részletező tábla módosíto ei '!AW168</f>
        <v>0</v>
      </c>
      <c r="CK168" s="512">
        <f>'2a cofog szerinti teljesítés'!AZ170</f>
        <v>0</v>
      </c>
      <c r="CL168" s="512" t="e">
        <f>'részletező tábla módosíto ei '!#REF!</f>
        <v>#REF!</v>
      </c>
      <c r="CM168" s="512"/>
      <c r="CN168" s="512" t="e">
        <f>'részletező tábla módosíto ei '!#REF!</f>
        <v>#REF!</v>
      </c>
      <c r="CO168" s="512">
        <f>'2a cofog szerinti teljesítés'!AQ170</f>
        <v>0</v>
      </c>
      <c r="CP168" s="512" t="e">
        <f>'részletező tábla módosíto ei '!#REF!</f>
        <v>#REF!</v>
      </c>
      <c r="CQ168" s="512"/>
      <c r="CR168" s="512">
        <f>'részletező tábla módosíto ei '!AX168</f>
        <v>0</v>
      </c>
      <c r="CS168" s="512"/>
      <c r="CT168" s="512" t="e">
        <f>'részletező tábla módosíto ei '!#REF!</f>
        <v>#REF!</v>
      </c>
      <c r="CU168" s="512" t="e">
        <f>'2a cofog szerinti teljesítés'!#REF!</f>
        <v>#REF!</v>
      </c>
      <c r="CV168" s="512">
        <f>'részletező tábla módosíto ei '!AY168</f>
        <v>0</v>
      </c>
      <c r="CW168" s="512">
        <f>'2a cofog szerinti teljesítés'!BB170</f>
        <v>0</v>
      </c>
      <c r="CX168" s="513">
        <f>'részletező tábla módosíto ei '!AZ168</f>
        <v>1679854</v>
      </c>
      <c r="CY168" s="513">
        <f>'2a cofog szerinti teljesítés'!BC170</f>
        <v>1076127</v>
      </c>
      <c r="CZ168" s="510">
        <f t="shared" si="278"/>
        <v>2009854</v>
      </c>
    </row>
    <row r="169" spans="1:104" ht="17.399999999999999" x14ac:dyDescent="0.3">
      <c r="A169" s="14" t="s">
        <v>331</v>
      </c>
      <c r="B169" s="15" t="s">
        <v>332</v>
      </c>
      <c r="C169" s="145">
        <f>'részletező tábla módosíto ei '!C169</f>
        <v>0</v>
      </c>
      <c r="D169" s="145">
        <f>'2a cofog szerinti teljesítés'!C171</f>
        <v>0</v>
      </c>
      <c r="E169" s="145">
        <f>'részletező tábla módosíto ei '!D169</f>
        <v>0</v>
      </c>
      <c r="F169" s="145">
        <f>'2a cofog szerinti teljesítés'!D171</f>
        <v>0</v>
      </c>
      <c r="G169" s="145">
        <f>'részletező tábla módosíto ei '!E169</f>
        <v>0</v>
      </c>
      <c r="H169" s="145">
        <f>'2a cofog szerinti teljesítés'!E171</f>
        <v>0</v>
      </c>
      <c r="I169" s="145">
        <f>'részletező tábla módosíto ei '!F169</f>
        <v>0</v>
      </c>
      <c r="J169" s="145">
        <f>'2a cofog szerinti teljesítés'!F171</f>
        <v>0</v>
      </c>
      <c r="K169" s="145">
        <f>'részletező tábla módosíto ei '!G169</f>
        <v>0</v>
      </c>
      <c r="L169" s="145">
        <f>'részletező tábla módosíto ei '!H169</f>
        <v>0</v>
      </c>
      <c r="M169" s="145">
        <f>'2a cofog szerinti teljesítés'!H171</f>
        <v>0</v>
      </c>
      <c r="N169" s="145">
        <f>'részletező tábla módosíto ei '!M169</f>
        <v>0</v>
      </c>
      <c r="O169" s="145">
        <f>'2a cofog szerinti teljesítés'!M171</f>
        <v>0</v>
      </c>
      <c r="P169" s="145">
        <f>'részletező tábla módosíto ei '!N169</f>
        <v>0</v>
      </c>
      <c r="Q169" s="145">
        <f>'2a cofog szerinti teljesítés'!N171</f>
        <v>0</v>
      </c>
      <c r="R169" s="145">
        <f>'részletező tábla módosíto ei '!O169</f>
        <v>0</v>
      </c>
      <c r="S169" s="145">
        <f>'2a cofog szerinti teljesítés'!O171</f>
        <v>0</v>
      </c>
      <c r="T169" s="145">
        <f>'részletező tábla módosíto ei '!P169</f>
        <v>0</v>
      </c>
      <c r="U169" s="145">
        <f>'2a cofog szerinti teljesítés'!P171</f>
        <v>0</v>
      </c>
      <c r="V169" s="145">
        <f>'részletező tábla módosíto ei '!Q169</f>
        <v>0</v>
      </c>
      <c r="W169" s="145">
        <f>'2a cofog szerinti teljesítés'!Q171</f>
        <v>0</v>
      </c>
      <c r="X169" s="145">
        <f>'részletező tábla módosíto ei '!R169</f>
        <v>0</v>
      </c>
      <c r="Y169" s="145">
        <f>'2a cofog szerinti teljesítés'!R171</f>
        <v>0</v>
      </c>
      <c r="Z169" s="145">
        <f>'részletező tábla módosíto ei '!S169</f>
        <v>0</v>
      </c>
      <c r="AA169" s="145">
        <f>'2a cofog szerinti teljesítés'!S171</f>
        <v>0</v>
      </c>
      <c r="AB169" s="145">
        <f>'részletező tábla módosíto ei '!T169</f>
        <v>0</v>
      </c>
      <c r="AC169" s="145">
        <f>'2a cofog szerinti teljesítés'!T171</f>
        <v>0</v>
      </c>
      <c r="AD169" s="145">
        <f>'részletező tábla módosíto ei '!U169</f>
        <v>0</v>
      </c>
      <c r="AE169" s="145">
        <f>'2a cofog szerinti teljesítés'!U171</f>
        <v>0</v>
      </c>
      <c r="AF169" s="145">
        <f>'részletező tábla módosíto ei '!V169</f>
        <v>0</v>
      </c>
      <c r="AG169" s="145">
        <f>'2a cofog szerinti teljesítés'!V171</f>
        <v>0</v>
      </c>
      <c r="AH169" s="145">
        <f>'részletező tábla módosíto ei '!W169</f>
        <v>0</v>
      </c>
      <c r="AI169" s="145">
        <f>'2a cofog szerinti teljesítés'!W171</f>
        <v>0</v>
      </c>
      <c r="AJ169" s="145">
        <f>'részletező tábla módosíto ei '!X169</f>
        <v>0</v>
      </c>
      <c r="AK169" s="145">
        <f>'2a cofog szerinti teljesítés'!X171</f>
        <v>0</v>
      </c>
      <c r="AL169" s="145">
        <f>'részletező tábla módosíto ei '!Y169</f>
        <v>0</v>
      </c>
      <c r="AM169" s="145">
        <f>'2a cofog szerinti teljesítés'!Y171</f>
        <v>0</v>
      </c>
      <c r="AN169" s="145">
        <f>'részletező tábla módosíto ei '!Z169</f>
        <v>0</v>
      </c>
      <c r="AO169" s="145">
        <f>'2a cofog szerinti teljesítés'!Z171</f>
        <v>0</v>
      </c>
      <c r="AP169" s="145">
        <f>'részletező tábla módosíto ei '!AA169</f>
        <v>0</v>
      </c>
      <c r="AQ169" s="145">
        <f>'2a cofog szerinti teljesítés'!AA171</f>
        <v>0</v>
      </c>
      <c r="AR169" s="145">
        <f>'részletező tábla módosíto ei '!AB169</f>
        <v>0</v>
      </c>
      <c r="AS169" s="145">
        <f>'2a cofog szerinti teljesítés'!AB171</f>
        <v>0</v>
      </c>
      <c r="AT169" s="145">
        <f>'részletező tábla módosíto ei '!AC169</f>
        <v>0</v>
      </c>
      <c r="AU169" s="145">
        <f>'2a cofog szerinti teljesítés'!AC171</f>
        <v>0</v>
      </c>
      <c r="AV169" s="145">
        <f>'részletező tábla módosíto ei '!AD169</f>
        <v>0</v>
      </c>
      <c r="AW169" s="145">
        <f>'2a cofog szerinti teljesítés'!AD171</f>
        <v>0</v>
      </c>
      <c r="AX169" s="145">
        <f>'részletező tábla módosíto ei '!AF169</f>
        <v>0</v>
      </c>
      <c r="AY169" s="145">
        <f>'2a cofog szerinti teljesítés'!AF171</f>
        <v>0</v>
      </c>
      <c r="AZ169" s="145">
        <f>'részletező tábla módosíto ei '!AG169</f>
        <v>0</v>
      </c>
      <c r="BA169" s="145">
        <f>'2a cofog szerinti teljesítés'!AG171</f>
        <v>0</v>
      </c>
      <c r="BB169" s="145">
        <f>'részletező tábla módosíto ei '!AH169</f>
        <v>0</v>
      </c>
      <c r="BC169" s="145">
        <f>'2a cofog szerinti teljesítés'!AH171</f>
        <v>0</v>
      </c>
      <c r="BD169" s="145">
        <f>'részletező tábla módosíto ei '!AI169</f>
        <v>0</v>
      </c>
      <c r="BE169" s="145">
        <f>'2a cofog szerinti teljesítés'!AI171</f>
        <v>0</v>
      </c>
      <c r="BF169" s="145">
        <f>'részletező tábla módosíto ei '!AJ169</f>
        <v>0</v>
      </c>
      <c r="BG169" s="145">
        <f>'2a cofog szerinti teljesítés'!AJ171</f>
        <v>0</v>
      </c>
      <c r="BH169" s="145">
        <f>'részletező tábla módosíto ei '!AK169</f>
        <v>0</v>
      </c>
      <c r="BI169" s="145">
        <f>'2a cofog szerinti teljesítés'!AK171</f>
        <v>0</v>
      </c>
      <c r="BJ169" s="145">
        <f>'részletező tábla módosíto ei '!AL169</f>
        <v>18118794</v>
      </c>
      <c r="BK169" s="145">
        <f>'2a cofog szerinti teljesítés'!AL171</f>
        <v>0</v>
      </c>
      <c r="BL169" s="145">
        <f>'részletező tábla módosíto ei '!AM169</f>
        <v>0</v>
      </c>
      <c r="BM169" s="145">
        <f>'2a cofog szerinti teljesítés'!AM171</f>
        <v>0</v>
      </c>
      <c r="BN169" s="145">
        <f>'részletező tábla módosíto ei '!AN169</f>
        <v>0</v>
      </c>
      <c r="BO169" s="145">
        <f>'2a cofog szerinti teljesítés'!AN171</f>
        <v>0</v>
      </c>
      <c r="BP169" s="145">
        <f>'részletező tábla módosíto ei '!AO169</f>
        <v>0</v>
      </c>
      <c r="BQ169" s="145">
        <f>'2a cofog szerinti teljesítés'!AO171</f>
        <v>0</v>
      </c>
      <c r="BR169" s="145">
        <f>'részletező tábla módosíto ei '!AP169</f>
        <v>0</v>
      </c>
      <c r="BS169" s="145">
        <f>'2a cofog szerinti teljesítés'!AP171</f>
        <v>0</v>
      </c>
      <c r="BT169" s="145">
        <f>'részletező tábla módosíto ei '!AR169</f>
        <v>0</v>
      </c>
      <c r="BU169" s="145">
        <f>'2a cofog szerinti teljesítés'!AR171</f>
        <v>0</v>
      </c>
      <c r="BV169" s="145">
        <f>'részletező tábla módosíto ei '!AS169</f>
        <v>0</v>
      </c>
      <c r="BW169" s="145">
        <f>'2a cofog szerinti teljesítés'!AS171</f>
        <v>0</v>
      </c>
      <c r="BX169" s="145">
        <f>'részletező tábla módosíto ei '!AE169</f>
        <v>0</v>
      </c>
      <c r="BY169" s="145">
        <f>'2a cofog szerinti teljesítés'!AE171</f>
        <v>0</v>
      </c>
      <c r="BZ169" s="145" t="e">
        <f>'részletező tábla módosíto ei '!#REF!</f>
        <v>#REF!</v>
      </c>
      <c r="CA169" s="145">
        <f>'2a cofog szerinti teljesítés'!AG171</f>
        <v>0</v>
      </c>
      <c r="CB169" s="145">
        <f>'részletező tábla módosíto ei '!AT169</f>
        <v>0</v>
      </c>
      <c r="CC169" s="145">
        <f>'2a cofog szerinti teljesítés'!AU171</f>
        <v>0</v>
      </c>
      <c r="CD169" s="145">
        <f>'részletező tábla módosíto ei '!AU169</f>
        <v>0</v>
      </c>
      <c r="CE169" s="145">
        <f>'2a cofog szerinti teljesítés'!AX171</f>
        <v>0</v>
      </c>
      <c r="CF169" s="145" t="e">
        <f>'részletező tábla módosíto ei '!#REF!</f>
        <v>#REF!</v>
      </c>
      <c r="CG169" s="145" t="e">
        <f>'2a cofog szerinti teljesítés'!#REF!</f>
        <v>#REF!</v>
      </c>
      <c r="CH169" s="145">
        <f>'részletező tábla módosíto ei '!AV169</f>
        <v>0</v>
      </c>
      <c r="CI169" s="145">
        <f>'2a cofog szerinti teljesítés'!AY171</f>
        <v>0</v>
      </c>
      <c r="CJ169" s="145">
        <f>'részletező tábla módosíto ei '!AW169</f>
        <v>0</v>
      </c>
      <c r="CK169" s="145">
        <f>'2a cofog szerinti teljesítés'!AZ171</f>
        <v>0</v>
      </c>
      <c r="CL169" s="145" t="e">
        <f>'részletező tábla módosíto ei '!#REF!</f>
        <v>#REF!</v>
      </c>
      <c r="CM169" s="145"/>
      <c r="CN169" s="145" t="e">
        <f>'részletező tábla módosíto ei '!#REF!</f>
        <v>#REF!</v>
      </c>
      <c r="CO169" s="145">
        <f>'2a cofog szerinti teljesítés'!AQ171</f>
        <v>0</v>
      </c>
      <c r="CP169" s="145" t="e">
        <f>'részletező tábla módosíto ei '!#REF!</f>
        <v>#REF!</v>
      </c>
      <c r="CQ169" s="145"/>
      <c r="CR169" s="145">
        <f>'részletező tábla módosíto ei '!AX169</f>
        <v>0</v>
      </c>
      <c r="CS169" s="145"/>
      <c r="CT169" s="145" t="e">
        <f>'részletező tábla módosíto ei '!#REF!</f>
        <v>#REF!</v>
      </c>
      <c r="CU169" s="145" t="e">
        <f>'2a cofog szerinti teljesítés'!#REF!</f>
        <v>#REF!</v>
      </c>
      <c r="CV169" s="145">
        <f>'részletező tábla módosíto ei '!AY169</f>
        <v>0</v>
      </c>
      <c r="CW169" s="145">
        <f>'2a cofog szerinti teljesítés'!BB171</f>
        <v>14287692</v>
      </c>
      <c r="CX169" s="162">
        <f>'részletező tábla módosíto ei '!AZ169</f>
        <v>18118794</v>
      </c>
      <c r="CY169" s="162">
        <f>'2a cofog szerinti teljesítés'!BC171</f>
        <v>14287692</v>
      </c>
      <c r="CZ169" s="510">
        <f t="shared" si="278"/>
        <v>18118794</v>
      </c>
    </row>
    <row r="170" spans="1:104" ht="17.399999999999999" x14ac:dyDescent="0.3">
      <c r="A170" s="34" t="s">
        <v>333</v>
      </c>
      <c r="B170" s="35" t="s">
        <v>334</v>
      </c>
      <c r="C170" s="146">
        <f>'részletező tábla módosíto ei '!C170</f>
        <v>0</v>
      </c>
      <c r="D170" s="146">
        <f>'2a cofog szerinti teljesítés'!C172</f>
        <v>0</v>
      </c>
      <c r="E170" s="146">
        <f>'részletező tábla módosíto ei '!D170</f>
        <v>0</v>
      </c>
      <c r="F170" s="146">
        <f>'2a cofog szerinti teljesítés'!D172</f>
        <v>0</v>
      </c>
      <c r="G170" s="146">
        <f>'részletező tábla módosíto ei '!E170</f>
        <v>0</v>
      </c>
      <c r="H170" s="146">
        <f>'2a cofog szerinti teljesítés'!E172</f>
        <v>0</v>
      </c>
      <c r="I170" s="146">
        <f>'részletező tábla módosíto ei '!F170</f>
        <v>0</v>
      </c>
      <c r="J170" s="146">
        <f>'2a cofog szerinti teljesítés'!F172</f>
        <v>0</v>
      </c>
      <c r="K170" s="146">
        <f>'részletező tábla módosíto ei '!G170</f>
        <v>0</v>
      </c>
      <c r="L170" s="146">
        <f>'részletező tábla módosíto ei '!H170</f>
        <v>0</v>
      </c>
      <c r="M170" s="146">
        <f>'2a cofog szerinti teljesítés'!H172</f>
        <v>0</v>
      </c>
      <c r="N170" s="146">
        <f>'részletező tábla módosíto ei '!M170</f>
        <v>0</v>
      </c>
      <c r="O170" s="146">
        <f>'2a cofog szerinti teljesítés'!M172</f>
        <v>0</v>
      </c>
      <c r="P170" s="146">
        <f>'részletező tábla módosíto ei '!N170</f>
        <v>0</v>
      </c>
      <c r="Q170" s="146">
        <f>'2a cofog szerinti teljesítés'!N172</f>
        <v>0</v>
      </c>
      <c r="R170" s="146">
        <f>'részletező tábla módosíto ei '!O170</f>
        <v>0</v>
      </c>
      <c r="S170" s="146">
        <f>'2a cofog szerinti teljesítés'!O172</f>
        <v>0</v>
      </c>
      <c r="T170" s="146">
        <f>'részletező tábla módosíto ei '!P170</f>
        <v>0</v>
      </c>
      <c r="U170" s="146">
        <f>'2a cofog szerinti teljesítés'!P172</f>
        <v>0</v>
      </c>
      <c r="V170" s="146">
        <f>'részletező tábla módosíto ei '!Q170</f>
        <v>0</v>
      </c>
      <c r="W170" s="146">
        <f>'2a cofog szerinti teljesítés'!Q172</f>
        <v>0</v>
      </c>
      <c r="X170" s="146">
        <f>'részletező tábla módosíto ei '!R170</f>
        <v>0</v>
      </c>
      <c r="Y170" s="146">
        <f>'2a cofog szerinti teljesítés'!R172</f>
        <v>0</v>
      </c>
      <c r="Z170" s="146">
        <f>'részletező tábla módosíto ei '!S170</f>
        <v>0</v>
      </c>
      <c r="AA170" s="146">
        <f>'2a cofog szerinti teljesítés'!S172</f>
        <v>0</v>
      </c>
      <c r="AB170" s="146">
        <f>'részletező tábla módosíto ei '!T170</f>
        <v>0</v>
      </c>
      <c r="AC170" s="146">
        <f>'2a cofog szerinti teljesítés'!T172</f>
        <v>0</v>
      </c>
      <c r="AD170" s="146">
        <f>'részletező tábla módosíto ei '!U170</f>
        <v>0</v>
      </c>
      <c r="AE170" s="146">
        <f>'2a cofog szerinti teljesítés'!U172</f>
        <v>0</v>
      </c>
      <c r="AF170" s="146">
        <f>'részletező tábla módosíto ei '!V170</f>
        <v>0</v>
      </c>
      <c r="AG170" s="146">
        <f>'2a cofog szerinti teljesítés'!V172</f>
        <v>0</v>
      </c>
      <c r="AH170" s="146">
        <f>'részletező tábla módosíto ei '!W170</f>
        <v>0</v>
      </c>
      <c r="AI170" s="146">
        <f>'2a cofog szerinti teljesítés'!W172</f>
        <v>0</v>
      </c>
      <c r="AJ170" s="146">
        <f>'részletező tábla módosíto ei '!X170</f>
        <v>0</v>
      </c>
      <c r="AK170" s="146">
        <f>'2a cofog szerinti teljesítés'!X172</f>
        <v>0</v>
      </c>
      <c r="AL170" s="146">
        <f>'részletező tábla módosíto ei '!Y170</f>
        <v>0</v>
      </c>
      <c r="AM170" s="146">
        <f>'2a cofog szerinti teljesítés'!Y172</f>
        <v>0</v>
      </c>
      <c r="AN170" s="146">
        <f>'részletező tábla módosíto ei '!Z170</f>
        <v>0</v>
      </c>
      <c r="AO170" s="146">
        <f>'2a cofog szerinti teljesítés'!Z172</f>
        <v>0</v>
      </c>
      <c r="AP170" s="146">
        <f>'részletező tábla módosíto ei '!AA170</f>
        <v>0</v>
      </c>
      <c r="AQ170" s="146">
        <f>'2a cofog szerinti teljesítés'!AA172</f>
        <v>0</v>
      </c>
      <c r="AR170" s="146">
        <f>'részletező tábla módosíto ei '!AB170</f>
        <v>0</v>
      </c>
      <c r="AS170" s="146">
        <f>'2a cofog szerinti teljesítés'!AB172</f>
        <v>0</v>
      </c>
      <c r="AT170" s="146">
        <f>'részletező tábla módosíto ei '!AC170</f>
        <v>0</v>
      </c>
      <c r="AU170" s="146">
        <f>'2a cofog szerinti teljesítés'!AC172</f>
        <v>0</v>
      </c>
      <c r="AV170" s="146">
        <f>'részletező tábla módosíto ei '!AD170</f>
        <v>0</v>
      </c>
      <c r="AW170" s="146">
        <f>'2a cofog szerinti teljesítés'!AD172</f>
        <v>0</v>
      </c>
      <c r="AX170" s="146">
        <f>'részletező tábla módosíto ei '!AF170</f>
        <v>0</v>
      </c>
      <c r="AY170" s="146">
        <f>'2a cofog szerinti teljesítés'!AF172</f>
        <v>0</v>
      </c>
      <c r="AZ170" s="146">
        <f>'részletező tábla módosíto ei '!AG170</f>
        <v>0</v>
      </c>
      <c r="BA170" s="146">
        <f>'2a cofog szerinti teljesítés'!AG172</f>
        <v>0</v>
      </c>
      <c r="BB170" s="146">
        <f>'részletező tábla módosíto ei '!AH170</f>
        <v>0</v>
      </c>
      <c r="BC170" s="146">
        <f>'2a cofog szerinti teljesítés'!AH172</f>
        <v>0</v>
      </c>
      <c r="BD170" s="146">
        <f>'részletező tábla módosíto ei '!AI170</f>
        <v>0</v>
      </c>
      <c r="BE170" s="146">
        <f>'2a cofog szerinti teljesítés'!AI172</f>
        <v>0</v>
      </c>
      <c r="BF170" s="146">
        <f>'részletező tábla módosíto ei '!AJ170</f>
        <v>0</v>
      </c>
      <c r="BG170" s="146">
        <f>'2a cofog szerinti teljesítés'!AJ172</f>
        <v>0</v>
      </c>
      <c r="BH170" s="146">
        <f>'részletező tábla módosíto ei '!AK170</f>
        <v>0</v>
      </c>
      <c r="BI170" s="146">
        <f>'2a cofog szerinti teljesítés'!AK172</f>
        <v>0</v>
      </c>
      <c r="BJ170" s="146">
        <f>'részletező tábla módosíto ei '!AL170</f>
        <v>0</v>
      </c>
      <c r="BK170" s="146">
        <f>'2a cofog szerinti teljesítés'!AL172</f>
        <v>0</v>
      </c>
      <c r="BL170" s="146">
        <f>'részletező tábla módosíto ei '!AM170</f>
        <v>0</v>
      </c>
      <c r="BM170" s="146">
        <f>'2a cofog szerinti teljesítés'!AM172</f>
        <v>0</v>
      </c>
      <c r="BN170" s="146">
        <f>'részletező tábla módosíto ei '!AN170</f>
        <v>0</v>
      </c>
      <c r="BO170" s="146">
        <f>'2a cofog szerinti teljesítés'!AN172</f>
        <v>0</v>
      </c>
      <c r="BP170" s="146">
        <f>'részletező tábla módosíto ei '!AO170</f>
        <v>0</v>
      </c>
      <c r="BQ170" s="146">
        <f>'2a cofog szerinti teljesítés'!AO172</f>
        <v>0</v>
      </c>
      <c r="BR170" s="146">
        <f>'részletező tábla módosíto ei '!AP170</f>
        <v>0</v>
      </c>
      <c r="BS170" s="146">
        <f>'2a cofog szerinti teljesítés'!AP172</f>
        <v>0</v>
      </c>
      <c r="BT170" s="146">
        <f>'részletező tábla módosíto ei '!AR170</f>
        <v>0</v>
      </c>
      <c r="BU170" s="146">
        <f>'2a cofog szerinti teljesítés'!AR172</f>
        <v>0</v>
      </c>
      <c r="BV170" s="146">
        <f>'részletező tábla módosíto ei '!AS170</f>
        <v>0</v>
      </c>
      <c r="BW170" s="146">
        <f>'2a cofog szerinti teljesítés'!AS172</f>
        <v>0</v>
      </c>
      <c r="BX170" s="146">
        <f>'részletező tábla módosíto ei '!AE170</f>
        <v>0</v>
      </c>
      <c r="BY170" s="146">
        <f>'2a cofog szerinti teljesítés'!AE172</f>
        <v>0</v>
      </c>
      <c r="BZ170" s="146" t="e">
        <f>'részletező tábla módosíto ei '!#REF!</f>
        <v>#REF!</v>
      </c>
      <c r="CA170" s="146">
        <f>'2a cofog szerinti teljesítés'!AG172</f>
        <v>0</v>
      </c>
      <c r="CB170" s="146">
        <f>'részletező tábla módosíto ei '!AT170</f>
        <v>0</v>
      </c>
      <c r="CC170" s="146">
        <f>'2a cofog szerinti teljesítés'!AU172</f>
        <v>0</v>
      </c>
      <c r="CD170" s="146">
        <f>'részletező tábla módosíto ei '!AU170</f>
        <v>0</v>
      </c>
      <c r="CE170" s="146">
        <f>'2a cofog szerinti teljesítés'!AX172</f>
        <v>0</v>
      </c>
      <c r="CF170" s="146" t="e">
        <f>'részletező tábla módosíto ei '!#REF!</f>
        <v>#REF!</v>
      </c>
      <c r="CG170" s="146" t="e">
        <f>'2a cofog szerinti teljesítés'!#REF!</f>
        <v>#REF!</v>
      </c>
      <c r="CH170" s="146">
        <f>'részletező tábla módosíto ei '!AV170</f>
        <v>0</v>
      </c>
      <c r="CI170" s="146">
        <f>'2a cofog szerinti teljesítés'!AY172</f>
        <v>0</v>
      </c>
      <c r="CJ170" s="146">
        <f>'részletező tábla módosíto ei '!AW170</f>
        <v>0</v>
      </c>
      <c r="CK170" s="146">
        <f>'2a cofog szerinti teljesítés'!AZ172</f>
        <v>0</v>
      </c>
      <c r="CL170" s="146" t="e">
        <f>'részletező tábla módosíto ei '!#REF!</f>
        <v>#REF!</v>
      </c>
      <c r="CM170" s="146"/>
      <c r="CN170" s="146" t="e">
        <f>'részletező tábla módosíto ei '!#REF!</f>
        <v>#REF!</v>
      </c>
      <c r="CO170" s="146">
        <f>'2a cofog szerinti teljesítés'!AQ172</f>
        <v>0</v>
      </c>
      <c r="CP170" s="146" t="e">
        <f>'részletező tábla módosíto ei '!#REF!</f>
        <v>#REF!</v>
      </c>
      <c r="CQ170" s="146"/>
      <c r="CR170" s="146">
        <f>'részletező tábla módosíto ei '!AX170</f>
        <v>0</v>
      </c>
      <c r="CS170" s="146"/>
      <c r="CT170" s="146" t="e">
        <f>'részletező tábla módosíto ei '!#REF!</f>
        <v>#REF!</v>
      </c>
      <c r="CU170" s="146" t="e">
        <f>'2a cofog szerinti teljesítés'!#REF!</f>
        <v>#REF!</v>
      </c>
      <c r="CV170" s="146">
        <f>'részletező tábla módosíto ei '!AY170</f>
        <v>0</v>
      </c>
      <c r="CW170" s="146">
        <f>'2a cofog szerinti teljesítés'!BB172</f>
        <v>0</v>
      </c>
      <c r="CX170" s="146">
        <f>'részletező tábla módosíto ei '!AZ170</f>
        <v>0</v>
      </c>
      <c r="CY170" s="146">
        <f>'2a cofog szerinti teljesítés'!BC172</f>
        <v>0</v>
      </c>
      <c r="CZ170" s="510">
        <f t="shared" si="278"/>
        <v>0</v>
      </c>
    </row>
    <row r="171" spans="1:104" ht="17.399999999999999" x14ac:dyDescent="0.3">
      <c r="A171" s="34" t="s">
        <v>335</v>
      </c>
      <c r="B171" s="35" t="s">
        <v>336</v>
      </c>
      <c r="C171" s="146">
        <f>'részletező tábla módosíto ei '!C171</f>
        <v>0</v>
      </c>
      <c r="D171" s="146">
        <f>'2a cofog szerinti teljesítés'!C173</f>
        <v>0</v>
      </c>
      <c r="E171" s="146">
        <f>'részletező tábla módosíto ei '!D171</f>
        <v>0</v>
      </c>
      <c r="F171" s="146">
        <f>'2a cofog szerinti teljesítés'!D173</f>
        <v>0</v>
      </c>
      <c r="G171" s="146">
        <f>'részletező tábla módosíto ei '!E171</f>
        <v>0</v>
      </c>
      <c r="H171" s="146">
        <f>'2a cofog szerinti teljesítés'!E173</f>
        <v>0</v>
      </c>
      <c r="I171" s="146">
        <f>'részletező tábla módosíto ei '!F171</f>
        <v>0</v>
      </c>
      <c r="J171" s="146">
        <f>'2a cofog szerinti teljesítés'!F173</f>
        <v>0</v>
      </c>
      <c r="K171" s="146">
        <f>'részletező tábla módosíto ei '!G171</f>
        <v>0</v>
      </c>
      <c r="L171" s="146">
        <f>'részletező tábla módosíto ei '!H171</f>
        <v>0</v>
      </c>
      <c r="M171" s="146">
        <f>'2a cofog szerinti teljesítés'!H173</f>
        <v>0</v>
      </c>
      <c r="N171" s="146">
        <f>'részletező tábla módosíto ei '!M171</f>
        <v>0</v>
      </c>
      <c r="O171" s="146">
        <f>'2a cofog szerinti teljesítés'!M173</f>
        <v>0</v>
      </c>
      <c r="P171" s="146">
        <f>'részletező tábla módosíto ei '!N171</f>
        <v>0</v>
      </c>
      <c r="Q171" s="146">
        <f>'2a cofog szerinti teljesítés'!N173</f>
        <v>0</v>
      </c>
      <c r="R171" s="146">
        <f>'részletező tábla módosíto ei '!O171</f>
        <v>0</v>
      </c>
      <c r="S171" s="146">
        <f>'2a cofog szerinti teljesítés'!O173</f>
        <v>0</v>
      </c>
      <c r="T171" s="146">
        <f>'részletező tábla módosíto ei '!P171</f>
        <v>0</v>
      </c>
      <c r="U171" s="146">
        <f>'2a cofog szerinti teljesítés'!P173</f>
        <v>0</v>
      </c>
      <c r="V171" s="146">
        <f>'részletező tábla módosíto ei '!Q171</f>
        <v>0</v>
      </c>
      <c r="W171" s="146">
        <f>'2a cofog szerinti teljesítés'!Q173</f>
        <v>0</v>
      </c>
      <c r="X171" s="146">
        <f>'részletező tábla módosíto ei '!R171</f>
        <v>0</v>
      </c>
      <c r="Y171" s="146">
        <f>'2a cofog szerinti teljesítés'!R173</f>
        <v>0</v>
      </c>
      <c r="Z171" s="146">
        <f>'részletező tábla módosíto ei '!S171</f>
        <v>0</v>
      </c>
      <c r="AA171" s="146">
        <f>'2a cofog szerinti teljesítés'!S173</f>
        <v>0</v>
      </c>
      <c r="AB171" s="146">
        <f>'részletező tábla módosíto ei '!T171</f>
        <v>0</v>
      </c>
      <c r="AC171" s="146">
        <f>'2a cofog szerinti teljesítés'!T173</f>
        <v>0</v>
      </c>
      <c r="AD171" s="146">
        <f>'részletező tábla módosíto ei '!U171</f>
        <v>0</v>
      </c>
      <c r="AE171" s="146">
        <f>'2a cofog szerinti teljesítés'!U173</f>
        <v>0</v>
      </c>
      <c r="AF171" s="146">
        <f>'részletező tábla módosíto ei '!V171</f>
        <v>0</v>
      </c>
      <c r="AG171" s="146">
        <f>'2a cofog szerinti teljesítés'!V173</f>
        <v>0</v>
      </c>
      <c r="AH171" s="146">
        <f>'részletező tábla módosíto ei '!W171</f>
        <v>0</v>
      </c>
      <c r="AI171" s="146">
        <f>'2a cofog szerinti teljesítés'!W173</f>
        <v>0</v>
      </c>
      <c r="AJ171" s="146">
        <f>'részletező tábla módosíto ei '!X171</f>
        <v>0</v>
      </c>
      <c r="AK171" s="146">
        <f>'2a cofog szerinti teljesítés'!X173</f>
        <v>0</v>
      </c>
      <c r="AL171" s="146">
        <f>'részletező tábla módosíto ei '!Y171</f>
        <v>0</v>
      </c>
      <c r="AM171" s="146">
        <f>'2a cofog szerinti teljesítés'!Y173</f>
        <v>0</v>
      </c>
      <c r="AN171" s="146">
        <f>'részletező tábla módosíto ei '!Z171</f>
        <v>0</v>
      </c>
      <c r="AO171" s="146">
        <f>'2a cofog szerinti teljesítés'!Z173</f>
        <v>0</v>
      </c>
      <c r="AP171" s="146">
        <f>'részletező tábla módosíto ei '!AA171</f>
        <v>0</v>
      </c>
      <c r="AQ171" s="146">
        <f>'2a cofog szerinti teljesítés'!AA173</f>
        <v>0</v>
      </c>
      <c r="AR171" s="146">
        <f>'részletező tábla módosíto ei '!AB171</f>
        <v>0</v>
      </c>
      <c r="AS171" s="146">
        <f>'2a cofog szerinti teljesítés'!AB173</f>
        <v>0</v>
      </c>
      <c r="AT171" s="146">
        <f>'részletező tábla módosíto ei '!AC171</f>
        <v>0</v>
      </c>
      <c r="AU171" s="146">
        <f>'2a cofog szerinti teljesítés'!AC173</f>
        <v>0</v>
      </c>
      <c r="AV171" s="146">
        <f>'részletező tábla módosíto ei '!AD171</f>
        <v>0</v>
      </c>
      <c r="AW171" s="146">
        <f>'2a cofog szerinti teljesítés'!AD173</f>
        <v>0</v>
      </c>
      <c r="AX171" s="146">
        <f>'részletező tábla módosíto ei '!AF171</f>
        <v>0</v>
      </c>
      <c r="AY171" s="146">
        <f>'2a cofog szerinti teljesítés'!AF173</f>
        <v>0</v>
      </c>
      <c r="AZ171" s="146">
        <f>'részletező tábla módosíto ei '!AG171</f>
        <v>0</v>
      </c>
      <c r="BA171" s="146">
        <f>'2a cofog szerinti teljesítés'!AG173</f>
        <v>0</v>
      </c>
      <c r="BB171" s="146">
        <f>'részletező tábla módosíto ei '!AH171</f>
        <v>0</v>
      </c>
      <c r="BC171" s="146">
        <f>'2a cofog szerinti teljesítés'!AH173</f>
        <v>0</v>
      </c>
      <c r="BD171" s="146">
        <f>'részletező tábla módosíto ei '!AI171</f>
        <v>0</v>
      </c>
      <c r="BE171" s="146">
        <f>'2a cofog szerinti teljesítés'!AI173</f>
        <v>0</v>
      </c>
      <c r="BF171" s="146">
        <f>'részletező tábla módosíto ei '!AJ171</f>
        <v>0</v>
      </c>
      <c r="BG171" s="146">
        <f>'2a cofog szerinti teljesítés'!AJ173</f>
        <v>0</v>
      </c>
      <c r="BH171" s="146">
        <f>'részletező tábla módosíto ei '!AK171</f>
        <v>0</v>
      </c>
      <c r="BI171" s="146">
        <f>'2a cofog szerinti teljesítés'!AK173</f>
        <v>0</v>
      </c>
      <c r="BJ171" s="146">
        <f>'részletező tábla módosíto ei '!AL171</f>
        <v>0</v>
      </c>
      <c r="BK171" s="146">
        <f>'2a cofog szerinti teljesítés'!AL173</f>
        <v>0</v>
      </c>
      <c r="BL171" s="146">
        <f>'részletező tábla módosíto ei '!AM171</f>
        <v>0</v>
      </c>
      <c r="BM171" s="146">
        <f>'2a cofog szerinti teljesítés'!AM173</f>
        <v>0</v>
      </c>
      <c r="BN171" s="146">
        <f>'részletező tábla módosíto ei '!AN171</f>
        <v>0</v>
      </c>
      <c r="BO171" s="146">
        <f>'2a cofog szerinti teljesítés'!AN173</f>
        <v>0</v>
      </c>
      <c r="BP171" s="146">
        <f>'részletező tábla módosíto ei '!AO171</f>
        <v>0</v>
      </c>
      <c r="BQ171" s="146">
        <f>'2a cofog szerinti teljesítés'!AO173</f>
        <v>0</v>
      </c>
      <c r="BR171" s="146">
        <f>'részletező tábla módosíto ei '!AP171</f>
        <v>0</v>
      </c>
      <c r="BS171" s="146">
        <f>'2a cofog szerinti teljesítés'!AP173</f>
        <v>0</v>
      </c>
      <c r="BT171" s="146">
        <f>'részletező tábla módosíto ei '!AR171</f>
        <v>0</v>
      </c>
      <c r="BU171" s="146">
        <f>'2a cofog szerinti teljesítés'!AR173</f>
        <v>0</v>
      </c>
      <c r="BV171" s="146">
        <f>'részletező tábla módosíto ei '!AS171</f>
        <v>0</v>
      </c>
      <c r="BW171" s="146">
        <f>'2a cofog szerinti teljesítés'!AS173</f>
        <v>0</v>
      </c>
      <c r="BX171" s="146">
        <f>'részletező tábla módosíto ei '!AE171</f>
        <v>0</v>
      </c>
      <c r="BY171" s="146">
        <f>'2a cofog szerinti teljesítés'!AE173</f>
        <v>0</v>
      </c>
      <c r="BZ171" s="146" t="e">
        <f>'részletező tábla módosíto ei '!#REF!</f>
        <v>#REF!</v>
      </c>
      <c r="CA171" s="146">
        <f>'2a cofog szerinti teljesítés'!AG173</f>
        <v>0</v>
      </c>
      <c r="CB171" s="146">
        <f>'részletező tábla módosíto ei '!AT171</f>
        <v>0</v>
      </c>
      <c r="CC171" s="146">
        <f>'2a cofog szerinti teljesítés'!AU173</f>
        <v>0</v>
      </c>
      <c r="CD171" s="146">
        <f>'részletező tábla módosíto ei '!AU171</f>
        <v>0</v>
      </c>
      <c r="CE171" s="146">
        <f>'2a cofog szerinti teljesítés'!AX173</f>
        <v>0</v>
      </c>
      <c r="CF171" s="146" t="e">
        <f>'részletező tábla módosíto ei '!#REF!</f>
        <v>#REF!</v>
      </c>
      <c r="CG171" s="146" t="e">
        <f>'2a cofog szerinti teljesítés'!#REF!</f>
        <v>#REF!</v>
      </c>
      <c r="CH171" s="146">
        <f>'részletező tábla módosíto ei '!AV171</f>
        <v>0</v>
      </c>
      <c r="CI171" s="146">
        <f>'2a cofog szerinti teljesítés'!AY173</f>
        <v>0</v>
      </c>
      <c r="CJ171" s="146">
        <f>'részletező tábla módosíto ei '!AW171</f>
        <v>0</v>
      </c>
      <c r="CK171" s="146">
        <f>'2a cofog szerinti teljesítés'!AZ173</f>
        <v>0</v>
      </c>
      <c r="CL171" s="146" t="e">
        <f>'részletező tábla módosíto ei '!#REF!</f>
        <v>#REF!</v>
      </c>
      <c r="CM171" s="146"/>
      <c r="CN171" s="146" t="e">
        <f>'részletező tábla módosíto ei '!#REF!</f>
        <v>#REF!</v>
      </c>
      <c r="CO171" s="146">
        <f>'2a cofog szerinti teljesítés'!AQ173</f>
        <v>0</v>
      </c>
      <c r="CP171" s="146" t="e">
        <f>'részletező tábla módosíto ei '!#REF!</f>
        <v>#REF!</v>
      </c>
      <c r="CQ171" s="146"/>
      <c r="CR171" s="146">
        <f>'részletező tábla módosíto ei '!AX171</f>
        <v>0</v>
      </c>
      <c r="CS171" s="146"/>
      <c r="CT171" s="146" t="e">
        <f>'részletező tábla módosíto ei '!#REF!</f>
        <v>#REF!</v>
      </c>
      <c r="CU171" s="146" t="e">
        <f>'2a cofog szerinti teljesítés'!#REF!</f>
        <v>#REF!</v>
      </c>
      <c r="CV171" s="146">
        <f>'részletező tábla módosíto ei '!AY171</f>
        <v>0</v>
      </c>
      <c r="CW171" s="146">
        <f>'2a cofog szerinti teljesítés'!BB173</f>
        <v>0</v>
      </c>
      <c r="CX171" s="146">
        <f>'részletező tábla módosíto ei '!AZ171</f>
        <v>0</v>
      </c>
      <c r="CY171" s="146">
        <f>'2a cofog szerinti teljesítés'!BC173</f>
        <v>0</v>
      </c>
      <c r="CZ171" s="510">
        <f t="shared" si="278"/>
        <v>0</v>
      </c>
    </row>
    <row r="172" spans="1:104" ht="17.399999999999999" x14ac:dyDescent="0.3">
      <c r="A172" s="34" t="s">
        <v>337</v>
      </c>
      <c r="B172" s="35" t="s">
        <v>338</v>
      </c>
      <c r="C172" s="146">
        <f>'részletező tábla módosíto ei '!C172</f>
        <v>0</v>
      </c>
      <c r="D172" s="146">
        <f>'2a cofog szerinti teljesítés'!C174</f>
        <v>0</v>
      </c>
      <c r="E172" s="146">
        <f>'részletező tábla módosíto ei '!D172</f>
        <v>0</v>
      </c>
      <c r="F172" s="146">
        <f>'2a cofog szerinti teljesítés'!D174</f>
        <v>0</v>
      </c>
      <c r="G172" s="146">
        <f>'részletező tábla módosíto ei '!E172</f>
        <v>0</v>
      </c>
      <c r="H172" s="146">
        <f>'2a cofog szerinti teljesítés'!E174</f>
        <v>0</v>
      </c>
      <c r="I172" s="146">
        <f>'részletező tábla módosíto ei '!F172</f>
        <v>0</v>
      </c>
      <c r="J172" s="146">
        <f>'2a cofog szerinti teljesítés'!F174</f>
        <v>0</v>
      </c>
      <c r="K172" s="146">
        <f>'részletező tábla módosíto ei '!G172</f>
        <v>0</v>
      </c>
      <c r="L172" s="146">
        <f>'részletező tábla módosíto ei '!H172</f>
        <v>0</v>
      </c>
      <c r="M172" s="146">
        <f>'2a cofog szerinti teljesítés'!H174</f>
        <v>0</v>
      </c>
      <c r="N172" s="146">
        <f>'részletező tábla módosíto ei '!M172</f>
        <v>0</v>
      </c>
      <c r="O172" s="146">
        <f>'2a cofog szerinti teljesítés'!M174</f>
        <v>0</v>
      </c>
      <c r="P172" s="146">
        <f>'részletező tábla módosíto ei '!N172</f>
        <v>0</v>
      </c>
      <c r="Q172" s="146">
        <f>'2a cofog szerinti teljesítés'!N174</f>
        <v>0</v>
      </c>
      <c r="R172" s="146">
        <f>'részletező tábla módosíto ei '!O172</f>
        <v>0</v>
      </c>
      <c r="S172" s="146">
        <f>'2a cofog szerinti teljesítés'!O174</f>
        <v>0</v>
      </c>
      <c r="T172" s="146">
        <f>'részletező tábla módosíto ei '!P172</f>
        <v>0</v>
      </c>
      <c r="U172" s="146">
        <f>'2a cofog szerinti teljesítés'!P174</f>
        <v>0</v>
      </c>
      <c r="V172" s="146">
        <f>'részletező tábla módosíto ei '!Q172</f>
        <v>0</v>
      </c>
      <c r="W172" s="146">
        <f>'2a cofog szerinti teljesítés'!Q174</f>
        <v>0</v>
      </c>
      <c r="X172" s="146">
        <f>'részletező tábla módosíto ei '!R172</f>
        <v>0</v>
      </c>
      <c r="Y172" s="146">
        <f>'2a cofog szerinti teljesítés'!R174</f>
        <v>0</v>
      </c>
      <c r="Z172" s="146">
        <f>'részletező tábla módosíto ei '!S172</f>
        <v>0</v>
      </c>
      <c r="AA172" s="146">
        <f>'2a cofog szerinti teljesítés'!S174</f>
        <v>0</v>
      </c>
      <c r="AB172" s="146">
        <f>'részletező tábla módosíto ei '!T172</f>
        <v>0</v>
      </c>
      <c r="AC172" s="146">
        <f>'2a cofog szerinti teljesítés'!T174</f>
        <v>0</v>
      </c>
      <c r="AD172" s="146">
        <f>'részletező tábla módosíto ei '!U172</f>
        <v>0</v>
      </c>
      <c r="AE172" s="146">
        <f>'2a cofog szerinti teljesítés'!U174</f>
        <v>0</v>
      </c>
      <c r="AF172" s="146">
        <f>'részletező tábla módosíto ei '!V172</f>
        <v>0</v>
      </c>
      <c r="AG172" s="146">
        <f>'2a cofog szerinti teljesítés'!V174</f>
        <v>0</v>
      </c>
      <c r="AH172" s="146">
        <f>'részletező tábla módosíto ei '!W172</f>
        <v>0</v>
      </c>
      <c r="AI172" s="146">
        <f>'2a cofog szerinti teljesítés'!W174</f>
        <v>0</v>
      </c>
      <c r="AJ172" s="146">
        <f>'részletező tábla módosíto ei '!X172</f>
        <v>0</v>
      </c>
      <c r="AK172" s="146">
        <f>'2a cofog szerinti teljesítés'!X174</f>
        <v>0</v>
      </c>
      <c r="AL172" s="146">
        <f>'részletező tábla módosíto ei '!Y172</f>
        <v>0</v>
      </c>
      <c r="AM172" s="146">
        <f>'2a cofog szerinti teljesítés'!Y174</f>
        <v>0</v>
      </c>
      <c r="AN172" s="146">
        <f>'részletező tábla módosíto ei '!Z172</f>
        <v>0</v>
      </c>
      <c r="AO172" s="146">
        <f>'2a cofog szerinti teljesítés'!Z174</f>
        <v>0</v>
      </c>
      <c r="AP172" s="146">
        <f>'részletező tábla módosíto ei '!AA172</f>
        <v>0</v>
      </c>
      <c r="AQ172" s="146">
        <f>'2a cofog szerinti teljesítés'!AA174</f>
        <v>0</v>
      </c>
      <c r="AR172" s="146">
        <f>'részletező tábla módosíto ei '!AB172</f>
        <v>0</v>
      </c>
      <c r="AS172" s="146">
        <f>'2a cofog szerinti teljesítés'!AB174</f>
        <v>0</v>
      </c>
      <c r="AT172" s="146">
        <f>'részletező tábla módosíto ei '!AC172</f>
        <v>0</v>
      </c>
      <c r="AU172" s="146">
        <f>'2a cofog szerinti teljesítés'!AC174</f>
        <v>0</v>
      </c>
      <c r="AV172" s="146">
        <f>'részletező tábla módosíto ei '!AD172</f>
        <v>0</v>
      </c>
      <c r="AW172" s="146">
        <f>'2a cofog szerinti teljesítés'!AD174</f>
        <v>0</v>
      </c>
      <c r="AX172" s="146">
        <f>'részletező tábla módosíto ei '!AF172</f>
        <v>0</v>
      </c>
      <c r="AY172" s="146">
        <f>'2a cofog szerinti teljesítés'!AF174</f>
        <v>0</v>
      </c>
      <c r="AZ172" s="146">
        <f>'részletező tábla módosíto ei '!AG172</f>
        <v>0</v>
      </c>
      <c r="BA172" s="146">
        <f>'2a cofog szerinti teljesítés'!AG174</f>
        <v>0</v>
      </c>
      <c r="BB172" s="146">
        <f>'részletező tábla módosíto ei '!AH172</f>
        <v>0</v>
      </c>
      <c r="BC172" s="146">
        <f>'2a cofog szerinti teljesítés'!AH174</f>
        <v>0</v>
      </c>
      <c r="BD172" s="146">
        <f>'részletező tábla módosíto ei '!AI172</f>
        <v>0</v>
      </c>
      <c r="BE172" s="146">
        <f>'2a cofog szerinti teljesítés'!AI174</f>
        <v>0</v>
      </c>
      <c r="BF172" s="146">
        <f>'részletező tábla módosíto ei '!AJ172</f>
        <v>0</v>
      </c>
      <c r="BG172" s="146">
        <f>'2a cofog szerinti teljesítés'!AJ174</f>
        <v>0</v>
      </c>
      <c r="BH172" s="146">
        <f>'részletező tábla módosíto ei '!AK172</f>
        <v>0</v>
      </c>
      <c r="BI172" s="146">
        <f>'2a cofog szerinti teljesítés'!AK174</f>
        <v>0</v>
      </c>
      <c r="BJ172" s="146">
        <f>'részletező tábla módosíto ei '!AL172</f>
        <v>0</v>
      </c>
      <c r="BK172" s="146">
        <f>'2a cofog szerinti teljesítés'!AL174</f>
        <v>0</v>
      </c>
      <c r="BL172" s="146">
        <f>'részletező tábla módosíto ei '!AM172</f>
        <v>0</v>
      </c>
      <c r="BM172" s="146">
        <f>'2a cofog szerinti teljesítés'!AM174</f>
        <v>0</v>
      </c>
      <c r="BN172" s="146">
        <f>'részletező tábla módosíto ei '!AN172</f>
        <v>0</v>
      </c>
      <c r="BO172" s="146">
        <f>'2a cofog szerinti teljesítés'!AN174</f>
        <v>0</v>
      </c>
      <c r="BP172" s="146">
        <f>'részletező tábla módosíto ei '!AO172</f>
        <v>0</v>
      </c>
      <c r="BQ172" s="146">
        <f>'2a cofog szerinti teljesítés'!AO174</f>
        <v>0</v>
      </c>
      <c r="BR172" s="146">
        <f>'részletező tábla módosíto ei '!AP172</f>
        <v>0</v>
      </c>
      <c r="BS172" s="146">
        <f>'2a cofog szerinti teljesítés'!AP174</f>
        <v>0</v>
      </c>
      <c r="BT172" s="146">
        <f>'részletező tábla módosíto ei '!AR172</f>
        <v>0</v>
      </c>
      <c r="BU172" s="146">
        <f>'2a cofog szerinti teljesítés'!AR174</f>
        <v>0</v>
      </c>
      <c r="BV172" s="146">
        <f>'részletező tábla módosíto ei '!AS172</f>
        <v>0</v>
      </c>
      <c r="BW172" s="146">
        <f>'2a cofog szerinti teljesítés'!AS174</f>
        <v>0</v>
      </c>
      <c r="BX172" s="146">
        <f>'részletező tábla módosíto ei '!AE172</f>
        <v>0</v>
      </c>
      <c r="BY172" s="146">
        <f>'2a cofog szerinti teljesítés'!AE174</f>
        <v>0</v>
      </c>
      <c r="BZ172" s="146" t="e">
        <f>'részletező tábla módosíto ei '!#REF!</f>
        <v>#REF!</v>
      </c>
      <c r="CA172" s="146">
        <f>'2a cofog szerinti teljesítés'!AG174</f>
        <v>0</v>
      </c>
      <c r="CB172" s="146">
        <f>'részletező tábla módosíto ei '!AT172</f>
        <v>0</v>
      </c>
      <c r="CC172" s="146">
        <f>'2a cofog szerinti teljesítés'!AU174</f>
        <v>0</v>
      </c>
      <c r="CD172" s="146">
        <f>'részletező tábla módosíto ei '!AU172</f>
        <v>0</v>
      </c>
      <c r="CE172" s="146">
        <f>'2a cofog szerinti teljesítés'!AX174</f>
        <v>0</v>
      </c>
      <c r="CF172" s="146" t="e">
        <f>'részletező tábla módosíto ei '!#REF!</f>
        <v>#REF!</v>
      </c>
      <c r="CG172" s="146" t="e">
        <f>'2a cofog szerinti teljesítés'!#REF!</f>
        <v>#REF!</v>
      </c>
      <c r="CH172" s="146">
        <f>'részletező tábla módosíto ei '!AV172</f>
        <v>0</v>
      </c>
      <c r="CI172" s="146">
        <f>'2a cofog szerinti teljesítés'!AY174</f>
        <v>0</v>
      </c>
      <c r="CJ172" s="146">
        <f>'részletező tábla módosíto ei '!AW172</f>
        <v>0</v>
      </c>
      <c r="CK172" s="146">
        <f>'2a cofog szerinti teljesítés'!AZ174</f>
        <v>0</v>
      </c>
      <c r="CL172" s="146" t="e">
        <f>'részletező tábla módosíto ei '!#REF!</f>
        <v>#REF!</v>
      </c>
      <c r="CM172" s="146"/>
      <c r="CN172" s="146" t="e">
        <f>'részletező tábla módosíto ei '!#REF!</f>
        <v>#REF!</v>
      </c>
      <c r="CO172" s="146">
        <f>'2a cofog szerinti teljesítés'!AQ174</f>
        <v>0</v>
      </c>
      <c r="CP172" s="146" t="e">
        <f>'részletező tábla módosíto ei '!#REF!</f>
        <v>#REF!</v>
      </c>
      <c r="CQ172" s="146"/>
      <c r="CR172" s="146">
        <f>'részletező tábla módosíto ei '!AX172</f>
        <v>0</v>
      </c>
      <c r="CS172" s="146"/>
      <c r="CT172" s="146" t="e">
        <f>'részletező tábla módosíto ei '!#REF!</f>
        <v>#REF!</v>
      </c>
      <c r="CU172" s="146" t="e">
        <f>'2a cofog szerinti teljesítés'!#REF!</f>
        <v>#REF!</v>
      </c>
      <c r="CV172" s="146">
        <f>'részletező tábla módosíto ei '!AY172</f>
        <v>0</v>
      </c>
      <c r="CW172" s="146">
        <f>'2a cofog szerinti teljesítés'!BB174</f>
        <v>0</v>
      </c>
      <c r="CX172" s="146">
        <f>'részletező tábla módosíto ei '!AZ172</f>
        <v>0</v>
      </c>
      <c r="CY172" s="146">
        <f>'2a cofog szerinti teljesítés'!BC174</f>
        <v>0</v>
      </c>
      <c r="CZ172" s="510">
        <f t="shared" si="278"/>
        <v>0</v>
      </c>
    </row>
    <row r="173" spans="1:104" ht="17.399999999999999" x14ac:dyDescent="0.3">
      <c r="A173" s="34" t="s">
        <v>339</v>
      </c>
      <c r="B173" s="35" t="s">
        <v>340</v>
      </c>
      <c r="C173" s="146">
        <f>'részletező tábla módosíto ei '!C173</f>
        <v>0</v>
      </c>
      <c r="D173" s="146">
        <f>'2a cofog szerinti teljesítés'!C175</f>
        <v>0</v>
      </c>
      <c r="E173" s="146">
        <f>'részletező tábla módosíto ei '!D173</f>
        <v>0</v>
      </c>
      <c r="F173" s="146">
        <f>'2a cofog szerinti teljesítés'!D175</f>
        <v>0</v>
      </c>
      <c r="G173" s="146">
        <f>'részletező tábla módosíto ei '!E173</f>
        <v>0</v>
      </c>
      <c r="H173" s="146">
        <f>'2a cofog szerinti teljesítés'!E175</f>
        <v>0</v>
      </c>
      <c r="I173" s="146">
        <f>'részletező tábla módosíto ei '!F173</f>
        <v>0</v>
      </c>
      <c r="J173" s="146">
        <f>'2a cofog szerinti teljesítés'!F175</f>
        <v>0</v>
      </c>
      <c r="K173" s="146">
        <f>'részletező tábla módosíto ei '!G173</f>
        <v>0</v>
      </c>
      <c r="L173" s="146">
        <f>'részletező tábla módosíto ei '!H173</f>
        <v>0</v>
      </c>
      <c r="M173" s="146">
        <f>'2a cofog szerinti teljesítés'!H175</f>
        <v>0</v>
      </c>
      <c r="N173" s="146">
        <f>'részletező tábla módosíto ei '!M173</f>
        <v>0</v>
      </c>
      <c r="O173" s="146">
        <f>'2a cofog szerinti teljesítés'!M175</f>
        <v>0</v>
      </c>
      <c r="P173" s="146">
        <f>'részletező tábla módosíto ei '!N173</f>
        <v>0</v>
      </c>
      <c r="Q173" s="146">
        <f>'2a cofog szerinti teljesítés'!N175</f>
        <v>0</v>
      </c>
      <c r="R173" s="146">
        <f>'részletező tábla módosíto ei '!O173</f>
        <v>0</v>
      </c>
      <c r="S173" s="146">
        <f>'2a cofog szerinti teljesítés'!O175</f>
        <v>0</v>
      </c>
      <c r="T173" s="146">
        <f>'részletező tábla módosíto ei '!P173</f>
        <v>0</v>
      </c>
      <c r="U173" s="146">
        <f>'2a cofog szerinti teljesítés'!P175</f>
        <v>0</v>
      </c>
      <c r="V173" s="146">
        <f>'részletező tábla módosíto ei '!Q173</f>
        <v>0</v>
      </c>
      <c r="W173" s="146">
        <f>'2a cofog szerinti teljesítés'!Q175</f>
        <v>0</v>
      </c>
      <c r="X173" s="146">
        <f>'részletező tábla módosíto ei '!R173</f>
        <v>0</v>
      </c>
      <c r="Y173" s="146">
        <f>'2a cofog szerinti teljesítés'!R175</f>
        <v>0</v>
      </c>
      <c r="Z173" s="146">
        <f>'részletező tábla módosíto ei '!S173</f>
        <v>0</v>
      </c>
      <c r="AA173" s="146">
        <f>'2a cofog szerinti teljesítés'!S175</f>
        <v>0</v>
      </c>
      <c r="AB173" s="146">
        <f>'részletező tábla módosíto ei '!T173</f>
        <v>0</v>
      </c>
      <c r="AC173" s="146">
        <f>'2a cofog szerinti teljesítés'!T175</f>
        <v>0</v>
      </c>
      <c r="AD173" s="146">
        <f>'részletező tábla módosíto ei '!U173</f>
        <v>0</v>
      </c>
      <c r="AE173" s="146">
        <f>'2a cofog szerinti teljesítés'!U175</f>
        <v>0</v>
      </c>
      <c r="AF173" s="146">
        <f>'részletező tábla módosíto ei '!V173</f>
        <v>0</v>
      </c>
      <c r="AG173" s="146">
        <f>'2a cofog szerinti teljesítés'!V175</f>
        <v>0</v>
      </c>
      <c r="AH173" s="146">
        <f>'részletező tábla módosíto ei '!W173</f>
        <v>0</v>
      </c>
      <c r="AI173" s="146">
        <f>'2a cofog szerinti teljesítés'!W175</f>
        <v>0</v>
      </c>
      <c r="AJ173" s="146">
        <f>'részletező tábla módosíto ei '!X173</f>
        <v>0</v>
      </c>
      <c r="AK173" s="146">
        <f>'2a cofog szerinti teljesítés'!X175</f>
        <v>0</v>
      </c>
      <c r="AL173" s="146">
        <f>'részletező tábla módosíto ei '!Y173</f>
        <v>0</v>
      </c>
      <c r="AM173" s="146">
        <f>'2a cofog szerinti teljesítés'!Y175</f>
        <v>0</v>
      </c>
      <c r="AN173" s="146">
        <f>'részletező tábla módosíto ei '!Z173</f>
        <v>0</v>
      </c>
      <c r="AO173" s="146">
        <f>'2a cofog szerinti teljesítés'!Z175</f>
        <v>0</v>
      </c>
      <c r="AP173" s="146">
        <f>'részletező tábla módosíto ei '!AA173</f>
        <v>0</v>
      </c>
      <c r="AQ173" s="146">
        <f>'2a cofog szerinti teljesítés'!AA175</f>
        <v>0</v>
      </c>
      <c r="AR173" s="146">
        <f>'részletező tábla módosíto ei '!AB173</f>
        <v>0</v>
      </c>
      <c r="AS173" s="146">
        <f>'2a cofog szerinti teljesítés'!AB175</f>
        <v>0</v>
      </c>
      <c r="AT173" s="146">
        <f>'részletező tábla módosíto ei '!AC173</f>
        <v>0</v>
      </c>
      <c r="AU173" s="146">
        <f>'2a cofog szerinti teljesítés'!AC175</f>
        <v>0</v>
      </c>
      <c r="AV173" s="146">
        <f>'részletező tábla módosíto ei '!AD173</f>
        <v>0</v>
      </c>
      <c r="AW173" s="146">
        <f>'2a cofog szerinti teljesítés'!AD175</f>
        <v>0</v>
      </c>
      <c r="AX173" s="146">
        <f>'részletező tábla módosíto ei '!AF173</f>
        <v>0</v>
      </c>
      <c r="AY173" s="146">
        <f>'2a cofog szerinti teljesítés'!AF175</f>
        <v>0</v>
      </c>
      <c r="AZ173" s="146">
        <f>'részletező tábla módosíto ei '!AG173</f>
        <v>0</v>
      </c>
      <c r="BA173" s="146">
        <f>'2a cofog szerinti teljesítés'!AG175</f>
        <v>0</v>
      </c>
      <c r="BB173" s="146">
        <f>'részletező tábla módosíto ei '!AH173</f>
        <v>0</v>
      </c>
      <c r="BC173" s="146">
        <f>'2a cofog szerinti teljesítés'!AH175</f>
        <v>0</v>
      </c>
      <c r="BD173" s="146">
        <f>'részletező tábla módosíto ei '!AI173</f>
        <v>0</v>
      </c>
      <c r="BE173" s="146">
        <f>'2a cofog szerinti teljesítés'!AI175</f>
        <v>0</v>
      </c>
      <c r="BF173" s="146">
        <f>'részletező tábla módosíto ei '!AJ173</f>
        <v>0</v>
      </c>
      <c r="BG173" s="146">
        <f>'2a cofog szerinti teljesítés'!AJ175</f>
        <v>0</v>
      </c>
      <c r="BH173" s="146">
        <f>'részletező tábla módosíto ei '!AK173</f>
        <v>0</v>
      </c>
      <c r="BI173" s="146">
        <f>'2a cofog szerinti teljesítés'!AK175</f>
        <v>0</v>
      </c>
      <c r="BJ173" s="146">
        <f>'részletező tábla módosíto ei '!AL173</f>
        <v>0</v>
      </c>
      <c r="BK173" s="146">
        <f>'2a cofog szerinti teljesítés'!AL175</f>
        <v>0</v>
      </c>
      <c r="BL173" s="146">
        <f>'részletező tábla módosíto ei '!AM173</f>
        <v>0</v>
      </c>
      <c r="BM173" s="146">
        <f>'2a cofog szerinti teljesítés'!AM175</f>
        <v>0</v>
      </c>
      <c r="BN173" s="146">
        <f>'részletező tábla módosíto ei '!AN173</f>
        <v>0</v>
      </c>
      <c r="BO173" s="146">
        <f>'2a cofog szerinti teljesítés'!AN175</f>
        <v>0</v>
      </c>
      <c r="BP173" s="146">
        <f>'részletező tábla módosíto ei '!AO173</f>
        <v>0</v>
      </c>
      <c r="BQ173" s="146">
        <f>'2a cofog szerinti teljesítés'!AO175</f>
        <v>0</v>
      </c>
      <c r="BR173" s="146">
        <f>'részletező tábla módosíto ei '!AP173</f>
        <v>0</v>
      </c>
      <c r="BS173" s="146">
        <f>'2a cofog szerinti teljesítés'!AP175</f>
        <v>0</v>
      </c>
      <c r="BT173" s="146">
        <f>'részletező tábla módosíto ei '!AR173</f>
        <v>0</v>
      </c>
      <c r="BU173" s="146">
        <f>'2a cofog szerinti teljesítés'!AR175</f>
        <v>0</v>
      </c>
      <c r="BV173" s="146">
        <f>'részletező tábla módosíto ei '!AS173</f>
        <v>0</v>
      </c>
      <c r="BW173" s="146">
        <f>'2a cofog szerinti teljesítés'!AS175</f>
        <v>0</v>
      </c>
      <c r="BX173" s="146">
        <f>'részletező tábla módosíto ei '!AE173</f>
        <v>0</v>
      </c>
      <c r="BY173" s="146">
        <f>'2a cofog szerinti teljesítés'!AE175</f>
        <v>0</v>
      </c>
      <c r="BZ173" s="146" t="e">
        <f>'részletező tábla módosíto ei '!#REF!</f>
        <v>#REF!</v>
      </c>
      <c r="CA173" s="146">
        <f>'2a cofog szerinti teljesítés'!AG175</f>
        <v>0</v>
      </c>
      <c r="CB173" s="146">
        <f>'részletező tábla módosíto ei '!AT173</f>
        <v>0</v>
      </c>
      <c r="CC173" s="146">
        <f>'2a cofog szerinti teljesítés'!AU175</f>
        <v>0</v>
      </c>
      <c r="CD173" s="146">
        <f>'részletező tábla módosíto ei '!AU173</f>
        <v>0</v>
      </c>
      <c r="CE173" s="146">
        <f>'2a cofog szerinti teljesítés'!AX175</f>
        <v>0</v>
      </c>
      <c r="CF173" s="146" t="e">
        <f>'részletező tábla módosíto ei '!#REF!</f>
        <v>#REF!</v>
      </c>
      <c r="CG173" s="146" t="e">
        <f>'2a cofog szerinti teljesítés'!#REF!</f>
        <v>#REF!</v>
      </c>
      <c r="CH173" s="146">
        <f>'részletező tábla módosíto ei '!AV173</f>
        <v>0</v>
      </c>
      <c r="CI173" s="146">
        <f>'2a cofog szerinti teljesítés'!AY175</f>
        <v>0</v>
      </c>
      <c r="CJ173" s="146">
        <f>'részletező tábla módosíto ei '!AW173</f>
        <v>0</v>
      </c>
      <c r="CK173" s="146">
        <f>'2a cofog szerinti teljesítés'!AZ175</f>
        <v>0</v>
      </c>
      <c r="CL173" s="146" t="e">
        <f>'részletező tábla módosíto ei '!#REF!</f>
        <v>#REF!</v>
      </c>
      <c r="CM173" s="146"/>
      <c r="CN173" s="146" t="e">
        <f>'részletező tábla módosíto ei '!#REF!</f>
        <v>#REF!</v>
      </c>
      <c r="CO173" s="146">
        <f>'2a cofog szerinti teljesítés'!AQ175</f>
        <v>0</v>
      </c>
      <c r="CP173" s="146" t="e">
        <f>'részletező tábla módosíto ei '!#REF!</f>
        <v>#REF!</v>
      </c>
      <c r="CQ173" s="146"/>
      <c r="CR173" s="146">
        <f>'részletező tábla módosíto ei '!AX173</f>
        <v>0</v>
      </c>
      <c r="CS173" s="146"/>
      <c r="CT173" s="146" t="e">
        <f>'részletező tábla módosíto ei '!#REF!</f>
        <v>#REF!</v>
      </c>
      <c r="CU173" s="146" t="e">
        <f>'2a cofog szerinti teljesítés'!#REF!</f>
        <v>#REF!</v>
      </c>
      <c r="CV173" s="146">
        <f>'részletező tábla módosíto ei '!AY173</f>
        <v>0</v>
      </c>
      <c r="CW173" s="146">
        <f>'2a cofog szerinti teljesítés'!BB175</f>
        <v>0</v>
      </c>
      <c r="CX173" s="146">
        <f>'részletező tábla módosíto ei '!AZ173</f>
        <v>0</v>
      </c>
      <c r="CY173" s="146">
        <f>'2a cofog szerinti teljesítés'!BC175</f>
        <v>0</v>
      </c>
      <c r="CZ173" s="510">
        <f t="shared" si="278"/>
        <v>0</v>
      </c>
    </row>
    <row r="174" spans="1:104" ht="30" x14ac:dyDescent="0.3">
      <c r="A174" s="34" t="s">
        <v>341</v>
      </c>
      <c r="B174" s="35" t="s">
        <v>342</v>
      </c>
      <c r="C174" s="146">
        <f>'részletező tábla módosíto ei '!C174</f>
        <v>0</v>
      </c>
      <c r="D174" s="146">
        <f>'2a cofog szerinti teljesítés'!C176</f>
        <v>0</v>
      </c>
      <c r="E174" s="146">
        <f>'részletező tábla módosíto ei '!D174</f>
        <v>0</v>
      </c>
      <c r="F174" s="146">
        <f>'2a cofog szerinti teljesítés'!D176</f>
        <v>0</v>
      </c>
      <c r="G174" s="146">
        <f>'részletező tábla módosíto ei '!E174</f>
        <v>0</v>
      </c>
      <c r="H174" s="146">
        <f>'2a cofog szerinti teljesítés'!E176</f>
        <v>0</v>
      </c>
      <c r="I174" s="146">
        <f>'részletező tábla módosíto ei '!F174</f>
        <v>0</v>
      </c>
      <c r="J174" s="146">
        <f>'2a cofog szerinti teljesítés'!F176</f>
        <v>0</v>
      </c>
      <c r="K174" s="146">
        <f>'részletező tábla módosíto ei '!G174</f>
        <v>0</v>
      </c>
      <c r="L174" s="146">
        <f>'részletező tábla módosíto ei '!H174</f>
        <v>0</v>
      </c>
      <c r="M174" s="146">
        <f>'2a cofog szerinti teljesítés'!H176</f>
        <v>0</v>
      </c>
      <c r="N174" s="146">
        <f>'részletező tábla módosíto ei '!M174</f>
        <v>0</v>
      </c>
      <c r="O174" s="146">
        <f>'2a cofog szerinti teljesítés'!M176</f>
        <v>0</v>
      </c>
      <c r="P174" s="146">
        <f>'részletező tábla módosíto ei '!N174</f>
        <v>0</v>
      </c>
      <c r="Q174" s="146">
        <f>'2a cofog szerinti teljesítés'!N176</f>
        <v>0</v>
      </c>
      <c r="R174" s="146">
        <f>'részletező tábla módosíto ei '!O174</f>
        <v>0</v>
      </c>
      <c r="S174" s="146">
        <f>'2a cofog szerinti teljesítés'!O176</f>
        <v>0</v>
      </c>
      <c r="T174" s="146">
        <f>'részletező tábla módosíto ei '!P174</f>
        <v>0</v>
      </c>
      <c r="U174" s="146">
        <f>'2a cofog szerinti teljesítés'!P176</f>
        <v>0</v>
      </c>
      <c r="V174" s="146">
        <f>'részletező tábla módosíto ei '!Q174</f>
        <v>0</v>
      </c>
      <c r="W174" s="146">
        <f>'2a cofog szerinti teljesítés'!Q176</f>
        <v>0</v>
      </c>
      <c r="X174" s="146">
        <f>'részletező tábla módosíto ei '!R174</f>
        <v>0</v>
      </c>
      <c r="Y174" s="146">
        <f>'2a cofog szerinti teljesítés'!R176</f>
        <v>0</v>
      </c>
      <c r="Z174" s="146">
        <f>'részletező tábla módosíto ei '!S174</f>
        <v>0</v>
      </c>
      <c r="AA174" s="146">
        <f>'2a cofog szerinti teljesítés'!S176</f>
        <v>0</v>
      </c>
      <c r="AB174" s="146">
        <f>'részletező tábla módosíto ei '!T174</f>
        <v>0</v>
      </c>
      <c r="AC174" s="146">
        <f>'2a cofog szerinti teljesítés'!T176</f>
        <v>0</v>
      </c>
      <c r="AD174" s="146">
        <f>'részletező tábla módosíto ei '!U174</f>
        <v>0</v>
      </c>
      <c r="AE174" s="146">
        <f>'2a cofog szerinti teljesítés'!U176</f>
        <v>0</v>
      </c>
      <c r="AF174" s="146">
        <f>'részletező tábla módosíto ei '!V174</f>
        <v>0</v>
      </c>
      <c r="AG174" s="146">
        <f>'2a cofog szerinti teljesítés'!V176</f>
        <v>0</v>
      </c>
      <c r="AH174" s="146">
        <f>'részletező tábla módosíto ei '!W174</f>
        <v>0</v>
      </c>
      <c r="AI174" s="146">
        <f>'2a cofog szerinti teljesítés'!W176</f>
        <v>0</v>
      </c>
      <c r="AJ174" s="146">
        <f>'részletező tábla módosíto ei '!X174</f>
        <v>0</v>
      </c>
      <c r="AK174" s="146">
        <f>'2a cofog szerinti teljesítés'!X176</f>
        <v>0</v>
      </c>
      <c r="AL174" s="146">
        <f>'részletező tábla módosíto ei '!Y174</f>
        <v>0</v>
      </c>
      <c r="AM174" s="146">
        <f>'2a cofog szerinti teljesítés'!Y176</f>
        <v>0</v>
      </c>
      <c r="AN174" s="146">
        <f>'részletező tábla módosíto ei '!Z174</f>
        <v>0</v>
      </c>
      <c r="AO174" s="146">
        <f>'2a cofog szerinti teljesítés'!Z176</f>
        <v>0</v>
      </c>
      <c r="AP174" s="146">
        <f>'részletező tábla módosíto ei '!AA174</f>
        <v>0</v>
      </c>
      <c r="AQ174" s="146">
        <f>'2a cofog szerinti teljesítés'!AA176</f>
        <v>0</v>
      </c>
      <c r="AR174" s="146">
        <f>'részletező tábla módosíto ei '!AB174</f>
        <v>0</v>
      </c>
      <c r="AS174" s="146">
        <f>'2a cofog szerinti teljesítés'!AB176</f>
        <v>0</v>
      </c>
      <c r="AT174" s="146">
        <f>'részletező tábla módosíto ei '!AC174</f>
        <v>0</v>
      </c>
      <c r="AU174" s="146">
        <f>'2a cofog szerinti teljesítés'!AC176</f>
        <v>0</v>
      </c>
      <c r="AV174" s="146">
        <f>'részletező tábla módosíto ei '!AD174</f>
        <v>0</v>
      </c>
      <c r="AW174" s="146">
        <f>'2a cofog szerinti teljesítés'!AD176</f>
        <v>0</v>
      </c>
      <c r="AX174" s="146">
        <f>'részletező tábla módosíto ei '!AF174</f>
        <v>0</v>
      </c>
      <c r="AY174" s="146">
        <f>'2a cofog szerinti teljesítés'!AF176</f>
        <v>0</v>
      </c>
      <c r="AZ174" s="146">
        <f>'részletező tábla módosíto ei '!AG174</f>
        <v>0</v>
      </c>
      <c r="BA174" s="146">
        <f>'2a cofog szerinti teljesítés'!AG176</f>
        <v>0</v>
      </c>
      <c r="BB174" s="146">
        <f>'részletező tábla módosíto ei '!AH174</f>
        <v>0</v>
      </c>
      <c r="BC174" s="146">
        <f>'2a cofog szerinti teljesítés'!AH176</f>
        <v>0</v>
      </c>
      <c r="BD174" s="146">
        <f>'részletező tábla módosíto ei '!AI174</f>
        <v>0</v>
      </c>
      <c r="BE174" s="146">
        <f>'2a cofog szerinti teljesítés'!AI176</f>
        <v>0</v>
      </c>
      <c r="BF174" s="146">
        <f>'részletező tábla módosíto ei '!AJ174</f>
        <v>0</v>
      </c>
      <c r="BG174" s="146">
        <f>'2a cofog szerinti teljesítés'!AJ176</f>
        <v>0</v>
      </c>
      <c r="BH174" s="146">
        <f>'részletező tábla módosíto ei '!AK174</f>
        <v>0</v>
      </c>
      <c r="BI174" s="146">
        <f>'2a cofog szerinti teljesítés'!AK176</f>
        <v>0</v>
      </c>
      <c r="BJ174" s="146">
        <f>'részletező tábla módosíto ei '!AL174</f>
        <v>0</v>
      </c>
      <c r="BK174" s="146">
        <f>'2a cofog szerinti teljesítés'!AL176</f>
        <v>0</v>
      </c>
      <c r="BL174" s="146">
        <f>'részletező tábla módosíto ei '!AM174</f>
        <v>0</v>
      </c>
      <c r="BM174" s="146">
        <f>'2a cofog szerinti teljesítés'!AM176</f>
        <v>0</v>
      </c>
      <c r="BN174" s="146">
        <f>'részletező tábla módosíto ei '!AN174</f>
        <v>0</v>
      </c>
      <c r="BO174" s="146">
        <f>'2a cofog szerinti teljesítés'!AN176</f>
        <v>0</v>
      </c>
      <c r="BP174" s="146">
        <f>'részletező tábla módosíto ei '!AO174</f>
        <v>0</v>
      </c>
      <c r="BQ174" s="146">
        <f>'2a cofog szerinti teljesítés'!AO176</f>
        <v>0</v>
      </c>
      <c r="BR174" s="146">
        <f>'részletező tábla módosíto ei '!AP174</f>
        <v>0</v>
      </c>
      <c r="BS174" s="146">
        <f>'2a cofog szerinti teljesítés'!AP176</f>
        <v>0</v>
      </c>
      <c r="BT174" s="146">
        <f>'részletező tábla módosíto ei '!AR174</f>
        <v>0</v>
      </c>
      <c r="BU174" s="146">
        <f>'2a cofog szerinti teljesítés'!AR176</f>
        <v>0</v>
      </c>
      <c r="BV174" s="146">
        <f>'részletező tábla módosíto ei '!AS174</f>
        <v>0</v>
      </c>
      <c r="BW174" s="146">
        <f>'2a cofog szerinti teljesítés'!AS176</f>
        <v>0</v>
      </c>
      <c r="BX174" s="146">
        <f>'részletező tábla módosíto ei '!AE174</f>
        <v>0</v>
      </c>
      <c r="BY174" s="146">
        <f>'2a cofog szerinti teljesítés'!AE176</f>
        <v>0</v>
      </c>
      <c r="BZ174" s="146" t="e">
        <f>'részletező tábla módosíto ei '!#REF!</f>
        <v>#REF!</v>
      </c>
      <c r="CA174" s="146">
        <f>'2a cofog szerinti teljesítés'!AG176</f>
        <v>0</v>
      </c>
      <c r="CB174" s="146">
        <f>'részletező tábla módosíto ei '!AT174</f>
        <v>0</v>
      </c>
      <c r="CC174" s="146">
        <f>'2a cofog szerinti teljesítés'!AU176</f>
        <v>0</v>
      </c>
      <c r="CD174" s="146">
        <f>'részletező tábla módosíto ei '!AU174</f>
        <v>0</v>
      </c>
      <c r="CE174" s="146">
        <f>'2a cofog szerinti teljesítés'!AX176</f>
        <v>0</v>
      </c>
      <c r="CF174" s="146" t="e">
        <f>'részletező tábla módosíto ei '!#REF!</f>
        <v>#REF!</v>
      </c>
      <c r="CG174" s="146" t="e">
        <f>'2a cofog szerinti teljesítés'!#REF!</f>
        <v>#REF!</v>
      </c>
      <c r="CH174" s="146">
        <f>'részletező tábla módosíto ei '!AV174</f>
        <v>0</v>
      </c>
      <c r="CI174" s="146">
        <f>'2a cofog szerinti teljesítés'!AY176</f>
        <v>0</v>
      </c>
      <c r="CJ174" s="146">
        <f>'részletező tábla módosíto ei '!AW174</f>
        <v>0</v>
      </c>
      <c r="CK174" s="146">
        <f>'2a cofog szerinti teljesítés'!AZ176</f>
        <v>0</v>
      </c>
      <c r="CL174" s="146" t="e">
        <f>'részletező tábla módosíto ei '!#REF!</f>
        <v>#REF!</v>
      </c>
      <c r="CM174" s="146"/>
      <c r="CN174" s="146" t="e">
        <f>'részletező tábla módosíto ei '!#REF!</f>
        <v>#REF!</v>
      </c>
      <c r="CO174" s="146">
        <f>'2a cofog szerinti teljesítés'!AQ176</f>
        <v>0</v>
      </c>
      <c r="CP174" s="146" t="e">
        <f>'részletező tábla módosíto ei '!#REF!</f>
        <v>#REF!</v>
      </c>
      <c r="CQ174" s="146"/>
      <c r="CR174" s="146">
        <f>'részletező tábla módosíto ei '!AX174</f>
        <v>0</v>
      </c>
      <c r="CS174" s="146"/>
      <c r="CT174" s="146" t="e">
        <f>'részletező tábla módosíto ei '!#REF!</f>
        <v>#REF!</v>
      </c>
      <c r="CU174" s="146" t="e">
        <f>'2a cofog szerinti teljesítés'!#REF!</f>
        <v>#REF!</v>
      </c>
      <c r="CV174" s="146">
        <f>'részletező tábla módosíto ei '!AY174</f>
        <v>0</v>
      </c>
      <c r="CW174" s="146">
        <f>'2a cofog szerinti teljesítés'!BB176</f>
        <v>0</v>
      </c>
      <c r="CX174" s="146">
        <f>'részletező tábla módosíto ei '!AZ174</f>
        <v>0</v>
      </c>
      <c r="CY174" s="146">
        <f>'2a cofog szerinti teljesítés'!BC176</f>
        <v>0</v>
      </c>
      <c r="CZ174" s="510">
        <f t="shared" si="278"/>
        <v>0</v>
      </c>
    </row>
    <row r="175" spans="1:104" ht="17.399999999999999" x14ac:dyDescent="0.3">
      <c r="A175" s="34" t="s">
        <v>343</v>
      </c>
      <c r="B175" s="35" t="s">
        <v>344</v>
      </c>
      <c r="C175" s="146">
        <f>'részletező tábla módosíto ei '!C175</f>
        <v>0</v>
      </c>
      <c r="D175" s="146">
        <f>'2a cofog szerinti teljesítés'!C177</f>
        <v>0</v>
      </c>
      <c r="E175" s="146">
        <f>'részletező tábla módosíto ei '!D175</f>
        <v>0</v>
      </c>
      <c r="F175" s="146">
        <f>'2a cofog szerinti teljesítés'!D177</f>
        <v>0</v>
      </c>
      <c r="G175" s="146">
        <f>'részletező tábla módosíto ei '!E175</f>
        <v>0</v>
      </c>
      <c r="H175" s="146">
        <f>'2a cofog szerinti teljesítés'!E177</f>
        <v>0</v>
      </c>
      <c r="I175" s="146">
        <f>'részletező tábla módosíto ei '!F175</f>
        <v>0</v>
      </c>
      <c r="J175" s="146">
        <f>'2a cofog szerinti teljesítés'!F177</f>
        <v>0</v>
      </c>
      <c r="K175" s="146">
        <f>'részletező tábla módosíto ei '!G175</f>
        <v>0</v>
      </c>
      <c r="L175" s="146">
        <f>'részletező tábla módosíto ei '!H175</f>
        <v>0</v>
      </c>
      <c r="M175" s="146">
        <f>'2a cofog szerinti teljesítés'!H177</f>
        <v>0</v>
      </c>
      <c r="N175" s="146">
        <f>'részletező tábla módosíto ei '!M175</f>
        <v>0</v>
      </c>
      <c r="O175" s="146">
        <f>'2a cofog szerinti teljesítés'!M177</f>
        <v>0</v>
      </c>
      <c r="P175" s="146">
        <f>'részletező tábla módosíto ei '!N175</f>
        <v>0</v>
      </c>
      <c r="Q175" s="146">
        <f>'2a cofog szerinti teljesítés'!N177</f>
        <v>0</v>
      </c>
      <c r="R175" s="146">
        <f>'részletező tábla módosíto ei '!O175</f>
        <v>0</v>
      </c>
      <c r="S175" s="146">
        <f>'2a cofog szerinti teljesítés'!O177</f>
        <v>0</v>
      </c>
      <c r="T175" s="146">
        <f>'részletező tábla módosíto ei '!P175</f>
        <v>0</v>
      </c>
      <c r="U175" s="146">
        <f>'2a cofog szerinti teljesítés'!P177</f>
        <v>0</v>
      </c>
      <c r="V175" s="146">
        <f>'részletező tábla módosíto ei '!Q175</f>
        <v>0</v>
      </c>
      <c r="W175" s="146">
        <f>'2a cofog szerinti teljesítés'!Q177</f>
        <v>0</v>
      </c>
      <c r="X175" s="146">
        <f>'részletező tábla módosíto ei '!R175</f>
        <v>0</v>
      </c>
      <c r="Y175" s="146">
        <f>'2a cofog szerinti teljesítés'!R177</f>
        <v>0</v>
      </c>
      <c r="Z175" s="146">
        <f>'részletező tábla módosíto ei '!S175</f>
        <v>0</v>
      </c>
      <c r="AA175" s="146">
        <f>'2a cofog szerinti teljesítés'!S177</f>
        <v>0</v>
      </c>
      <c r="AB175" s="146">
        <f>'részletező tábla módosíto ei '!T175</f>
        <v>0</v>
      </c>
      <c r="AC175" s="146">
        <f>'2a cofog szerinti teljesítés'!T177</f>
        <v>0</v>
      </c>
      <c r="AD175" s="146">
        <f>'részletező tábla módosíto ei '!U175</f>
        <v>0</v>
      </c>
      <c r="AE175" s="146">
        <f>'2a cofog szerinti teljesítés'!U177</f>
        <v>0</v>
      </c>
      <c r="AF175" s="146">
        <f>'részletező tábla módosíto ei '!V175</f>
        <v>0</v>
      </c>
      <c r="AG175" s="146">
        <f>'2a cofog szerinti teljesítés'!V177</f>
        <v>0</v>
      </c>
      <c r="AH175" s="146">
        <f>'részletező tábla módosíto ei '!W175</f>
        <v>0</v>
      </c>
      <c r="AI175" s="146">
        <f>'2a cofog szerinti teljesítés'!W177</f>
        <v>0</v>
      </c>
      <c r="AJ175" s="146">
        <f>'részletező tábla módosíto ei '!X175</f>
        <v>0</v>
      </c>
      <c r="AK175" s="146">
        <f>'2a cofog szerinti teljesítés'!X177</f>
        <v>0</v>
      </c>
      <c r="AL175" s="146">
        <f>'részletező tábla módosíto ei '!Y175</f>
        <v>0</v>
      </c>
      <c r="AM175" s="146">
        <f>'2a cofog szerinti teljesítés'!Y177</f>
        <v>0</v>
      </c>
      <c r="AN175" s="146">
        <f>'részletező tábla módosíto ei '!Z175</f>
        <v>0</v>
      </c>
      <c r="AO175" s="146">
        <f>'2a cofog szerinti teljesítés'!Z177</f>
        <v>0</v>
      </c>
      <c r="AP175" s="146">
        <f>'részletező tábla módosíto ei '!AA175</f>
        <v>0</v>
      </c>
      <c r="AQ175" s="146">
        <f>'2a cofog szerinti teljesítés'!AA177</f>
        <v>0</v>
      </c>
      <c r="AR175" s="146">
        <f>'részletező tábla módosíto ei '!AB175</f>
        <v>0</v>
      </c>
      <c r="AS175" s="146">
        <f>'2a cofog szerinti teljesítés'!AB177</f>
        <v>0</v>
      </c>
      <c r="AT175" s="146">
        <f>'részletező tábla módosíto ei '!AC175</f>
        <v>0</v>
      </c>
      <c r="AU175" s="146">
        <f>'2a cofog szerinti teljesítés'!AC177</f>
        <v>0</v>
      </c>
      <c r="AV175" s="146">
        <f>'részletező tábla módosíto ei '!AD175</f>
        <v>0</v>
      </c>
      <c r="AW175" s="146">
        <f>'2a cofog szerinti teljesítés'!AD177</f>
        <v>0</v>
      </c>
      <c r="AX175" s="146">
        <f>'részletező tábla módosíto ei '!AF175</f>
        <v>0</v>
      </c>
      <c r="AY175" s="146">
        <f>'2a cofog szerinti teljesítés'!AF177</f>
        <v>0</v>
      </c>
      <c r="AZ175" s="146">
        <f>'részletező tábla módosíto ei '!AG175</f>
        <v>0</v>
      </c>
      <c r="BA175" s="146">
        <f>'2a cofog szerinti teljesítés'!AG177</f>
        <v>0</v>
      </c>
      <c r="BB175" s="146">
        <f>'részletező tábla módosíto ei '!AH175</f>
        <v>0</v>
      </c>
      <c r="BC175" s="146">
        <f>'2a cofog szerinti teljesítés'!AH177</f>
        <v>0</v>
      </c>
      <c r="BD175" s="146">
        <f>'részletező tábla módosíto ei '!AI175</f>
        <v>0</v>
      </c>
      <c r="BE175" s="146">
        <f>'2a cofog szerinti teljesítés'!AI177</f>
        <v>0</v>
      </c>
      <c r="BF175" s="146">
        <f>'részletező tábla módosíto ei '!AJ175</f>
        <v>0</v>
      </c>
      <c r="BG175" s="146">
        <f>'2a cofog szerinti teljesítés'!AJ177</f>
        <v>0</v>
      </c>
      <c r="BH175" s="146">
        <f>'részletező tábla módosíto ei '!AK175</f>
        <v>0</v>
      </c>
      <c r="BI175" s="146">
        <f>'2a cofog szerinti teljesítés'!AK177</f>
        <v>0</v>
      </c>
      <c r="BJ175" s="146">
        <f>'részletező tábla módosíto ei '!AL175</f>
        <v>0</v>
      </c>
      <c r="BK175" s="146">
        <f>'2a cofog szerinti teljesítés'!AL177</f>
        <v>0</v>
      </c>
      <c r="BL175" s="146">
        <f>'részletező tábla módosíto ei '!AM175</f>
        <v>0</v>
      </c>
      <c r="BM175" s="146">
        <f>'2a cofog szerinti teljesítés'!AM177</f>
        <v>0</v>
      </c>
      <c r="BN175" s="146">
        <f>'részletező tábla módosíto ei '!AN175</f>
        <v>0</v>
      </c>
      <c r="BO175" s="146">
        <f>'2a cofog szerinti teljesítés'!AN177</f>
        <v>0</v>
      </c>
      <c r="BP175" s="146">
        <f>'részletező tábla módosíto ei '!AO175</f>
        <v>0</v>
      </c>
      <c r="BQ175" s="146">
        <f>'2a cofog szerinti teljesítés'!AO177</f>
        <v>0</v>
      </c>
      <c r="BR175" s="146">
        <f>'részletező tábla módosíto ei '!AP175</f>
        <v>0</v>
      </c>
      <c r="BS175" s="146">
        <f>'2a cofog szerinti teljesítés'!AP177</f>
        <v>0</v>
      </c>
      <c r="BT175" s="146">
        <f>'részletező tábla módosíto ei '!AR175</f>
        <v>0</v>
      </c>
      <c r="BU175" s="146">
        <f>'2a cofog szerinti teljesítés'!AR177</f>
        <v>0</v>
      </c>
      <c r="BV175" s="146">
        <f>'részletező tábla módosíto ei '!AS175</f>
        <v>0</v>
      </c>
      <c r="BW175" s="146">
        <f>'2a cofog szerinti teljesítés'!AS177</f>
        <v>0</v>
      </c>
      <c r="BX175" s="146">
        <f>'részletező tábla módosíto ei '!AE175</f>
        <v>0</v>
      </c>
      <c r="BY175" s="146">
        <f>'2a cofog szerinti teljesítés'!AE177</f>
        <v>0</v>
      </c>
      <c r="BZ175" s="146" t="e">
        <f>'részletező tábla módosíto ei '!#REF!</f>
        <v>#REF!</v>
      </c>
      <c r="CA175" s="146">
        <f>'2a cofog szerinti teljesítés'!AG177</f>
        <v>0</v>
      </c>
      <c r="CB175" s="146">
        <f>'részletező tábla módosíto ei '!AT175</f>
        <v>0</v>
      </c>
      <c r="CC175" s="146">
        <f>'2a cofog szerinti teljesítés'!AU177</f>
        <v>0</v>
      </c>
      <c r="CD175" s="146">
        <f>'részletező tábla módosíto ei '!AU175</f>
        <v>0</v>
      </c>
      <c r="CE175" s="146">
        <f>'2a cofog szerinti teljesítés'!AX177</f>
        <v>0</v>
      </c>
      <c r="CF175" s="146" t="e">
        <f>'részletező tábla módosíto ei '!#REF!</f>
        <v>#REF!</v>
      </c>
      <c r="CG175" s="146" t="e">
        <f>'2a cofog szerinti teljesítés'!#REF!</f>
        <v>#REF!</v>
      </c>
      <c r="CH175" s="146">
        <f>'részletező tábla módosíto ei '!AV175</f>
        <v>0</v>
      </c>
      <c r="CI175" s="146">
        <f>'2a cofog szerinti teljesítés'!AY177</f>
        <v>0</v>
      </c>
      <c r="CJ175" s="146">
        <f>'részletező tábla módosíto ei '!AW175</f>
        <v>0</v>
      </c>
      <c r="CK175" s="146">
        <f>'2a cofog szerinti teljesítés'!AZ177</f>
        <v>0</v>
      </c>
      <c r="CL175" s="146" t="e">
        <f>'részletező tábla módosíto ei '!#REF!</f>
        <v>#REF!</v>
      </c>
      <c r="CM175" s="146"/>
      <c r="CN175" s="146" t="e">
        <f>'részletező tábla módosíto ei '!#REF!</f>
        <v>#REF!</v>
      </c>
      <c r="CO175" s="146">
        <f>'2a cofog szerinti teljesítés'!AQ177</f>
        <v>0</v>
      </c>
      <c r="CP175" s="146" t="e">
        <f>'részletező tábla módosíto ei '!#REF!</f>
        <v>#REF!</v>
      </c>
      <c r="CQ175" s="146"/>
      <c r="CR175" s="146">
        <f>'részletező tábla módosíto ei '!AX175</f>
        <v>0</v>
      </c>
      <c r="CS175" s="146"/>
      <c r="CT175" s="146" t="e">
        <f>'részletező tábla módosíto ei '!#REF!</f>
        <v>#REF!</v>
      </c>
      <c r="CU175" s="146" t="e">
        <f>'2a cofog szerinti teljesítés'!#REF!</f>
        <v>#REF!</v>
      </c>
      <c r="CV175" s="146">
        <f>'részletező tábla módosíto ei '!AY175</f>
        <v>0</v>
      </c>
      <c r="CW175" s="146">
        <f>'2a cofog szerinti teljesítés'!BB177</f>
        <v>0</v>
      </c>
      <c r="CX175" s="146">
        <f>'részletező tábla módosíto ei '!AZ175</f>
        <v>0</v>
      </c>
      <c r="CY175" s="146">
        <f>'2a cofog szerinti teljesítés'!BC177</f>
        <v>0</v>
      </c>
      <c r="CZ175" s="510">
        <f t="shared" si="278"/>
        <v>0</v>
      </c>
    </row>
    <row r="176" spans="1:104" ht="17.399999999999999" x14ac:dyDescent="0.3">
      <c r="A176" s="34" t="s">
        <v>345</v>
      </c>
      <c r="B176" s="35" t="s">
        <v>346</v>
      </c>
      <c r="C176" s="146">
        <f>'részletező tábla módosíto ei '!C176</f>
        <v>0</v>
      </c>
      <c r="D176" s="146">
        <f>'2a cofog szerinti teljesítés'!C178</f>
        <v>0</v>
      </c>
      <c r="E176" s="146">
        <f>'részletező tábla módosíto ei '!D176</f>
        <v>0</v>
      </c>
      <c r="F176" s="146">
        <f>'2a cofog szerinti teljesítés'!D178</f>
        <v>0</v>
      </c>
      <c r="G176" s="146">
        <f>'részletező tábla módosíto ei '!E176</f>
        <v>0</v>
      </c>
      <c r="H176" s="146">
        <f>'2a cofog szerinti teljesítés'!E178</f>
        <v>0</v>
      </c>
      <c r="I176" s="146">
        <f>'részletező tábla módosíto ei '!F176</f>
        <v>0</v>
      </c>
      <c r="J176" s="146">
        <f>'2a cofog szerinti teljesítés'!F178</f>
        <v>0</v>
      </c>
      <c r="K176" s="146">
        <f>'részletező tábla módosíto ei '!G176</f>
        <v>0</v>
      </c>
      <c r="L176" s="146">
        <f>'részletező tábla módosíto ei '!H176</f>
        <v>0</v>
      </c>
      <c r="M176" s="146">
        <f>'2a cofog szerinti teljesítés'!H178</f>
        <v>0</v>
      </c>
      <c r="N176" s="146">
        <f>'részletező tábla módosíto ei '!M176</f>
        <v>0</v>
      </c>
      <c r="O176" s="146">
        <f>'2a cofog szerinti teljesítés'!M178</f>
        <v>0</v>
      </c>
      <c r="P176" s="146">
        <f>'részletező tábla módosíto ei '!N176</f>
        <v>0</v>
      </c>
      <c r="Q176" s="146">
        <f>'2a cofog szerinti teljesítés'!N178</f>
        <v>0</v>
      </c>
      <c r="R176" s="146">
        <f>'részletező tábla módosíto ei '!O176</f>
        <v>0</v>
      </c>
      <c r="S176" s="146">
        <f>'2a cofog szerinti teljesítés'!O178</f>
        <v>0</v>
      </c>
      <c r="T176" s="146">
        <f>'részletező tábla módosíto ei '!P176</f>
        <v>0</v>
      </c>
      <c r="U176" s="146">
        <f>'2a cofog szerinti teljesítés'!P178</f>
        <v>0</v>
      </c>
      <c r="V176" s="146">
        <f>'részletező tábla módosíto ei '!Q176</f>
        <v>0</v>
      </c>
      <c r="W176" s="146">
        <f>'2a cofog szerinti teljesítés'!Q178</f>
        <v>0</v>
      </c>
      <c r="X176" s="146">
        <f>'részletező tábla módosíto ei '!R176</f>
        <v>0</v>
      </c>
      <c r="Y176" s="146">
        <f>'2a cofog szerinti teljesítés'!R178</f>
        <v>0</v>
      </c>
      <c r="Z176" s="146">
        <f>'részletező tábla módosíto ei '!S176</f>
        <v>0</v>
      </c>
      <c r="AA176" s="146">
        <f>'2a cofog szerinti teljesítés'!S178</f>
        <v>0</v>
      </c>
      <c r="AB176" s="146">
        <f>'részletező tábla módosíto ei '!T176</f>
        <v>0</v>
      </c>
      <c r="AC176" s="146">
        <f>'2a cofog szerinti teljesítés'!T178</f>
        <v>0</v>
      </c>
      <c r="AD176" s="146">
        <f>'részletező tábla módosíto ei '!U176</f>
        <v>0</v>
      </c>
      <c r="AE176" s="146">
        <f>'2a cofog szerinti teljesítés'!U178</f>
        <v>0</v>
      </c>
      <c r="AF176" s="146">
        <f>'részletező tábla módosíto ei '!V176</f>
        <v>0</v>
      </c>
      <c r="AG176" s="146">
        <f>'2a cofog szerinti teljesítés'!V178</f>
        <v>0</v>
      </c>
      <c r="AH176" s="146">
        <f>'részletező tábla módosíto ei '!W176</f>
        <v>0</v>
      </c>
      <c r="AI176" s="146">
        <f>'2a cofog szerinti teljesítés'!W178</f>
        <v>0</v>
      </c>
      <c r="AJ176" s="146">
        <f>'részletező tábla módosíto ei '!X176</f>
        <v>0</v>
      </c>
      <c r="AK176" s="146">
        <f>'2a cofog szerinti teljesítés'!X178</f>
        <v>0</v>
      </c>
      <c r="AL176" s="146">
        <f>'részletező tábla módosíto ei '!Y176</f>
        <v>0</v>
      </c>
      <c r="AM176" s="146">
        <f>'2a cofog szerinti teljesítés'!Y178</f>
        <v>0</v>
      </c>
      <c r="AN176" s="146">
        <f>'részletező tábla módosíto ei '!Z176</f>
        <v>0</v>
      </c>
      <c r="AO176" s="146">
        <f>'2a cofog szerinti teljesítés'!Z178</f>
        <v>0</v>
      </c>
      <c r="AP176" s="146">
        <f>'részletező tábla módosíto ei '!AA176</f>
        <v>0</v>
      </c>
      <c r="AQ176" s="146">
        <f>'2a cofog szerinti teljesítés'!AA178</f>
        <v>0</v>
      </c>
      <c r="AR176" s="146">
        <f>'részletező tábla módosíto ei '!AB176</f>
        <v>0</v>
      </c>
      <c r="AS176" s="146">
        <f>'2a cofog szerinti teljesítés'!AB178</f>
        <v>0</v>
      </c>
      <c r="AT176" s="146">
        <f>'részletező tábla módosíto ei '!AC176</f>
        <v>0</v>
      </c>
      <c r="AU176" s="146">
        <f>'2a cofog szerinti teljesítés'!AC178</f>
        <v>0</v>
      </c>
      <c r="AV176" s="146">
        <f>'részletező tábla módosíto ei '!AD176</f>
        <v>0</v>
      </c>
      <c r="AW176" s="146">
        <f>'2a cofog szerinti teljesítés'!AD178</f>
        <v>0</v>
      </c>
      <c r="AX176" s="146">
        <f>'részletező tábla módosíto ei '!AF176</f>
        <v>0</v>
      </c>
      <c r="AY176" s="146">
        <f>'2a cofog szerinti teljesítés'!AF178</f>
        <v>0</v>
      </c>
      <c r="AZ176" s="146">
        <f>'részletező tábla módosíto ei '!AG176</f>
        <v>0</v>
      </c>
      <c r="BA176" s="146">
        <f>'2a cofog szerinti teljesítés'!AG178</f>
        <v>0</v>
      </c>
      <c r="BB176" s="146">
        <f>'részletező tábla módosíto ei '!AH176</f>
        <v>0</v>
      </c>
      <c r="BC176" s="146">
        <f>'2a cofog szerinti teljesítés'!AH178</f>
        <v>0</v>
      </c>
      <c r="BD176" s="146">
        <f>'részletező tábla módosíto ei '!AI176</f>
        <v>0</v>
      </c>
      <c r="BE176" s="146">
        <f>'2a cofog szerinti teljesítés'!AI178</f>
        <v>0</v>
      </c>
      <c r="BF176" s="146">
        <f>'részletező tábla módosíto ei '!AJ176</f>
        <v>0</v>
      </c>
      <c r="BG176" s="146">
        <f>'2a cofog szerinti teljesítés'!AJ178</f>
        <v>0</v>
      </c>
      <c r="BH176" s="146">
        <f>'részletező tábla módosíto ei '!AK176</f>
        <v>0</v>
      </c>
      <c r="BI176" s="146">
        <f>'2a cofog szerinti teljesítés'!AK178</f>
        <v>0</v>
      </c>
      <c r="BJ176" s="146">
        <f>'részletező tábla módosíto ei '!AL176</f>
        <v>0</v>
      </c>
      <c r="BK176" s="146">
        <f>'2a cofog szerinti teljesítés'!AL178</f>
        <v>0</v>
      </c>
      <c r="BL176" s="146">
        <f>'részletező tábla módosíto ei '!AM176</f>
        <v>0</v>
      </c>
      <c r="BM176" s="146">
        <f>'2a cofog szerinti teljesítés'!AM178</f>
        <v>0</v>
      </c>
      <c r="BN176" s="146">
        <f>'részletező tábla módosíto ei '!AN176</f>
        <v>0</v>
      </c>
      <c r="BO176" s="146">
        <f>'2a cofog szerinti teljesítés'!AN178</f>
        <v>0</v>
      </c>
      <c r="BP176" s="146">
        <f>'részletező tábla módosíto ei '!AO176</f>
        <v>0</v>
      </c>
      <c r="BQ176" s="146">
        <f>'2a cofog szerinti teljesítés'!AO178</f>
        <v>0</v>
      </c>
      <c r="BR176" s="146">
        <f>'részletező tábla módosíto ei '!AP176</f>
        <v>0</v>
      </c>
      <c r="BS176" s="146">
        <f>'2a cofog szerinti teljesítés'!AP178</f>
        <v>0</v>
      </c>
      <c r="BT176" s="146">
        <f>'részletező tábla módosíto ei '!AR176</f>
        <v>0</v>
      </c>
      <c r="BU176" s="146">
        <f>'2a cofog szerinti teljesítés'!AR178</f>
        <v>0</v>
      </c>
      <c r="BV176" s="146">
        <f>'részletező tábla módosíto ei '!AS176</f>
        <v>0</v>
      </c>
      <c r="BW176" s="146">
        <f>'2a cofog szerinti teljesítés'!AS178</f>
        <v>0</v>
      </c>
      <c r="BX176" s="146">
        <f>'részletező tábla módosíto ei '!AE176</f>
        <v>0</v>
      </c>
      <c r="BY176" s="146">
        <f>'2a cofog szerinti teljesítés'!AE178</f>
        <v>0</v>
      </c>
      <c r="BZ176" s="146" t="e">
        <f>'részletező tábla módosíto ei '!#REF!</f>
        <v>#REF!</v>
      </c>
      <c r="CA176" s="146">
        <f>'2a cofog szerinti teljesítés'!AG178</f>
        <v>0</v>
      </c>
      <c r="CB176" s="146">
        <f>'részletező tábla módosíto ei '!AT176</f>
        <v>0</v>
      </c>
      <c r="CC176" s="146">
        <f>'2a cofog szerinti teljesítés'!AU178</f>
        <v>0</v>
      </c>
      <c r="CD176" s="146">
        <f>'részletező tábla módosíto ei '!AU176</f>
        <v>0</v>
      </c>
      <c r="CE176" s="146">
        <f>'2a cofog szerinti teljesítés'!AX178</f>
        <v>0</v>
      </c>
      <c r="CF176" s="146" t="e">
        <f>'részletező tábla módosíto ei '!#REF!</f>
        <v>#REF!</v>
      </c>
      <c r="CG176" s="146" t="e">
        <f>'2a cofog szerinti teljesítés'!#REF!</f>
        <v>#REF!</v>
      </c>
      <c r="CH176" s="146">
        <f>'részletező tábla módosíto ei '!AV176</f>
        <v>0</v>
      </c>
      <c r="CI176" s="146">
        <f>'2a cofog szerinti teljesítés'!AY178</f>
        <v>0</v>
      </c>
      <c r="CJ176" s="146">
        <f>'részletező tábla módosíto ei '!AW176</f>
        <v>0</v>
      </c>
      <c r="CK176" s="146">
        <f>'2a cofog szerinti teljesítés'!AZ178</f>
        <v>0</v>
      </c>
      <c r="CL176" s="146" t="e">
        <f>'részletező tábla módosíto ei '!#REF!</f>
        <v>#REF!</v>
      </c>
      <c r="CM176" s="146"/>
      <c r="CN176" s="146" t="e">
        <f>'részletező tábla módosíto ei '!#REF!</f>
        <v>#REF!</v>
      </c>
      <c r="CO176" s="146">
        <f>'2a cofog szerinti teljesítés'!AQ178</f>
        <v>0</v>
      </c>
      <c r="CP176" s="146" t="e">
        <f>'részletező tábla módosíto ei '!#REF!</f>
        <v>#REF!</v>
      </c>
      <c r="CQ176" s="146"/>
      <c r="CR176" s="146">
        <f>'részletező tábla módosíto ei '!AX176</f>
        <v>0</v>
      </c>
      <c r="CS176" s="146"/>
      <c r="CT176" s="146" t="e">
        <f>'részletező tábla módosíto ei '!#REF!</f>
        <v>#REF!</v>
      </c>
      <c r="CU176" s="146" t="e">
        <f>'2a cofog szerinti teljesítés'!#REF!</f>
        <v>#REF!</v>
      </c>
      <c r="CV176" s="146">
        <f>'részletező tábla módosíto ei '!AY176</f>
        <v>0</v>
      </c>
      <c r="CW176" s="146">
        <f>'2a cofog szerinti teljesítés'!BB178</f>
        <v>0</v>
      </c>
      <c r="CX176" s="146">
        <f>'részletező tábla módosíto ei '!AZ176</f>
        <v>0</v>
      </c>
      <c r="CY176" s="146">
        <f>'2a cofog szerinti teljesítés'!BC178</f>
        <v>0</v>
      </c>
      <c r="CZ176" s="510">
        <f t="shared" si="278"/>
        <v>0</v>
      </c>
    </row>
    <row r="177" spans="1:104" ht="17.399999999999999" x14ac:dyDescent="0.3">
      <c r="A177" s="34" t="s">
        <v>347</v>
      </c>
      <c r="B177" s="35" t="s">
        <v>348</v>
      </c>
      <c r="C177" s="146">
        <f>'részletező tábla módosíto ei '!C177</f>
        <v>0</v>
      </c>
      <c r="D177" s="146">
        <f>'2a cofog szerinti teljesítés'!C179</f>
        <v>0</v>
      </c>
      <c r="E177" s="146">
        <f>'részletező tábla módosíto ei '!D177</f>
        <v>0</v>
      </c>
      <c r="F177" s="146">
        <f>'2a cofog szerinti teljesítés'!D179</f>
        <v>0</v>
      </c>
      <c r="G177" s="146">
        <f>'részletező tábla módosíto ei '!E177</f>
        <v>0</v>
      </c>
      <c r="H177" s="146">
        <f>'2a cofog szerinti teljesítés'!E179</f>
        <v>0</v>
      </c>
      <c r="I177" s="146">
        <f>'részletező tábla módosíto ei '!F177</f>
        <v>0</v>
      </c>
      <c r="J177" s="146">
        <f>'2a cofog szerinti teljesítés'!F179</f>
        <v>0</v>
      </c>
      <c r="K177" s="146">
        <f>'részletező tábla módosíto ei '!G177</f>
        <v>0</v>
      </c>
      <c r="L177" s="146">
        <f>'részletező tábla módosíto ei '!H177</f>
        <v>0</v>
      </c>
      <c r="M177" s="146">
        <f>'2a cofog szerinti teljesítés'!H179</f>
        <v>0</v>
      </c>
      <c r="N177" s="146">
        <f>'részletező tábla módosíto ei '!M177</f>
        <v>0</v>
      </c>
      <c r="O177" s="146">
        <f>'2a cofog szerinti teljesítés'!M179</f>
        <v>0</v>
      </c>
      <c r="P177" s="146">
        <f>'részletező tábla módosíto ei '!N177</f>
        <v>0</v>
      </c>
      <c r="Q177" s="146">
        <f>'2a cofog szerinti teljesítés'!N179</f>
        <v>0</v>
      </c>
      <c r="R177" s="146">
        <f>'részletező tábla módosíto ei '!O177</f>
        <v>0</v>
      </c>
      <c r="S177" s="146">
        <f>'2a cofog szerinti teljesítés'!O179</f>
        <v>0</v>
      </c>
      <c r="T177" s="146">
        <f>'részletező tábla módosíto ei '!P177</f>
        <v>0</v>
      </c>
      <c r="U177" s="146">
        <f>'2a cofog szerinti teljesítés'!P179</f>
        <v>0</v>
      </c>
      <c r="V177" s="146">
        <f>'részletező tábla módosíto ei '!Q177</f>
        <v>0</v>
      </c>
      <c r="W177" s="146">
        <f>'2a cofog szerinti teljesítés'!Q179</f>
        <v>0</v>
      </c>
      <c r="X177" s="146">
        <f>'részletező tábla módosíto ei '!R177</f>
        <v>0</v>
      </c>
      <c r="Y177" s="146">
        <f>'2a cofog szerinti teljesítés'!R179</f>
        <v>0</v>
      </c>
      <c r="Z177" s="146">
        <f>'részletező tábla módosíto ei '!S177</f>
        <v>0</v>
      </c>
      <c r="AA177" s="146">
        <f>'2a cofog szerinti teljesítés'!S179</f>
        <v>0</v>
      </c>
      <c r="AB177" s="146">
        <f>'részletező tábla módosíto ei '!T177</f>
        <v>0</v>
      </c>
      <c r="AC177" s="146">
        <f>'2a cofog szerinti teljesítés'!T179</f>
        <v>0</v>
      </c>
      <c r="AD177" s="146">
        <f>'részletező tábla módosíto ei '!U177</f>
        <v>0</v>
      </c>
      <c r="AE177" s="146">
        <f>'2a cofog szerinti teljesítés'!U179</f>
        <v>0</v>
      </c>
      <c r="AF177" s="146">
        <f>'részletező tábla módosíto ei '!V177</f>
        <v>0</v>
      </c>
      <c r="AG177" s="146">
        <f>'2a cofog szerinti teljesítés'!V179</f>
        <v>0</v>
      </c>
      <c r="AH177" s="146">
        <f>'részletező tábla módosíto ei '!W177</f>
        <v>0</v>
      </c>
      <c r="AI177" s="146">
        <f>'2a cofog szerinti teljesítés'!W179</f>
        <v>0</v>
      </c>
      <c r="AJ177" s="146">
        <f>'részletező tábla módosíto ei '!X177</f>
        <v>0</v>
      </c>
      <c r="AK177" s="146">
        <f>'2a cofog szerinti teljesítés'!X179</f>
        <v>0</v>
      </c>
      <c r="AL177" s="146">
        <f>'részletező tábla módosíto ei '!Y177</f>
        <v>0</v>
      </c>
      <c r="AM177" s="146">
        <f>'2a cofog szerinti teljesítés'!Y179</f>
        <v>0</v>
      </c>
      <c r="AN177" s="146">
        <f>'részletező tábla módosíto ei '!Z177</f>
        <v>0</v>
      </c>
      <c r="AO177" s="146">
        <f>'2a cofog szerinti teljesítés'!Z179</f>
        <v>0</v>
      </c>
      <c r="AP177" s="146">
        <f>'részletező tábla módosíto ei '!AA177</f>
        <v>0</v>
      </c>
      <c r="AQ177" s="146">
        <f>'2a cofog szerinti teljesítés'!AA179</f>
        <v>0</v>
      </c>
      <c r="AR177" s="146">
        <f>'részletező tábla módosíto ei '!AB177</f>
        <v>0</v>
      </c>
      <c r="AS177" s="146">
        <f>'2a cofog szerinti teljesítés'!AB179</f>
        <v>0</v>
      </c>
      <c r="AT177" s="146">
        <f>'részletező tábla módosíto ei '!AC177</f>
        <v>0</v>
      </c>
      <c r="AU177" s="146">
        <f>'2a cofog szerinti teljesítés'!AC179</f>
        <v>0</v>
      </c>
      <c r="AV177" s="146">
        <f>'részletező tábla módosíto ei '!AD177</f>
        <v>0</v>
      </c>
      <c r="AW177" s="146">
        <f>'2a cofog szerinti teljesítés'!AD179</f>
        <v>0</v>
      </c>
      <c r="AX177" s="146">
        <f>'részletező tábla módosíto ei '!AF177</f>
        <v>0</v>
      </c>
      <c r="AY177" s="146">
        <f>'2a cofog szerinti teljesítés'!AF179</f>
        <v>0</v>
      </c>
      <c r="AZ177" s="146">
        <f>'részletező tábla módosíto ei '!AG177</f>
        <v>0</v>
      </c>
      <c r="BA177" s="146">
        <f>'2a cofog szerinti teljesítés'!AG179</f>
        <v>0</v>
      </c>
      <c r="BB177" s="146">
        <f>'részletező tábla módosíto ei '!AH177</f>
        <v>0</v>
      </c>
      <c r="BC177" s="146">
        <f>'2a cofog szerinti teljesítés'!AH179</f>
        <v>0</v>
      </c>
      <c r="BD177" s="146">
        <f>'részletező tábla módosíto ei '!AI177</f>
        <v>0</v>
      </c>
      <c r="BE177" s="146">
        <f>'2a cofog szerinti teljesítés'!AI179</f>
        <v>0</v>
      </c>
      <c r="BF177" s="146">
        <f>'részletező tábla módosíto ei '!AJ177</f>
        <v>0</v>
      </c>
      <c r="BG177" s="146">
        <f>'2a cofog szerinti teljesítés'!AJ179</f>
        <v>0</v>
      </c>
      <c r="BH177" s="146">
        <f>'részletező tábla módosíto ei '!AK177</f>
        <v>0</v>
      </c>
      <c r="BI177" s="146">
        <f>'2a cofog szerinti teljesítés'!AK179</f>
        <v>0</v>
      </c>
      <c r="BJ177" s="146">
        <f>'részletező tábla módosíto ei '!AL177</f>
        <v>18118794</v>
      </c>
      <c r="BK177" s="146">
        <f>'2a cofog szerinti teljesítés'!AL179</f>
        <v>0</v>
      </c>
      <c r="BL177" s="146">
        <f>'részletező tábla módosíto ei '!AM177</f>
        <v>0</v>
      </c>
      <c r="BM177" s="146">
        <f>'2a cofog szerinti teljesítés'!AM179</f>
        <v>0</v>
      </c>
      <c r="BN177" s="146">
        <f>'részletező tábla módosíto ei '!AN177</f>
        <v>0</v>
      </c>
      <c r="BO177" s="146">
        <f>'2a cofog szerinti teljesítés'!AN179</f>
        <v>0</v>
      </c>
      <c r="BP177" s="146">
        <f>'részletező tábla módosíto ei '!AO177</f>
        <v>0</v>
      </c>
      <c r="BQ177" s="146">
        <f>'2a cofog szerinti teljesítés'!AO179</f>
        <v>0</v>
      </c>
      <c r="BR177" s="146">
        <f>'részletező tábla módosíto ei '!AP177</f>
        <v>0</v>
      </c>
      <c r="BS177" s="146">
        <f>'2a cofog szerinti teljesítés'!AP179</f>
        <v>0</v>
      </c>
      <c r="BT177" s="146">
        <f>'részletező tábla módosíto ei '!AR177</f>
        <v>0</v>
      </c>
      <c r="BU177" s="146">
        <f>'2a cofog szerinti teljesítés'!AR179</f>
        <v>0</v>
      </c>
      <c r="BV177" s="146">
        <f>'részletező tábla módosíto ei '!AS177</f>
        <v>0</v>
      </c>
      <c r="BW177" s="146">
        <f>'2a cofog szerinti teljesítés'!AS179</f>
        <v>0</v>
      </c>
      <c r="BX177" s="146">
        <f>'részletező tábla módosíto ei '!AE177</f>
        <v>0</v>
      </c>
      <c r="BY177" s="146">
        <f>'2a cofog szerinti teljesítés'!AE179</f>
        <v>0</v>
      </c>
      <c r="BZ177" s="146" t="e">
        <f>'részletező tábla módosíto ei '!#REF!</f>
        <v>#REF!</v>
      </c>
      <c r="CA177" s="146">
        <f>'2a cofog szerinti teljesítés'!AG179</f>
        <v>0</v>
      </c>
      <c r="CB177" s="146">
        <f>'részletező tábla módosíto ei '!AT177</f>
        <v>0</v>
      </c>
      <c r="CC177" s="146">
        <f>'2a cofog szerinti teljesítés'!AU179</f>
        <v>0</v>
      </c>
      <c r="CD177" s="146">
        <f>'részletező tábla módosíto ei '!AU177</f>
        <v>0</v>
      </c>
      <c r="CE177" s="146">
        <f>'2a cofog szerinti teljesítés'!AX179</f>
        <v>0</v>
      </c>
      <c r="CF177" s="146" t="e">
        <f>'részletező tábla módosíto ei '!#REF!</f>
        <v>#REF!</v>
      </c>
      <c r="CG177" s="146" t="e">
        <f>'2a cofog szerinti teljesítés'!#REF!</f>
        <v>#REF!</v>
      </c>
      <c r="CH177" s="146">
        <f>'részletező tábla módosíto ei '!AV177</f>
        <v>0</v>
      </c>
      <c r="CI177" s="146">
        <f>'2a cofog szerinti teljesítés'!AY179</f>
        <v>0</v>
      </c>
      <c r="CJ177" s="146">
        <f>'részletező tábla módosíto ei '!AW177</f>
        <v>0</v>
      </c>
      <c r="CK177" s="146">
        <f>'2a cofog szerinti teljesítés'!AZ179</f>
        <v>0</v>
      </c>
      <c r="CL177" s="146" t="e">
        <f>'részletező tábla módosíto ei '!#REF!</f>
        <v>#REF!</v>
      </c>
      <c r="CM177" s="146"/>
      <c r="CN177" s="146" t="e">
        <f>'részletező tábla módosíto ei '!#REF!</f>
        <v>#REF!</v>
      </c>
      <c r="CO177" s="146">
        <f>'2a cofog szerinti teljesítés'!AQ179</f>
        <v>0</v>
      </c>
      <c r="CP177" s="146" t="e">
        <f>'részletező tábla módosíto ei '!#REF!</f>
        <v>#REF!</v>
      </c>
      <c r="CQ177" s="146"/>
      <c r="CR177" s="146">
        <f>'részletező tábla módosíto ei '!AX177</f>
        <v>0</v>
      </c>
      <c r="CS177" s="146"/>
      <c r="CT177" s="146" t="e">
        <f>'részletező tábla módosíto ei '!#REF!</f>
        <v>#REF!</v>
      </c>
      <c r="CU177" s="146" t="e">
        <f>'2a cofog szerinti teljesítés'!#REF!</f>
        <v>#REF!</v>
      </c>
      <c r="CV177" s="146">
        <f>'részletező tábla módosíto ei '!AY177</f>
        <v>0</v>
      </c>
      <c r="CW177" s="146">
        <f>'2a cofog szerinti teljesítés'!BB179</f>
        <v>14287692</v>
      </c>
      <c r="CX177" s="146">
        <f>'részletező tábla módosíto ei '!AZ177</f>
        <v>18118794</v>
      </c>
      <c r="CY177" s="146">
        <f>'2a cofog szerinti teljesítés'!BC179</f>
        <v>14287692</v>
      </c>
      <c r="CZ177" s="510">
        <f t="shared" si="278"/>
        <v>18118794</v>
      </c>
    </row>
    <row r="178" spans="1:104" ht="17.399999999999999" x14ac:dyDescent="0.3">
      <c r="A178" s="14" t="s">
        <v>349</v>
      </c>
      <c r="B178" s="15" t="s">
        <v>350</v>
      </c>
      <c r="C178" s="145">
        <f>'részletező tábla módosíto ei '!C178</f>
        <v>0</v>
      </c>
      <c r="D178" s="145">
        <f>'2a cofog szerinti teljesítés'!C180</f>
        <v>0</v>
      </c>
      <c r="E178" s="145">
        <f>'részletező tábla módosíto ei '!D178</f>
        <v>0</v>
      </c>
      <c r="F178" s="145">
        <f>'2a cofog szerinti teljesítés'!D180</f>
        <v>0</v>
      </c>
      <c r="G178" s="145">
        <f>'részletező tábla módosíto ei '!E178</f>
        <v>59441</v>
      </c>
      <c r="H178" s="145">
        <f>'2a cofog szerinti teljesítés'!E180</f>
        <v>0</v>
      </c>
      <c r="I178" s="145">
        <f>'részletező tábla módosíto ei '!F178</f>
        <v>0</v>
      </c>
      <c r="J178" s="145">
        <f>'2a cofog szerinti teljesítés'!F180</f>
        <v>0</v>
      </c>
      <c r="K178" s="145">
        <f>'részletező tábla módosíto ei '!G178</f>
        <v>0</v>
      </c>
      <c r="L178" s="145">
        <f>'részletező tábla módosíto ei '!H178</f>
        <v>59441</v>
      </c>
      <c r="M178" s="145">
        <f>'2a cofog szerinti teljesítés'!H180</f>
        <v>59441</v>
      </c>
      <c r="N178" s="145">
        <f>'részletező tábla módosíto ei '!M178</f>
        <v>0</v>
      </c>
      <c r="O178" s="145">
        <f>'2a cofog szerinti teljesítés'!M180</f>
        <v>0</v>
      </c>
      <c r="P178" s="145">
        <f>'részletező tábla módosíto ei '!N178</f>
        <v>0</v>
      </c>
      <c r="Q178" s="145">
        <f>'2a cofog szerinti teljesítés'!N180</f>
        <v>0</v>
      </c>
      <c r="R178" s="145">
        <f>'részletező tábla módosíto ei '!O178</f>
        <v>0</v>
      </c>
      <c r="S178" s="145">
        <f>'2a cofog szerinti teljesítés'!O180</f>
        <v>0</v>
      </c>
      <c r="T178" s="145">
        <f>'részletező tábla módosíto ei '!P178</f>
        <v>0</v>
      </c>
      <c r="U178" s="145">
        <f>'2a cofog szerinti teljesítés'!P180</f>
        <v>0</v>
      </c>
      <c r="V178" s="145">
        <f>'részletező tábla módosíto ei '!Q178</f>
        <v>0</v>
      </c>
      <c r="W178" s="145">
        <f>'2a cofog szerinti teljesítés'!Q180</f>
        <v>0</v>
      </c>
      <c r="X178" s="145">
        <f>'részletező tábla módosíto ei '!R178</f>
        <v>364805</v>
      </c>
      <c r="Y178" s="145">
        <f>'2a cofog szerinti teljesítés'!R180</f>
        <v>0</v>
      </c>
      <c r="Z178" s="145">
        <f>'részletező tábla módosíto ei '!S178</f>
        <v>0</v>
      </c>
      <c r="AA178" s="145">
        <f>'2a cofog szerinti teljesítés'!S180</f>
        <v>364805</v>
      </c>
      <c r="AB178" s="145">
        <f>'részletező tábla módosíto ei '!T178</f>
        <v>0</v>
      </c>
      <c r="AC178" s="145">
        <f>'2a cofog szerinti teljesítés'!T180</f>
        <v>0</v>
      </c>
      <c r="AD178" s="145">
        <f>'részletező tábla módosíto ei '!U178</f>
        <v>364805</v>
      </c>
      <c r="AE178" s="145">
        <f>'2a cofog szerinti teljesítés'!U180</f>
        <v>364805</v>
      </c>
      <c r="AF178" s="145">
        <f>'részletező tábla módosíto ei '!V178</f>
        <v>0</v>
      </c>
      <c r="AG178" s="145">
        <f>'2a cofog szerinti teljesítés'!V180</f>
        <v>0</v>
      </c>
      <c r="AH178" s="145">
        <f>'részletező tábla módosíto ei '!W178</f>
        <v>0</v>
      </c>
      <c r="AI178" s="145">
        <f>'2a cofog szerinti teljesítés'!W180</f>
        <v>0</v>
      </c>
      <c r="AJ178" s="145">
        <f>'részletező tábla módosíto ei '!X178</f>
        <v>0</v>
      </c>
      <c r="AK178" s="145">
        <f>'2a cofog szerinti teljesítés'!X180</f>
        <v>0</v>
      </c>
      <c r="AL178" s="145">
        <f>'részletező tábla módosíto ei '!Y178</f>
        <v>0</v>
      </c>
      <c r="AM178" s="145">
        <f>'2a cofog szerinti teljesítés'!Y180</f>
        <v>0</v>
      </c>
      <c r="AN178" s="145">
        <f>'részletező tábla módosíto ei '!Z178</f>
        <v>0</v>
      </c>
      <c r="AO178" s="145">
        <f>'2a cofog szerinti teljesítés'!Z180</f>
        <v>0</v>
      </c>
      <c r="AP178" s="145">
        <f>'részletező tábla módosíto ei '!AA178</f>
        <v>0</v>
      </c>
      <c r="AQ178" s="145">
        <f>'2a cofog szerinti teljesítés'!AA180</f>
        <v>0</v>
      </c>
      <c r="AR178" s="145">
        <f>'részletező tábla módosíto ei '!AB178</f>
        <v>0</v>
      </c>
      <c r="AS178" s="145">
        <f>'2a cofog szerinti teljesítés'!AB180</f>
        <v>25146</v>
      </c>
      <c r="AT178" s="145">
        <f>'részletező tábla módosíto ei '!AC178</f>
        <v>0</v>
      </c>
      <c r="AU178" s="145">
        <f>'2a cofog szerinti teljesítés'!AC180</f>
        <v>0</v>
      </c>
      <c r="AV178" s="145">
        <f>'részletező tábla módosíto ei '!AD178</f>
        <v>0</v>
      </c>
      <c r="AW178" s="145">
        <f>'2a cofog szerinti teljesítés'!AD180</f>
        <v>3443017</v>
      </c>
      <c r="AX178" s="145">
        <f>'részletező tábla módosíto ei '!AF178</f>
        <v>0</v>
      </c>
      <c r="AY178" s="145">
        <f>'2a cofog szerinti teljesítés'!AF180</f>
        <v>0</v>
      </c>
      <c r="AZ178" s="145">
        <f>'részletező tábla módosíto ei '!AG178</f>
        <v>0</v>
      </c>
      <c r="BA178" s="145">
        <f>'2a cofog szerinti teljesítés'!AG180</f>
        <v>0</v>
      </c>
      <c r="BB178" s="145">
        <f>'részletező tábla módosíto ei '!AH178</f>
        <v>0</v>
      </c>
      <c r="BC178" s="145">
        <f>'2a cofog szerinti teljesítés'!AH180</f>
        <v>0</v>
      </c>
      <c r="BD178" s="145">
        <f>'részletező tábla módosíto ei '!AI178</f>
        <v>0</v>
      </c>
      <c r="BE178" s="145">
        <f>'2a cofog szerinti teljesítés'!AI180</f>
        <v>0</v>
      </c>
      <c r="BF178" s="145">
        <f>'részletező tábla módosíto ei '!AJ178</f>
        <v>0</v>
      </c>
      <c r="BG178" s="145">
        <f>'2a cofog szerinti teljesítés'!AJ180</f>
        <v>0</v>
      </c>
      <c r="BH178" s="145">
        <f>'részletező tábla módosíto ei '!AK178</f>
        <v>0</v>
      </c>
      <c r="BI178" s="145">
        <f>'2a cofog szerinti teljesítés'!AK180</f>
        <v>0</v>
      </c>
      <c r="BJ178" s="145">
        <f>'részletező tábla módosíto ei '!AL178</f>
        <v>8068249</v>
      </c>
      <c r="BK178" s="145">
        <f>'2a cofog szerinti teljesítés'!AL180</f>
        <v>100000</v>
      </c>
      <c r="BL178" s="145">
        <f>'részletező tábla módosíto ei '!AM178</f>
        <v>0</v>
      </c>
      <c r="BM178" s="145">
        <f>'2a cofog szerinti teljesítés'!AM180</f>
        <v>0</v>
      </c>
      <c r="BN178" s="145">
        <f>'részletező tábla módosíto ei '!AN178</f>
        <v>0</v>
      </c>
      <c r="BO178" s="145">
        <f>'2a cofog szerinti teljesítés'!AN180</f>
        <v>0</v>
      </c>
      <c r="BP178" s="145">
        <f>'részletező tábla módosíto ei '!AO178</f>
        <v>0</v>
      </c>
      <c r="BQ178" s="145">
        <f>'2a cofog szerinti teljesítés'!AO180</f>
        <v>0</v>
      </c>
      <c r="BR178" s="145">
        <f>'részletező tábla módosíto ei '!AP178</f>
        <v>0</v>
      </c>
      <c r="BS178" s="145">
        <f>'2a cofog szerinti teljesítés'!AP180</f>
        <v>0</v>
      </c>
      <c r="BT178" s="145">
        <f>'részletező tábla módosíto ei '!AR178</f>
        <v>0</v>
      </c>
      <c r="BU178" s="145">
        <f>'2a cofog szerinti teljesítés'!AR180</f>
        <v>0</v>
      </c>
      <c r="BV178" s="145">
        <f>'részletező tábla módosíto ei '!AS178</f>
        <v>0</v>
      </c>
      <c r="BW178" s="145">
        <f>'2a cofog szerinti teljesítés'!AS180</f>
        <v>4290000</v>
      </c>
      <c r="BX178" s="145">
        <f>'részletező tábla módosíto ei '!AE178</f>
        <v>0</v>
      </c>
      <c r="BY178" s="145">
        <f>'2a cofog szerinti teljesítés'!AE180</f>
        <v>0</v>
      </c>
      <c r="BZ178" s="145" t="e">
        <f>'részletező tábla módosíto ei '!#REF!</f>
        <v>#REF!</v>
      </c>
      <c r="CA178" s="145">
        <f>'2a cofog szerinti teljesítés'!AG180</f>
        <v>0</v>
      </c>
      <c r="CB178" s="145">
        <f>'részletező tábla módosíto ei '!AT178</f>
        <v>0</v>
      </c>
      <c r="CC178" s="145">
        <f>'2a cofog szerinti teljesítés'!AU180</f>
        <v>0</v>
      </c>
      <c r="CD178" s="145">
        <f>'részletező tábla módosíto ei '!AU178</f>
        <v>0</v>
      </c>
      <c r="CE178" s="145">
        <f>'2a cofog szerinti teljesítés'!AX180</f>
        <v>0</v>
      </c>
      <c r="CF178" s="145" t="e">
        <f>'részletező tábla módosíto ei '!#REF!</f>
        <v>#REF!</v>
      </c>
      <c r="CG178" s="145" t="e">
        <f>'2a cofog szerinti teljesítés'!#REF!</f>
        <v>#REF!</v>
      </c>
      <c r="CH178" s="145">
        <f>'részletező tábla módosíto ei '!AV178</f>
        <v>0</v>
      </c>
      <c r="CI178" s="145">
        <f>'2a cofog szerinti teljesítés'!AY180</f>
        <v>0</v>
      </c>
      <c r="CJ178" s="145">
        <f>'részletező tábla módosíto ei '!AW178</f>
        <v>0</v>
      </c>
      <c r="CK178" s="145">
        <f>'2a cofog szerinti teljesítés'!AZ180</f>
        <v>0</v>
      </c>
      <c r="CL178" s="145" t="e">
        <f>'részletező tábla módosíto ei '!#REF!</f>
        <v>#REF!</v>
      </c>
      <c r="CM178" s="145"/>
      <c r="CN178" s="145" t="e">
        <f>'részletező tábla módosíto ei '!#REF!</f>
        <v>#REF!</v>
      </c>
      <c r="CO178" s="145">
        <f>'2a cofog szerinti teljesítés'!AQ180</f>
        <v>0</v>
      </c>
      <c r="CP178" s="145" t="e">
        <f>'részletező tábla módosíto ei '!#REF!</f>
        <v>#REF!</v>
      </c>
      <c r="CQ178" s="145"/>
      <c r="CR178" s="145">
        <f>'részletező tábla módosíto ei '!AX178</f>
        <v>0</v>
      </c>
      <c r="CS178" s="145"/>
      <c r="CT178" s="145" t="e">
        <f>'részletező tábla módosíto ei '!#REF!</f>
        <v>#REF!</v>
      </c>
      <c r="CU178" s="145" t="e">
        <f>'2a cofog szerinti teljesítés'!#REF!</f>
        <v>#REF!</v>
      </c>
      <c r="CV178" s="145">
        <f>'részletező tábla módosíto ei '!AY178</f>
        <v>0</v>
      </c>
      <c r="CW178" s="145">
        <f>'2a cofog szerinti teljesítés'!BB180</f>
        <v>0</v>
      </c>
      <c r="CX178" s="162">
        <f>'részletező tábla módosíto ei '!AZ178</f>
        <v>8068249</v>
      </c>
      <c r="CY178" s="162">
        <f>'2a cofog szerinti teljesítés'!BC180</f>
        <v>7858163</v>
      </c>
      <c r="CZ178" s="510">
        <f t="shared" si="278"/>
        <v>8492495</v>
      </c>
    </row>
    <row r="179" spans="1:104" ht="17.399999999999999" x14ac:dyDescent="0.3">
      <c r="A179" s="18" t="s">
        <v>351</v>
      </c>
      <c r="B179" s="19" t="s">
        <v>352</v>
      </c>
      <c r="C179" s="512">
        <f>'részletező tábla módosíto ei '!C179</f>
        <v>0</v>
      </c>
      <c r="D179" s="512">
        <f>'2a cofog szerinti teljesítés'!C181</f>
        <v>0</v>
      </c>
      <c r="E179" s="512">
        <f>'részletező tábla módosíto ei '!D179</f>
        <v>0</v>
      </c>
      <c r="F179" s="512">
        <f>'2a cofog szerinti teljesítés'!D181</f>
        <v>0</v>
      </c>
      <c r="G179" s="512">
        <f>'részletező tábla módosíto ei '!E179</f>
        <v>0</v>
      </c>
      <c r="H179" s="512">
        <f>'2a cofog szerinti teljesítés'!E181</f>
        <v>0</v>
      </c>
      <c r="I179" s="512">
        <f>'részletező tábla módosíto ei '!F179</f>
        <v>0</v>
      </c>
      <c r="J179" s="512">
        <f>'2a cofog szerinti teljesítés'!F181</f>
        <v>0</v>
      </c>
      <c r="K179" s="512">
        <f>'részletező tábla módosíto ei '!G179</f>
        <v>0</v>
      </c>
      <c r="L179" s="512">
        <f>'részletező tábla módosíto ei '!H179</f>
        <v>0</v>
      </c>
      <c r="M179" s="512">
        <f>'2a cofog szerinti teljesítés'!H181</f>
        <v>0</v>
      </c>
      <c r="N179" s="512">
        <f>'részletező tábla módosíto ei '!M179</f>
        <v>0</v>
      </c>
      <c r="O179" s="512">
        <f>'2a cofog szerinti teljesítés'!M181</f>
        <v>0</v>
      </c>
      <c r="P179" s="512">
        <f>'részletező tábla módosíto ei '!N179</f>
        <v>0</v>
      </c>
      <c r="Q179" s="512">
        <f>'2a cofog szerinti teljesítés'!N181</f>
        <v>0</v>
      </c>
      <c r="R179" s="512">
        <f>'részletező tábla módosíto ei '!O179</f>
        <v>0</v>
      </c>
      <c r="S179" s="512">
        <f>'2a cofog szerinti teljesítés'!O181</f>
        <v>0</v>
      </c>
      <c r="T179" s="512">
        <f>'részletező tábla módosíto ei '!P179</f>
        <v>0</v>
      </c>
      <c r="U179" s="512">
        <f>'2a cofog szerinti teljesítés'!P181</f>
        <v>0</v>
      </c>
      <c r="V179" s="512">
        <f>'részletező tábla módosíto ei '!Q179</f>
        <v>0</v>
      </c>
      <c r="W179" s="512">
        <f>'2a cofog szerinti teljesítés'!Q181</f>
        <v>0</v>
      </c>
      <c r="X179" s="512">
        <f>'részletező tábla módosíto ei '!R179</f>
        <v>0</v>
      </c>
      <c r="Y179" s="512">
        <f>'2a cofog szerinti teljesítés'!R181</f>
        <v>0</v>
      </c>
      <c r="Z179" s="512">
        <f>'részletező tábla módosíto ei '!S179</f>
        <v>0</v>
      </c>
      <c r="AA179" s="512">
        <f>'2a cofog szerinti teljesítés'!S181</f>
        <v>0</v>
      </c>
      <c r="AB179" s="512">
        <f>'részletező tábla módosíto ei '!T179</f>
        <v>0</v>
      </c>
      <c r="AC179" s="512">
        <f>'2a cofog szerinti teljesítés'!T181</f>
        <v>0</v>
      </c>
      <c r="AD179" s="512">
        <f>'részletező tábla módosíto ei '!U179</f>
        <v>0</v>
      </c>
      <c r="AE179" s="512">
        <f>'2a cofog szerinti teljesítés'!U181</f>
        <v>0</v>
      </c>
      <c r="AF179" s="512">
        <f>'részletező tábla módosíto ei '!V179</f>
        <v>0</v>
      </c>
      <c r="AG179" s="512">
        <f>'2a cofog szerinti teljesítés'!V181</f>
        <v>0</v>
      </c>
      <c r="AH179" s="512">
        <f>'részletező tábla módosíto ei '!W179</f>
        <v>0</v>
      </c>
      <c r="AI179" s="512">
        <f>'2a cofog szerinti teljesítés'!W181</f>
        <v>0</v>
      </c>
      <c r="AJ179" s="512">
        <f>'részletező tábla módosíto ei '!X179</f>
        <v>0</v>
      </c>
      <c r="AK179" s="512">
        <f>'2a cofog szerinti teljesítés'!X181</f>
        <v>0</v>
      </c>
      <c r="AL179" s="512">
        <f>'részletező tábla módosíto ei '!Y179</f>
        <v>0</v>
      </c>
      <c r="AM179" s="512">
        <f>'2a cofog szerinti teljesítés'!Y181</f>
        <v>0</v>
      </c>
      <c r="AN179" s="512">
        <f>'részletező tábla módosíto ei '!Z179</f>
        <v>0</v>
      </c>
      <c r="AO179" s="512">
        <f>'2a cofog szerinti teljesítés'!Z181</f>
        <v>0</v>
      </c>
      <c r="AP179" s="512">
        <f>'részletező tábla módosíto ei '!AA179</f>
        <v>0</v>
      </c>
      <c r="AQ179" s="512">
        <f>'2a cofog szerinti teljesítés'!AA181</f>
        <v>0</v>
      </c>
      <c r="AR179" s="512">
        <f>'részletező tábla módosíto ei '!AB179</f>
        <v>0</v>
      </c>
      <c r="AS179" s="512">
        <f>'2a cofog szerinti teljesítés'!AB181</f>
        <v>0</v>
      </c>
      <c r="AT179" s="512">
        <f>'részletező tábla módosíto ei '!AC179</f>
        <v>0</v>
      </c>
      <c r="AU179" s="512">
        <f>'2a cofog szerinti teljesítés'!AC181</f>
        <v>0</v>
      </c>
      <c r="AV179" s="512">
        <f>'részletező tábla módosíto ei '!AD179</f>
        <v>0</v>
      </c>
      <c r="AW179" s="512">
        <f>'2a cofog szerinti teljesítés'!AD181</f>
        <v>0</v>
      </c>
      <c r="AX179" s="512">
        <f>'részletező tábla módosíto ei '!AF179</f>
        <v>0</v>
      </c>
      <c r="AY179" s="512">
        <f>'2a cofog szerinti teljesítés'!AF181</f>
        <v>0</v>
      </c>
      <c r="AZ179" s="512">
        <f>'részletező tábla módosíto ei '!AG179</f>
        <v>0</v>
      </c>
      <c r="BA179" s="512">
        <f>'2a cofog szerinti teljesítés'!AG181</f>
        <v>0</v>
      </c>
      <c r="BB179" s="512">
        <f>'részletező tábla módosíto ei '!AH179</f>
        <v>0</v>
      </c>
      <c r="BC179" s="512">
        <f>'2a cofog szerinti teljesítés'!AH181</f>
        <v>0</v>
      </c>
      <c r="BD179" s="512">
        <f>'részletező tábla módosíto ei '!AI179</f>
        <v>0</v>
      </c>
      <c r="BE179" s="512">
        <f>'2a cofog szerinti teljesítés'!AI181</f>
        <v>0</v>
      </c>
      <c r="BF179" s="512">
        <f>'részletező tábla módosíto ei '!AJ179</f>
        <v>0</v>
      </c>
      <c r="BG179" s="512">
        <f>'2a cofog szerinti teljesítés'!AJ181</f>
        <v>0</v>
      </c>
      <c r="BH179" s="512">
        <f>'részletező tábla módosíto ei '!AK179</f>
        <v>0</v>
      </c>
      <c r="BI179" s="512">
        <f>'2a cofog szerinti teljesítés'!AK181</f>
        <v>0</v>
      </c>
      <c r="BJ179" s="512">
        <f>'részletező tábla módosíto ei '!AL179</f>
        <v>0</v>
      </c>
      <c r="BK179" s="512">
        <f>'2a cofog szerinti teljesítés'!AL181</f>
        <v>0</v>
      </c>
      <c r="BL179" s="512">
        <f>'részletező tábla módosíto ei '!AM179</f>
        <v>0</v>
      </c>
      <c r="BM179" s="512">
        <f>'2a cofog szerinti teljesítés'!AM181</f>
        <v>0</v>
      </c>
      <c r="BN179" s="512">
        <f>'részletező tábla módosíto ei '!AN179</f>
        <v>0</v>
      </c>
      <c r="BO179" s="512">
        <f>'2a cofog szerinti teljesítés'!AN181</f>
        <v>0</v>
      </c>
      <c r="BP179" s="512">
        <f>'részletező tábla módosíto ei '!AO179</f>
        <v>0</v>
      </c>
      <c r="BQ179" s="512">
        <f>'2a cofog szerinti teljesítés'!AO181</f>
        <v>0</v>
      </c>
      <c r="BR179" s="512">
        <f>'részletező tábla módosíto ei '!AP179</f>
        <v>0</v>
      </c>
      <c r="BS179" s="512">
        <f>'2a cofog szerinti teljesítés'!AP181</f>
        <v>0</v>
      </c>
      <c r="BT179" s="512">
        <f>'részletező tábla módosíto ei '!AR179</f>
        <v>0</v>
      </c>
      <c r="BU179" s="512">
        <f>'2a cofog szerinti teljesítés'!AR181</f>
        <v>0</v>
      </c>
      <c r="BV179" s="512">
        <f>'részletező tábla módosíto ei '!AS179</f>
        <v>0</v>
      </c>
      <c r="BW179" s="512">
        <f>'2a cofog szerinti teljesítés'!AS181</f>
        <v>0</v>
      </c>
      <c r="BX179" s="512">
        <f>'részletező tábla módosíto ei '!AE179</f>
        <v>0</v>
      </c>
      <c r="BY179" s="512">
        <f>'2a cofog szerinti teljesítés'!AE181</f>
        <v>0</v>
      </c>
      <c r="BZ179" s="512" t="e">
        <f>'részletező tábla módosíto ei '!#REF!</f>
        <v>#REF!</v>
      </c>
      <c r="CA179" s="512">
        <f>'2a cofog szerinti teljesítés'!AG181</f>
        <v>0</v>
      </c>
      <c r="CB179" s="512">
        <f>'részletező tábla módosíto ei '!AT179</f>
        <v>0</v>
      </c>
      <c r="CC179" s="512">
        <f>'2a cofog szerinti teljesítés'!AU181</f>
        <v>0</v>
      </c>
      <c r="CD179" s="512">
        <f>'részletező tábla módosíto ei '!AU179</f>
        <v>0</v>
      </c>
      <c r="CE179" s="512">
        <f>'2a cofog szerinti teljesítés'!AX181</f>
        <v>0</v>
      </c>
      <c r="CF179" s="512" t="e">
        <f>'részletező tábla módosíto ei '!#REF!</f>
        <v>#REF!</v>
      </c>
      <c r="CG179" s="512" t="e">
        <f>'2a cofog szerinti teljesítés'!#REF!</f>
        <v>#REF!</v>
      </c>
      <c r="CH179" s="512">
        <f>'részletező tábla módosíto ei '!AV179</f>
        <v>0</v>
      </c>
      <c r="CI179" s="512">
        <f>'2a cofog szerinti teljesítés'!AY181</f>
        <v>0</v>
      </c>
      <c r="CJ179" s="512">
        <f>'részletező tábla módosíto ei '!AW179</f>
        <v>0</v>
      </c>
      <c r="CK179" s="512">
        <f>'2a cofog szerinti teljesítés'!AZ181</f>
        <v>0</v>
      </c>
      <c r="CL179" s="512" t="e">
        <f>'részletező tábla módosíto ei '!#REF!</f>
        <v>#REF!</v>
      </c>
      <c r="CM179" s="512"/>
      <c r="CN179" s="512" t="e">
        <f>'részletező tábla módosíto ei '!#REF!</f>
        <v>#REF!</v>
      </c>
      <c r="CO179" s="512">
        <f>'2a cofog szerinti teljesítés'!AQ181</f>
        <v>0</v>
      </c>
      <c r="CP179" s="512" t="e">
        <f>'részletező tábla módosíto ei '!#REF!</f>
        <v>#REF!</v>
      </c>
      <c r="CQ179" s="512"/>
      <c r="CR179" s="512">
        <f>'részletező tábla módosíto ei '!AX179</f>
        <v>0</v>
      </c>
      <c r="CS179" s="512"/>
      <c r="CT179" s="512" t="e">
        <f>'részletező tábla módosíto ei '!#REF!</f>
        <v>#REF!</v>
      </c>
      <c r="CU179" s="512" t="e">
        <f>'2a cofog szerinti teljesítés'!#REF!</f>
        <v>#REF!</v>
      </c>
      <c r="CV179" s="512">
        <f>'részletező tábla módosíto ei '!AY179</f>
        <v>0</v>
      </c>
      <c r="CW179" s="512">
        <f>'2a cofog szerinti teljesítés'!BB181</f>
        <v>0</v>
      </c>
      <c r="CX179" s="513">
        <f>'részletező tábla módosíto ei '!AZ179</f>
        <v>0</v>
      </c>
      <c r="CY179" s="513">
        <f>'2a cofog szerinti teljesítés'!BC181</f>
        <v>0</v>
      </c>
      <c r="CZ179" s="510">
        <f t="shared" si="278"/>
        <v>0</v>
      </c>
    </row>
    <row r="180" spans="1:104" ht="17.399999999999999" x14ac:dyDescent="0.3">
      <c r="A180" s="18" t="s">
        <v>353</v>
      </c>
      <c r="B180" s="19" t="s">
        <v>354</v>
      </c>
      <c r="C180" s="512">
        <f>'részletező tábla módosíto ei '!C180</f>
        <v>0</v>
      </c>
      <c r="D180" s="512">
        <f>'2a cofog szerinti teljesítés'!C182</f>
        <v>0</v>
      </c>
      <c r="E180" s="512">
        <f>'részletező tábla módosíto ei '!D180</f>
        <v>0</v>
      </c>
      <c r="F180" s="512">
        <f>'2a cofog szerinti teljesítés'!D182</f>
        <v>0</v>
      </c>
      <c r="G180" s="512">
        <f>'részletező tábla módosíto ei '!E180</f>
        <v>0</v>
      </c>
      <c r="H180" s="512">
        <f>'2a cofog szerinti teljesítés'!E182</f>
        <v>0</v>
      </c>
      <c r="I180" s="512">
        <f>'részletező tábla módosíto ei '!F180</f>
        <v>0</v>
      </c>
      <c r="J180" s="512">
        <f>'2a cofog szerinti teljesítés'!F182</f>
        <v>0</v>
      </c>
      <c r="K180" s="512">
        <f>'részletező tábla módosíto ei '!G180</f>
        <v>0</v>
      </c>
      <c r="L180" s="512">
        <f>'részletező tábla módosíto ei '!H180</f>
        <v>0</v>
      </c>
      <c r="M180" s="512">
        <f>'2a cofog szerinti teljesítés'!H182</f>
        <v>0</v>
      </c>
      <c r="N180" s="512">
        <f>'részletező tábla módosíto ei '!M180</f>
        <v>0</v>
      </c>
      <c r="O180" s="512">
        <f>'2a cofog szerinti teljesítés'!M182</f>
        <v>0</v>
      </c>
      <c r="P180" s="512">
        <f>'részletező tábla módosíto ei '!N180</f>
        <v>0</v>
      </c>
      <c r="Q180" s="512">
        <f>'2a cofog szerinti teljesítés'!N182</f>
        <v>0</v>
      </c>
      <c r="R180" s="512">
        <f>'részletező tábla módosíto ei '!O180</f>
        <v>0</v>
      </c>
      <c r="S180" s="512">
        <f>'2a cofog szerinti teljesítés'!O182</f>
        <v>0</v>
      </c>
      <c r="T180" s="512">
        <f>'részletező tábla módosíto ei '!P180</f>
        <v>0</v>
      </c>
      <c r="U180" s="512">
        <f>'2a cofog szerinti teljesítés'!P182</f>
        <v>0</v>
      </c>
      <c r="V180" s="512">
        <f>'részletező tábla módosíto ei '!Q180</f>
        <v>0</v>
      </c>
      <c r="W180" s="512">
        <f>'2a cofog szerinti teljesítés'!Q182</f>
        <v>0</v>
      </c>
      <c r="X180" s="512">
        <f>'részletező tábla módosíto ei '!R180</f>
        <v>0</v>
      </c>
      <c r="Y180" s="512">
        <f>'2a cofog szerinti teljesítés'!R182</f>
        <v>0</v>
      </c>
      <c r="Z180" s="512">
        <f>'részletező tábla módosíto ei '!S180</f>
        <v>0</v>
      </c>
      <c r="AA180" s="512">
        <f>'2a cofog szerinti teljesítés'!S182</f>
        <v>0</v>
      </c>
      <c r="AB180" s="512">
        <f>'részletező tábla módosíto ei '!T180</f>
        <v>0</v>
      </c>
      <c r="AC180" s="512">
        <f>'2a cofog szerinti teljesítés'!T182</f>
        <v>0</v>
      </c>
      <c r="AD180" s="512">
        <f>'részletező tábla módosíto ei '!U180</f>
        <v>0</v>
      </c>
      <c r="AE180" s="512">
        <f>'2a cofog szerinti teljesítés'!U182</f>
        <v>0</v>
      </c>
      <c r="AF180" s="512">
        <f>'részletező tábla módosíto ei '!V180</f>
        <v>0</v>
      </c>
      <c r="AG180" s="512">
        <f>'2a cofog szerinti teljesítés'!V182</f>
        <v>0</v>
      </c>
      <c r="AH180" s="512">
        <f>'részletező tábla módosíto ei '!W180</f>
        <v>0</v>
      </c>
      <c r="AI180" s="512">
        <f>'2a cofog szerinti teljesítés'!W182</f>
        <v>0</v>
      </c>
      <c r="AJ180" s="512">
        <f>'részletező tábla módosíto ei '!X180</f>
        <v>0</v>
      </c>
      <c r="AK180" s="512">
        <f>'2a cofog szerinti teljesítés'!X182</f>
        <v>0</v>
      </c>
      <c r="AL180" s="512">
        <f>'részletező tábla módosíto ei '!Y180</f>
        <v>0</v>
      </c>
      <c r="AM180" s="512">
        <f>'2a cofog szerinti teljesítés'!Y182</f>
        <v>0</v>
      </c>
      <c r="AN180" s="512">
        <f>'részletező tábla módosíto ei '!Z180</f>
        <v>0</v>
      </c>
      <c r="AO180" s="512">
        <f>'2a cofog szerinti teljesítés'!Z182</f>
        <v>0</v>
      </c>
      <c r="AP180" s="512">
        <f>'részletező tábla módosíto ei '!AA180</f>
        <v>0</v>
      </c>
      <c r="AQ180" s="512">
        <f>'2a cofog szerinti teljesítés'!AA182</f>
        <v>0</v>
      </c>
      <c r="AR180" s="512">
        <f>'részletező tábla módosíto ei '!AB180</f>
        <v>0</v>
      </c>
      <c r="AS180" s="512">
        <f>'2a cofog szerinti teljesítés'!AB182</f>
        <v>25146</v>
      </c>
      <c r="AT180" s="512">
        <f>'részletező tábla módosíto ei '!AC180</f>
        <v>0</v>
      </c>
      <c r="AU180" s="512">
        <f>'2a cofog szerinti teljesítés'!AC182</f>
        <v>0</v>
      </c>
      <c r="AV180" s="512">
        <f>'részletező tábla módosíto ei '!AD180</f>
        <v>0</v>
      </c>
      <c r="AW180" s="512">
        <f>'2a cofog szerinti teljesítés'!AD182</f>
        <v>0</v>
      </c>
      <c r="AX180" s="512">
        <f>'részletező tábla módosíto ei '!AF180</f>
        <v>0</v>
      </c>
      <c r="AY180" s="512">
        <f>'2a cofog szerinti teljesítés'!AF182</f>
        <v>0</v>
      </c>
      <c r="AZ180" s="512">
        <f>'részletező tábla módosíto ei '!AG180</f>
        <v>0</v>
      </c>
      <c r="BA180" s="512">
        <f>'2a cofog szerinti teljesítés'!AG182</f>
        <v>0</v>
      </c>
      <c r="BB180" s="512">
        <f>'részletező tábla módosíto ei '!AH180</f>
        <v>0</v>
      </c>
      <c r="BC180" s="512">
        <f>'2a cofog szerinti teljesítés'!AH182</f>
        <v>0</v>
      </c>
      <c r="BD180" s="512">
        <f>'részletező tábla módosíto ei '!AI180</f>
        <v>0</v>
      </c>
      <c r="BE180" s="512">
        <f>'2a cofog szerinti teljesítés'!AI182</f>
        <v>0</v>
      </c>
      <c r="BF180" s="512">
        <f>'részletező tábla módosíto ei '!AJ180</f>
        <v>0</v>
      </c>
      <c r="BG180" s="512">
        <f>'2a cofog szerinti teljesítés'!AJ182</f>
        <v>0</v>
      </c>
      <c r="BH180" s="512">
        <f>'részletező tábla módosíto ei '!AK180</f>
        <v>0</v>
      </c>
      <c r="BI180" s="512">
        <f>'2a cofog szerinti teljesítés'!AK182</f>
        <v>0</v>
      </c>
      <c r="BJ180" s="512">
        <f>'részletező tábla módosíto ei '!AL180</f>
        <v>28249</v>
      </c>
      <c r="BK180" s="512">
        <f>'2a cofog szerinti teljesítés'!AL182</f>
        <v>0</v>
      </c>
      <c r="BL180" s="512">
        <f>'részletező tábla módosíto ei '!AM180</f>
        <v>0</v>
      </c>
      <c r="BM180" s="512">
        <f>'2a cofog szerinti teljesítés'!AM182</f>
        <v>0</v>
      </c>
      <c r="BN180" s="512">
        <f>'részletező tábla módosíto ei '!AN180</f>
        <v>0</v>
      </c>
      <c r="BO180" s="512">
        <f>'2a cofog szerinti teljesítés'!AN182</f>
        <v>0</v>
      </c>
      <c r="BP180" s="512">
        <f>'részletező tábla módosíto ei '!AO180</f>
        <v>0</v>
      </c>
      <c r="BQ180" s="512">
        <f>'2a cofog szerinti teljesítés'!AO182</f>
        <v>0</v>
      </c>
      <c r="BR180" s="512">
        <f>'részletező tábla módosíto ei '!AP180</f>
        <v>0</v>
      </c>
      <c r="BS180" s="512">
        <f>'2a cofog szerinti teljesítés'!AP182</f>
        <v>0</v>
      </c>
      <c r="BT180" s="512">
        <f>'részletező tábla módosíto ei '!AR180</f>
        <v>0</v>
      </c>
      <c r="BU180" s="512">
        <f>'2a cofog szerinti teljesítés'!AR182</f>
        <v>0</v>
      </c>
      <c r="BV180" s="512">
        <f>'részletező tábla módosíto ei '!AS180</f>
        <v>0</v>
      </c>
      <c r="BW180" s="512">
        <f>'2a cofog szerinti teljesítés'!AS182</f>
        <v>0</v>
      </c>
      <c r="BX180" s="512">
        <f>'részletező tábla módosíto ei '!AE180</f>
        <v>0</v>
      </c>
      <c r="BY180" s="512">
        <f>'2a cofog szerinti teljesítés'!AE182</f>
        <v>0</v>
      </c>
      <c r="BZ180" s="512" t="e">
        <f>'részletező tábla módosíto ei '!#REF!</f>
        <v>#REF!</v>
      </c>
      <c r="CA180" s="512">
        <f>'2a cofog szerinti teljesítés'!AG182</f>
        <v>0</v>
      </c>
      <c r="CB180" s="512">
        <f>'részletező tábla módosíto ei '!AT180</f>
        <v>0</v>
      </c>
      <c r="CC180" s="512">
        <f>'2a cofog szerinti teljesítés'!AU182</f>
        <v>0</v>
      </c>
      <c r="CD180" s="512">
        <f>'részletező tábla módosíto ei '!AU180</f>
        <v>0</v>
      </c>
      <c r="CE180" s="512">
        <f>'2a cofog szerinti teljesítés'!AX182</f>
        <v>0</v>
      </c>
      <c r="CF180" s="512" t="e">
        <f>'részletező tábla módosíto ei '!#REF!</f>
        <v>#REF!</v>
      </c>
      <c r="CG180" s="512" t="e">
        <f>'2a cofog szerinti teljesítés'!#REF!</f>
        <v>#REF!</v>
      </c>
      <c r="CH180" s="512">
        <f>'részletező tábla módosíto ei '!AV180</f>
        <v>0</v>
      </c>
      <c r="CI180" s="512">
        <f>'2a cofog szerinti teljesítés'!AY182</f>
        <v>0</v>
      </c>
      <c r="CJ180" s="512">
        <f>'részletező tábla módosíto ei '!AW180</f>
        <v>0</v>
      </c>
      <c r="CK180" s="512">
        <f>'2a cofog szerinti teljesítés'!AZ182</f>
        <v>0</v>
      </c>
      <c r="CL180" s="512" t="e">
        <f>'részletező tábla módosíto ei '!#REF!</f>
        <v>#REF!</v>
      </c>
      <c r="CM180" s="512"/>
      <c r="CN180" s="512" t="e">
        <f>'részletező tábla módosíto ei '!#REF!</f>
        <v>#REF!</v>
      </c>
      <c r="CO180" s="512">
        <f>'2a cofog szerinti teljesítés'!AQ182</f>
        <v>0</v>
      </c>
      <c r="CP180" s="512" t="e">
        <f>'részletező tábla módosíto ei '!#REF!</f>
        <v>#REF!</v>
      </c>
      <c r="CQ180" s="512"/>
      <c r="CR180" s="512">
        <f>'részletező tábla módosíto ei '!AX180</f>
        <v>0</v>
      </c>
      <c r="CS180" s="512"/>
      <c r="CT180" s="512" t="e">
        <f>'részletező tábla módosíto ei '!#REF!</f>
        <v>#REF!</v>
      </c>
      <c r="CU180" s="512" t="e">
        <f>'2a cofog szerinti teljesítés'!#REF!</f>
        <v>#REF!</v>
      </c>
      <c r="CV180" s="512">
        <f>'részletező tábla módosíto ei '!AY180</f>
        <v>0</v>
      </c>
      <c r="CW180" s="512">
        <f>'2a cofog szerinti teljesítés'!BB182</f>
        <v>0</v>
      </c>
      <c r="CX180" s="513">
        <f>'részletező tábla módosíto ei '!AZ180</f>
        <v>28249</v>
      </c>
      <c r="CY180" s="513">
        <f>'2a cofog szerinti teljesítés'!BC182</f>
        <v>25146</v>
      </c>
      <c r="CZ180" s="510">
        <f t="shared" si="278"/>
        <v>28249</v>
      </c>
    </row>
    <row r="181" spans="1:104" ht="30" x14ac:dyDescent="0.3">
      <c r="A181" s="18" t="s">
        <v>355</v>
      </c>
      <c r="B181" s="19" t="s">
        <v>356</v>
      </c>
      <c r="C181" s="512">
        <f>'részletező tábla módosíto ei '!C181</f>
        <v>0</v>
      </c>
      <c r="D181" s="512">
        <f>'2a cofog szerinti teljesítés'!C183</f>
        <v>0</v>
      </c>
      <c r="E181" s="512">
        <f>'részletező tábla módosíto ei '!D181</f>
        <v>0</v>
      </c>
      <c r="F181" s="512">
        <f>'2a cofog szerinti teljesítés'!D183</f>
        <v>0</v>
      </c>
      <c r="G181" s="512">
        <f>'részletező tábla módosíto ei '!E181</f>
        <v>0</v>
      </c>
      <c r="H181" s="512">
        <f>'2a cofog szerinti teljesítés'!E183</f>
        <v>0</v>
      </c>
      <c r="I181" s="512">
        <f>'részletező tábla módosíto ei '!F181</f>
        <v>0</v>
      </c>
      <c r="J181" s="512">
        <f>'2a cofog szerinti teljesítés'!F183</f>
        <v>0</v>
      </c>
      <c r="K181" s="512">
        <f>'részletező tábla módosíto ei '!G181</f>
        <v>0</v>
      </c>
      <c r="L181" s="512">
        <f>'részletező tábla módosíto ei '!H181</f>
        <v>0</v>
      </c>
      <c r="M181" s="512">
        <f>'2a cofog szerinti teljesítés'!H183</f>
        <v>0</v>
      </c>
      <c r="N181" s="512">
        <f>'részletező tábla módosíto ei '!M181</f>
        <v>0</v>
      </c>
      <c r="O181" s="512">
        <f>'2a cofog szerinti teljesítés'!M183</f>
        <v>0</v>
      </c>
      <c r="P181" s="512">
        <f>'részletező tábla módosíto ei '!N181</f>
        <v>0</v>
      </c>
      <c r="Q181" s="512">
        <f>'2a cofog szerinti teljesítés'!N183</f>
        <v>0</v>
      </c>
      <c r="R181" s="512">
        <f>'részletező tábla módosíto ei '!O181</f>
        <v>0</v>
      </c>
      <c r="S181" s="512">
        <f>'2a cofog szerinti teljesítés'!O183</f>
        <v>0</v>
      </c>
      <c r="T181" s="512">
        <f>'részletező tábla módosíto ei '!P181</f>
        <v>0</v>
      </c>
      <c r="U181" s="512">
        <f>'2a cofog szerinti teljesítés'!P183</f>
        <v>0</v>
      </c>
      <c r="V181" s="512">
        <f>'részletező tábla módosíto ei '!Q181</f>
        <v>0</v>
      </c>
      <c r="W181" s="512">
        <f>'2a cofog szerinti teljesítés'!Q183</f>
        <v>0</v>
      </c>
      <c r="X181" s="512">
        <f>'részletező tábla módosíto ei '!R181</f>
        <v>0</v>
      </c>
      <c r="Y181" s="512">
        <f>'2a cofog szerinti teljesítés'!R183</f>
        <v>0</v>
      </c>
      <c r="Z181" s="512">
        <f>'részletező tábla módosíto ei '!S181</f>
        <v>0</v>
      </c>
      <c r="AA181" s="512">
        <f>'2a cofog szerinti teljesítés'!S183</f>
        <v>0</v>
      </c>
      <c r="AB181" s="512">
        <f>'részletező tábla módosíto ei '!T181</f>
        <v>0</v>
      </c>
      <c r="AC181" s="512">
        <f>'2a cofog szerinti teljesítés'!T183</f>
        <v>0</v>
      </c>
      <c r="AD181" s="512">
        <f>'részletező tábla módosíto ei '!U181</f>
        <v>0</v>
      </c>
      <c r="AE181" s="512">
        <f>'2a cofog szerinti teljesítés'!U183</f>
        <v>0</v>
      </c>
      <c r="AF181" s="512">
        <f>'részletező tábla módosíto ei '!V181</f>
        <v>0</v>
      </c>
      <c r="AG181" s="512">
        <f>'2a cofog szerinti teljesítés'!V183</f>
        <v>0</v>
      </c>
      <c r="AH181" s="512">
        <f>'részletező tábla módosíto ei '!W181</f>
        <v>0</v>
      </c>
      <c r="AI181" s="512">
        <f>'2a cofog szerinti teljesítés'!W183</f>
        <v>0</v>
      </c>
      <c r="AJ181" s="512">
        <f>'részletező tábla módosíto ei '!X181</f>
        <v>0</v>
      </c>
      <c r="AK181" s="512">
        <f>'2a cofog szerinti teljesítés'!X183</f>
        <v>0</v>
      </c>
      <c r="AL181" s="512">
        <f>'részletező tábla módosíto ei '!Y181</f>
        <v>0</v>
      </c>
      <c r="AM181" s="512">
        <f>'2a cofog szerinti teljesítés'!Y183</f>
        <v>0</v>
      </c>
      <c r="AN181" s="512">
        <f>'részletező tábla módosíto ei '!Z181</f>
        <v>0</v>
      </c>
      <c r="AO181" s="512">
        <f>'2a cofog szerinti teljesítés'!Z183</f>
        <v>0</v>
      </c>
      <c r="AP181" s="512">
        <f>'részletező tábla módosíto ei '!AA181</f>
        <v>0</v>
      </c>
      <c r="AQ181" s="512">
        <f>'2a cofog szerinti teljesítés'!AA183</f>
        <v>0</v>
      </c>
      <c r="AR181" s="512">
        <f>'részletező tábla módosíto ei '!AB181</f>
        <v>0</v>
      </c>
      <c r="AS181" s="512">
        <f>'2a cofog szerinti teljesítés'!AB183</f>
        <v>0</v>
      </c>
      <c r="AT181" s="512">
        <f>'részletező tábla módosíto ei '!AC181</f>
        <v>0</v>
      </c>
      <c r="AU181" s="512">
        <f>'2a cofog szerinti teljesítés'!AC183</f>
        <v>0</v>
      </c>
      <c r="AV181" s="512">
        <f>'részletező tábla módosíto ei '!AD181</f>
        <v>0</v>
      </c>
      <c r="AW181" s="512">
        <f>'2a cofog szerinti teljesítés'!AD183</f>
        <v>0</v>
      </c>
      <c r="AX181" s="512">
        <f>'részletező tábla módosíto ei '!AF181</f>
        <v>0</v>
      </c>
      <c r="AY181" s="512">
        <f>'2a cofog szerinti teljesítés'!AF183</f>
        <v>0</v>
      </c>
      <c r="AZ181" s="512">
        <f>'részletező tábla módosíto ei '!AG181</f>
        <v>0</v>
      </c>
      <c r="BA181" s="512">
        <f>'2a cofog szerinti teljesítés'!AG183</f>
        <v>0</v>
      </c>
      <c r="BB181" s="512">
        <f>'részletező tábla módosíto ei '!AH181</f>
        <v>0</v>
      </c>
      <c r="BC181" s="512">
        <f>'2a cofog szerinti teljesítés'!AH183</f>
        <v>0</v>
      </c>
      <c r="BD181" s="512">
        <f>'részletező tábla módosíto ei '!AI181</f>
        <v>0</v>
      </c>
      <c r="BE181" s="512">
        <f>'2a cofog szerinti teljesítés'!AI183</f>
        <v>0</v>
      </c>
      <c r="BF181" s="512">
        <f>'részletező tábla módosíto ei '!AJ181</f>
        <v>0</v>
      </c>
      <c r="BG181" s="512">
        <f>'2a cofog szerinti teljesítés'!AJ183</f>
        <v>0</v>
      </c>
      <c r="BH181" s="512">
        <f>'részletező tábla módosíto ei '!AK181</f>
        <v>0</v>
      </c>
      <c r="BI181" s="512">
        <f>'2a cofog szerinti teljesítés'!AK183</f>
        <v>0</v>
      </c>
      <c r="BJ181" s="512">
        <f>'részletező tábla módosíto ei '!AL181</f>
        <v>0</v>
      </c>
      <c r="BK181" s="512">
        <f>'2a cofog szerinti teljesítés'!AL183</f>
        <v>0</v>
      </c>
      <c r="BL181" s="512">
        <f>'részletező tábla módosíto ei '!AM181</f>
        <v>0</v>
      </c>
      <c r="BM181" s="512">
        <f>'2a cofog szerinti teljesítés'!AM183</f>
        <v>0</v>
      </c>
      <c r="BN181" s="512">
        <f>'részletező tábla módosíto ei '!AN181</f>
        <v>0</v>
      </c>
      <c r="BO181" s="512">
        <f>'2a cofog szerinti teljesítés'!AN183</f>
        <v>0</v>
      </c>
      <c r="BP181" s="512">
        <f>'részletező tábla módosíto ei '!AO181</f>
        <v>0</v>
      </c>
      <c r="BQ181" s="512">
        <f>'2a cofog szerinti teljesítés'!AO183</f>
        <v>0</v>
      </c>
      <c r="BR181" s="512">
        <f>'részletező tábla módosíto ei '!AP181</f>
        <v>0</v>
      </c>
      <c r="BS181" s="512">
        <f>'2a cofog szerinti teljesítés'!AP183</f>
        <v>0</v>
      </c>
      <c r="BT181" s="512">
        <f>'részletező tábla módosíto ei '!AR181</f>
        <v>0</v>
      </c>
      <c r="BU181" s="512">
        <f>'2a cofog szerinti teljesítés'!AR183</f>
        <v>0</v>
      </c>
      <c r="BV181" s="512">
        <f>'részletező tábla módosíto ei '!AS181</f>
        <v>0</v>
      </c>
      <c r="BW181" s="512">
        <f>'2a cofog szerinti teljesítés'!AS183</f>
        <v>0</v>
      </c>
      <c r="BX181" s="512">
        <f>'részletező tábla módosíto ei '!AE181</f>
        <v>0</v>
      </c>
      <c r="BY181" s="512">
        <f>'2a cofog szerinti teljesítés'!AE183</f>
        <v>0</v>
      </c>
      <c r="BZ181" s="512" t="e">
        <f>'részletező tábla módosíto ei '!#REF!</f>
        <v>#REF!</v>
      </c>
      <c r="CA181" s="512">
        <f>'2a cofog szerinti teljesítés'!AG183</f>
        <v>0</v>
      </c>
      <c r="CB181" s="512">
        <f>'részletező tábla módosíto ei '!AT181</f>
        <v>0</v>
      </c>
      <c r="CC181" s="512">
        <f>'2a cofog szerinti teljesítés'!AU183</f>
        <v>0</v>
      </c>
      <c r="CD181" s="512">
        <f>'részletező tábla módosíto ei '!AU181</f>
        <v>0</v>
      </c>
      <c r="CE181" s="512">
        <f>'2a cofog szerinti teljesítés'!AX183</f>
        <v>0</v>
      </c>
      <c r="CF181" s="512" t="e">
        <f>'részletező tábla módosíto ei '!#REF!</f>
        <v>#REF!</v>
      </c>
      <c r="CG181" s="512" t="e">
        <f>'2a cofog szerinti teljesítés'!#REF!</f>
        <v>#REF!</v>
      </c>
      <c r="CH181" s="512">
        <f>'részletező tábla módosíto ei '!AV181</f>
        <v>0</v>
      </c>
      <c r="CI181" s="512">
        <f>'2a cofog szerinti teljesítés'!AY183</f>
        <v>0</v>
      </c>
      <c r="CJ181" s="512">
        <f>'részletező tábla módosíto ei '!AW181</f>
        <v>0</v>
      </c>
      <c r="CK181" s="512">
        <f>'2a cofog szerinti teljesítés'!AZ183</f>
        <v>0</v>
      </c>
      <c r="CL181" s="512" t="e">
        <f>'részletező tábla módosíto ei '!#REF!</f>
        <v>#REF!</v>
      </c>
      <c r="CM181" s="512"/>
      <c r="CN181" s="512" t="e">
        <f>'részletező tábla módosíto ei '!#REF!</f>
        <v>#REF!</v>
      </c>
      <c r="CO181" s="512">
        <f>'2a cofog szerinti teljesítés'!AQ183</f>
        <v>0</v>
      </c>
      <c r="CP181" s="512" t="e">
        <f>'részletező tábla módosíto ei '!#REF!</f>
        <v>#REF!</v>
      </c>
      <c r="CQ181" s="512"/>
      <c r="CR181" s="512">
        <f>'részletező tábla módosíto ei '!AX181</f>
        <v>0</v>
      </c>
      <c r="CS181" s="512"/>
      <c r="CT181" s="512" t="e">
        <f>'részletező tábla módosíto ei '!#REF!</f>
        <v>#REF!</v>
      </c>
      <c r="CU181" s="512" t="e">
        <f>'2a cofog szerinti teljesítés'!#REF!</f>
        <v>#REF!</v>
      </c>
      <c r="CV181" s="512">
        <f>'részletező tábla módosíto ei '!AY181</f>
        <v>0</v>
      </c>
      <c r="CW181" s="512">
        <f>'2a cofog szerinti teljesítés'!BB183</f>
        <v>0</v>
      </c>
      <c r="CX181" s="513">
        <f>'részletező tábla módosíto ei '!AZ181</f>
        <v>0</v>
      </c>
      <c r="CY181" s="513">
        <f>'2a cofog szerinti teljesítés'!BC183</f>
        <v>0</v>
      </c>
      <c r="CZ181" s="510">
        <f t="shared" si="278"/>
        <v>0</v>
      </c>
    </row>
    <row r="182" spans="1:104" ht="30" x14ac:dyDescent="0.3">
      <c r="A182" s="18" t="s">
        <v>357</v>
      </c>
      <c r="B182" s="19" t="s">
        <v>358</v>
      </c>
      <c r="C182" s="512">
        <f>'részletező tábla módosíto ei '!C182</f>
        <v>0</v>
      </c>
      <c r="D182" s="512">
        <f>'2a cofog szerinti teljesítés'!C184</f>
        <v>0</v>
      </c>
      <c r="E182" s="512">
        <f>'részletező tábla módosíto ei '!D182</f>
        <v>0</v>
      </c>
      <c r="F182" s="512">
        <f>'2a cofog szerinti teljesítés'!D184</f>
        <v>0</v>
      </c>
      <c r="G182" s="512">
        <f>'részletező tábla módosíto ei '!E182</f>
        <v>0</v>
      </c>
      <c r="H182" s="512">
        <f>'2a cofog szerinti teljesítés'!E184</f>
        <v>0</v>
      </c>
      <c r="I182" s="512">
        <f>'részletező tábla módosíto ei '!F182</f>
        <v>0</v>
      </c>
      <c r="J182" s="512">
        <f>'2a cofog szerinti teljesítés'!F184</f>
        <v>0</v>
      </c>
      <c r="K182" s="512">
        <f>'részletező tábla módosíto ei '!G182</f>
        <v>0</v>
      </c>
      <c r="L182" s="512">
        <f>'részletező tábla módosíto ei '!H182</f>
        <v>0</v>
      </c>
      <c r="M182" s="512">
        <f>'2a cofog szerinti teljesítés'!H184</f>
        <v>0</v>
      </c>
      <c r="N182" s="512">
        <f>'részletező tábla módosíto ei '!M182</f>
        <v>0</v>
      </c>
      <c r="O182" s="512">
        <f>'2a cofog szerinti teljesítés'!M184</f>
        <v>0</v>
      </c>
      <c r="P182" s="512">
        <f>'részletező tábla módosíto ei '!N182</f>
        <v>0</v>
      </c>
      <c r="Q182" s="512">
        <f>'2a cofog szerinti teljesítés'!N184</f>
        <v>0</v>
      </c>
      <c r="R182" s="512">
        <f>'részletező tábla módosíto ei '!O182</f>
        <v>0</v>
      </c>
      <c r="S182" s="512">
        <f>'2a cofog szerinti teljesítés'!O184</f>
        <v>0</v>
      </c>
      <c r="T182" s="512">
        <f>'részletező tábla módosíto ei '!P182</f>
        <v>0</v>
      </c>
      <c r="U182" s="512">
        <f>'2a cofog szerinti teljesítés'!P184</f>
        <v>0</v>
      </c>
      <c r="V182" s="512">
        <f>'részletező tábla módosíto ei '!Q182</f>
        <v>0</v>
      </c>
      <c r="W182" s="512">
        <f>'2a cofog szerinti teljesítés'!Q184</f>
        <v>0</v>
      </c>
      <c r="X182" s="512">
        <f>'részletező tábla módosíto ei '!R182</f>
        <v>0</v>
      </c>
      <c r="Y182" s="512">
        <f>'2a cofog szerinti teljesítés'!R184</f>
        <v>0</v>
      </c>
      <c r="Z182" s="512">
        <f>'részletező tábla módosíto ei '!S182</f>
        <v>0</v>
      </c>
      <c r="AA182" s="512">
        <f>'2a cofog szerinti teljesítés'!S184</f>
        <v>0</v>
      </c>
      <c r="AB182" s="512">
        <f>'részletező tábla módosíto ei '!T182</f>
        <v>0</v>
      </c>
      <c r="AC182" s="512">
        <f>'2a cofog szerinti teljesítés'!T184</f>
        <v>0</v>
      </c>
      <c r="AD182" s="512">
        <f>'részletező tábla módosíto ei '!U182</f>
        <v>0</v>
      </c>
      <c r="AE182" s="512">
        <f>'2a cofog szerinti teljesítés'!U184</f>
        <v>0</v>
      </c>
      <c r="AF182" s="512">
        <f>'részletező tábla módosíto ei '!V182</f>
        <v>0</v>
      </c>
      <c r="AG182" s="512">
        <f>'2a cofog szerinti teljesítés'!V184</f>
        <v>0</v>
      </c>
      <c r="AH182" s="512">
        <f>'részletező tábla módosíto ei '!W182</f>
        <v>0</v>
      </c>
      <c r="AI182" s="512">
        <f>'2a cofog szerinti teljesítés'!W184</f>
        <v>0</v>
      </c>
      <c r="AJ182" s="512">
        <f>'részletező tábla módosíto ei '!X182</f>
        <v>0</v>
      </c>
      <c r="AK182" s="512">
        <f>'2a cofog szerinti teljesítés'!X184</f>
        <v>0</v>
      </c>
      <c r="AL182" s="512">
        <f>'részletező tábla módosíto ei '!Y182</f>
        <v>0</v>
      </c>
      <c r="AM182" s="512">
        <f>'2a cofog szerinti teljesítés'!Y184</f>
        <v>0</v>
      </c>
      <c r="AN182" s="512">
        <f>'részletező tábla módosíto ei '!Z182</f>
        <v>0</v>
      </c>
      <c r="AO182" s="512">
        <f>'2a cofog szerinti teljesítés'!Z184</f>
        <v>0</v>
      </c>
      <c r="AP182" s="512">
        <f>'részletező tábla módosíto ei '!AA182</f>
        <v>0</v>
      </c>
      <c r="AQ182" s="512">
        <f>'2a cofog szerinti teljesítés'!AA184</f>
        <v>0</v>
      </c>
      <c r="AR182" s="512">
        <f>'részletező tábla módosíto ei '!AB182</f>
        <v>0</v>
      </c>
      <c r="AS182" s="512">
        <f>'2a cofog szerinti teljesítés'!AB184</f>
        <v>0</v>
      </c>
      <c r="AT182" s="512">
        <f>'részletező tábla módosíto ei '!AC182</f>
        <v>0</v>
      </c>
      <c r="AU182" s="512">
        <f>'2a cofog szerinti teljesítés'!AC184</f>
        <v>0</v>
      </c>
      <c r="AV182" s="512">
        <f>'részletező tábla módosíto ei '!AD182</f>
        <v>0</v>
      </c>
      <c r="AW182" s="512">
        <f>'2a cofog szerinti teljesítés'!AD184</f>
        <v>0</v>
      </c>
      <c r="AX182" s="512">
        <f>'részletező tábla módosíto ei '!AF182</f>
        <v>0</v>
      </c>
      <c r="AY182" s="512">
        <f>'2a cofog szerinti teljesítés'!AF184</f>
        <v>0</v>
      </c>
      <c r="AZ182" s="512">
        <f>'részletező tábla módosíto ei '!AG182</f>
        <v>0</v>
      </c>
      <c r="BA182" s="512">
        <f>'2a cofog szerinti teljesítés'!AG184</f>
        <v>0</v>
      </c>
      <c r="BB182" s="512">
        <f>'részletező tábla módosíto ei '!AH182</f>
        <v>0</v>
      </c>
      <c r="BC182" s="512">
        <f>'2a cofog szerinti teljesítés'!AH184</f>
        <v>0</v>
      </c>
      <c r="BD182" s="512">
        <f>'részletező tábla módosíto ei '!AI182</f>
        <v>0</v>
      </c>
      <c r="BE182" s="512">
        <f>'2a cofog szerinti teljesítés'!AI184</f>
        <v>0</v>
      </c>
      <c r="BF182" s="512">
        <f>'részletező tábla módosíto ei '!AJ182</f>
        <v>0</v>
      </c>
      <c r="BG182" s="512">
        <f>'2a cofog szerinti teljesítés'!AJ184</f>
        <v>0</v>
      </c>
      <c r="BH182" s="512">
        <f>'részletező tábla módosíto ei '!AK182</f>
        <v>0</v>
      </c>
      <c r="BI182" s="512">
        <f>'2a cofog szerinti teljesítés'!AK184</f>
        <v>0</v>
      </c>
      <c r="BJ182" s="512">
        <f>'részletező tábla módosíto ei '!AL182</f>
        <v>0</v>
      </c>
      <c r="BK182" s="512">
        <f>'2a cofog szerinti teljesítés'!AL184</f>
        <v>0</v>
      </c>
      <c r="BL182" s="512">
        <f>'részletező tábla módosíto ei '!AM182</f>
        <v>0</v>
      </c>
      <c r="BM182" s="512">
        <f>'2a cofog szerinti teljesítés'!AM184</f>
        <v>0</v>
      </c>
      <c r="BN182" s="512">
        <f>'részletező tábla módosíto ei '!AN182</f>
        <v>0</v>
      </c>
      <c r="BO182" s="512">
        <f>'2a cofog szerinti teljesítés'!AN184</f>
        <v>0</v>
      </c>
      <c r="BP182" s="512">
        <f>'részletező tábla módosíto ei '!AO182</f>
        <v>0</v>
      </c>
      <c r="BQ182" s="512">
        <f>'2a cofog szerinti teljesítés'!AO184</f>
        <v>0</v>
      </c>
      <c r="BR182" s="512">
        <f>'részletező tábla módosíto ei '!AP182</f>
        <v>0</v>
      </c>
      <c r="BS182" s="512">
        <f>'2a cofog szerinti teljesítés'!AP184</f>
        <v>0</v>
      </c>
      <c r="BT182" s="512">
        <f>'részletező tábla módosíto ei '!AR182</f>
        <v>0</v>
      </c>
      <c r="BU182" s="512">
        <f>'2a cofog szerinti teljesítés'!AR184</f>
        <v>0</v>
      </c>
      <c r="BV182" s="512">
        <f>'részletező tábla módosíto ei '!AS182</f>
        <v>0</v>
      </c>
      <c r="BW182" s="512">
        <f>'2a cofog szerinti teljesítés'!AS184</f>
        <v>0</v>
      </c>
      <c r="BX182" s="512">
        <f>'részletező tábla módosíto ei '!AE182</f>
        <v>0</v>
      </c>
      <c r="BY182" s="512">
        <f>'2a cofog szerinti teljesítés'!AE184</f>
        <v>0</v>
      </c>
      <c r="BZ182" s="512" t="e">
        <f>'részletező tábla módosíto ei '!#REF!</f>
        <v>#REF!</v>
      </c>
      <c r="CA182" s="512">
        <f>'2a cofog szerinti teljesítés'!AG184</f>
        <v>0</v>
      </c>
      <c r="CB182" s="512">
        <f>'részletező tábla módosíto ei '!AT182</f>
        <v>0</v>
      </c>
      <c r="CC182" s="512">
        <f>'2a cofog szerinti teljesítés'!AU184</f>
        <v>0</v>
      </c>
      <c r="CD182" s="512">
        <f>'részletező tábla módosíto ei '!AU182</f>
        <v>0</v>
      </c>
      <c r="CE182" s="512">
        <f>'2a cofog szerinti teljesítés'!AX184</f>
        <v>0</v>
      </c>
      <c r="CF182" s="512" t="e">
        <f>'részletező tábla módosíto ei '!#REF!</f>
        <v>#REF!</v>
      </c>
      <c r="CG182" s="512" t="e">
        <f>'2a cofog szerinti teljesítés'!#REF!</f>
        <v>#REF!</v>
      </c>
      <c r="CH182" s="512">
        <f>'részletező tábla módosíto ei '!AV182</f>
        <v>0</v>
      </c>
      <c r="CI182" s="512">
        <f>'2a cofog szerinti teljesítés'!AY184</f>
        <v>0</v>
      </c>
      <c r="CJ182" s="512">
        <f>'részletező tábla módosíto ei '!AW182</f>
        <v>0</v>
      </c>
      <c r="CK182" s="512">
        <f>'2a cofog szerinti teljesítés'!AZ184</f>
        <v>0</v>
      </c>
      <c r="CL182" s="512" t="e">
        <f>'részletező tábla módosíto ei '!#REF!</f>
        <v>#REF!</v>
      </c>
      <c r="CM182" s="512"/>
      <c r="CN182" s="512" t="e">
        <f>'részletező tábla módosíto ei '!#REF!</f>
        <v>#REF!</v>
      </c>
      <c r="CO182" s="512">
        <f>'2a cofog szerinti teljesítés'!AQ184</f>
        <v>0</v>
      </c>
      <c r="CP182" s="512" t="e">
        <f>'részletező tábla módosíto ei '!#REF!</f>
        <v>#REF!</v>
      </c>
      <c r="CQ182" s="512"/>
      <c r="CR182" s="512">
        <f>'részletező tábla módosíto ei '!AX182</f>
        <v>0</v>
      </c>
      <c r="CS182" s="512"/>
      <c r="CT182" s="512" t="e">
        <f>'részletező tábla módosíto ei '!#REF!</f>
        <v>#REF!</v>
      </c>
      <c r="CU182" s="512" t="e">
        <f>'2a cofog szerinti teljesítés'!#REF!</f>
        <v>#REF!</v>
      </c>
      <c r="CV182" s="512">
        <f>'részletező tábla módosíto ei '!AY182</f>
        <v>0</v>
      </c>
      <c r="CW182" s="512">
        <f>'2a cofog szerinti teljesítés'!BB184</f>
        <v>0</v>
      </c>
      <c r="CX182" s="513">
        <f>'részletező tábla módosíto ei '!AZ182</f>
        <v>0</v>
      </c>
      <c r="CY182" s="513">
        <f>'2a cofog szerinti teljesítés'!BC184</f>
        <v>0</v>
      </c>
      <c r="CZ182" s="510">
        <f t="shared" si="278"/>
        <v>0</v>
      </c>
    </row>
    <row r="183" spans="1:104" ht="30" x14ac:dyDescent="0.3">
      <c r="A183" s="18" t="s">
        <v>359</v>
      </c>
      <c r="B183" s="19" t="s">
        <v>360</v>
      </c>
      <c r="C183" s="512">
        <f>'részletező tábla módosíto ei '!C183</f>
        <v>0</v>
      </c>
      <c r="D183" s="512">
        <f>'2a cofog szerinti teljesítés'!C185</f>
        <v>0</v>
      </c>
      <c r="E183" s="512">
        <f>'részletező tábla módosíto ei '!D183</f>
        <v>0</v>
      </c>
      <c r="F183" s="512">
        <f>'2a cofog szerinti teljesítés'!D185</f>
        <v>0</v>
      </c>
      <c r="G183" s="512">
        <f>'részletező tábla módosíto ei '!E183</f>
        <v>0</v>
      </c>
      <c r="H183" s="512">
        <f>'2a cofog szerinti teljesítés'!E185</f>
        <v>0</v>
      </c>
      <c r="I183" s="512">
        <f>'részletező tábla módosíto ei '!F183</f>
        <v>0</v>
      </c>
      <c r="J183" s="512">
        <f>'2a cofog szerinti teljesítés'!F185</f>
        <v>0</v>
      </c>
      <c r="K183" s="512">
        <f>'részletező tábla módosíto ei '!G183</f>
        <v>0</v>
      </c>
      <c r="L183" s="512">
        <f>'részletező tábla módosíto ei '!H183</f>
        <v>0</v>
      </c>
      <c r="M183" s="512">
        <f>'2a cofog szerinti teljesítés'!H185</f>
        <v>0</v>
      </c>
      <c r="N183" s="512">
        <f>'részletező tábla módosíto ei '!M183</f>
        <v>0</v>
      </c>
      <c r="O183" s="512">
        <f>'2a cofog szerinti teljesítés'!M185</f>
        <v>0</v>
      </c>
      <c r="P183" s="512">
        <f>'részletező tábla módosíto ei '!N183</f>
        <v>0</v>
      </c>
      <c r="Q183" s="512">
        <f>'2a cofog szerinti teljesítés'!N185</f>
        <v>0</v>
      </c>
      <c r="R183" s="512">
        <f>'részletező tábla módosíto ei '!O183</f>
        <v>0</v>
      </c>
      <c r="S183" s="512">
        <f>'2a cofog szerinti teljesítés'!O185</f>
        <v>0</v>
      </c>
      <c r="T183" s="512">
        <f>'részletező tábla módosíto ei '!P183</f>
        <v>0</v>
      </c>
      <c r="U183" s="512">
        <f>'2a cofog szerinti teljesítés'!P185</f>
        <v>0</v>
      </c>
      <c r="V183" s="512">
        <f>'részletező tábla módosíto ei '!Q183</f>
        <v>0</v>
      </c>
      <c r="W183" s="512">
        <f>'2a cofog szerinti teljesítés'!Q185</f>
        <v>0</v>
      </c>
      <c r="X183" s="512">
        <f>'részletező tábla módosíto ei '!R183</f>
        <v>0</v>
      </c>
      <c r="Y183" s="512">
        <f>'2a cofog szerinti teljesítés'!R185</f>
        <v>0</v>
      </c>
      <c r="Z183" s="512">
        <f>'részletező tábla módosíto ei '!S183</f>
        <v>0</v>
      </c>
      <c r="AA183" s="512">
        <f>'2a cofog szerinti teljesítés'!S185</f>
        <v>0</v>
      </c>
      <c r="AB183" s="512">
        <f>'részletező tábla módosíto ei '!T183</f>
        <v>0</v>
      </c>
      <c r="AC183" s="512">
        <f>'2a cofog szerinti teljesítés'!T185</f>
        <v>0</v>
      </c>
      <c r="AD183" s="512">
        <f>'részletező tábla módosíto ei '!U183</f>
        <v>0</v>
      </c>
      <c r="AE183" s="512">
        <f>'2a cofog szerinti teljesítés'!U185</f>
        <v>0</v>
      </c>
      <c r="AF183" s="512">
        <f>'részletező tábla módosíto ei '!V183</f>
        <v>0</v>
      </c>
      <c r="AG183" s="512">
        <f>'2a cofog szerinti teljesítés'!V185</f>
        <v>0</v>
      </c>
      <c r="AH183" s="512">
        <f>'részletező tábla módosíto ei '!W183</f>
        <v>0</v>
      </c>
      <c r="AI183" s="512">
        <f>'2a cofog szerinti teljesítés'!W185</f>
        <v>0</v>
      </c>
      <c r="AJ183" s="512">
        <f>'részletező tábla módosíto ei '!X183</f>
        <v>0</v>
      </c>
      <c r="AK183" s="512">
        <f>'2a cofog szerinti teljesítés'!X185</f>
        <v>0</v>
      </c>
      <c r="AL183" s="512">
        <f>'részletező tábla módosíto ei '!Y183</f>
        <v>0</v>
      </c>
      <c r="AM183" s="512">
        <f>'2a cofog szerinti teljesítés'!Y185</f>
        <v>0</v>
      </c>
      <c r="AN183" s="512">
        <f>'részletező tábla módosíto ei '!Z183</f>
        <v>0</v>
      </c>
      <c r="AO183" s="512">
        <f>'2a cofog szerinti teljesítés'!Z185</f>
        <v>0</v>
      </c>
      <c r="AP183" s="512">
        <f>'részletező tábla módosíto ei '!AA183</f>
        <v>0</v>
      </c>
      <c r="AQ183" s="512">
        <f>'2a cofog szerinti teljesítés'!AA185</f>
        <v>0</v>
      </c>
      <c r="AR183" s="512">
        <f>'részletező tábla módosíto ei '!AB183</f>
        <v>0</v>
      </c>
      <c r="AS183" s="512">
        <f>'2a cofog szerinti teljesítés'!AB185</f>
        <v>0</v>
      </c>
      <c r="AT183" s="512">
        <f>'részletező tábla módosíto ei '!AC183</f>
        <v>0</v>
      </c>
      <c r="AU183" s="512">
        <f>'2a cofog szerinti teljesítés'!AC185</f>
        <v>0</v>
      </c>
      <c r="AV183" s="512">
        <f>'részletező tábla módosíto ei '!AD183</f>
        <v>0</v>
      </c>
      <c r="AW183" s="512">
        <f>'2a cofog szerinti teljesítés'!AD185</f>
        <v>0</v>
      </c>
      <c r="AX183" s="512">
        <f>'részletező tábla módosíto ei '!AF183</f>
        <v>0</v>
      </c>
      <c r="AY183" s="512">
        <f>'2a cofog szerinti teljesítés'!AF185</f>
        <v>0</v>
      </c>
      <c r="AZ183" s="512">
        <f>'részletező tábla módosíto ei '!AG183</f>
        <v>0</v>
      </c>
      <c r="BA183" s="512">
        <f>'2a cofog szerinti teljesítés'!AG185</f>
        <v>0</v>
      </c>
      <c r="BB183" s="512">
        <f>'részletező tábla módosíto ei '!AH183</f>
        <v>0</v>
      </c>
      <c r="BC183" s="512">
        <f>'2a cofog szerinti teljesítés'!AH185</f>
        <v>0</v>
      </c>
      <c r="BD183" s="512">
        <f>'részletező tábla módosíto ei '!AI183</f>
        <v>0</v>
      </c>
      <c r="BE183" s="512">
        <f>'2a cofog szerinti teljesítés'!AI185</f>
        <v>0</v>
      </c>
      <c r="BF183" s="512">
        <f>'részletező tábla módosíto ei '!AJ183</f>
        <v>0</v>
      </c>
      <c r="BG183" s="512">
        <f>'2a cofog szerinti teljesítés'!AJ185</f>
        <v>0</v>
      </c>
      <c r="BH183" s="512">
        <f>'részletező tábla módosíto ei '!AK183</f>
        <v>0</v>
      </c>
      <c r="BI183" s="512">
        <f>'2a cofog szerinti teljesítés'!AK185</f>
        <v>0</v>
      </c>
      <c r="BJ183" s="512">
        <f>'részletező tábla módosíto ei '!AL183</f>
        <v>0</v>
      </c>
      <c r="BK183" s="512">
        <f>'2a cofog szerinti teljesítés'!AL185</f>
        <v>0</v>
      </c>
      <c r="BL183" s="512">
        <f>'részletező tábla módosíto ei '!AM183</f>
        <v>0</v>
      </c>
      <c r="BM183" s="512">
        <f>'2a cofog szerinti teljesítés'!AM185</f>
        <v>0</v>
      </c>
      <c r="BN183" s="512">
        <f>'részletező tábla módosíto ei '!AN183</f>
        <v>0</v>
      </c>
      <c r="BO183" s="512">
        <f>'2a cofog szerinti teljesítés'!AN185</f>
        <v>0</v>
      </c>
      <c r="BP183" s="512">
        <f>'részletező tábla módosíto ei '!AO183</f>
        <v>0</v>
      </c>
      <c r="BQ183" s="512">
        <f>'2a cofog szerinti teljesítés'!AO185</f>
        <v>0</v>
      </c>
      <c r="BR183" s="512">
        <f>'részletező tábla módosíto ei '!AP183</f>
        <v>0</v>
      </c>
      <c r="BS183" s="512">
        <f>'2a cofog szerinti teljesítés'!AP185</f>
        <v>0</v>
      </c>
      <c r="BT183" s="512">
        <f>'részletező tábla módosíto ei '!AR183</f>
        <v>0</v>
      </c>
      <c r="BU183" s="512">
        <f>'2a cofog szerinti teljesítés'!AR185</f>
        <v>0</v>
      </c>
      <c r="BV183" s="512">
        <f>'részletező tábla módosíto ei '!AS183</f>
        <v>0</v>
      </c>
      <c r="BW183" s="512">
        <f>'2a cofog szerinti teljesítés'!AS185</f>
        <v>0</v>
      </c>
      <c r="BX183" s="512">
        <f>'részletező tábla módosíto ei '!AE183</f>
        <v>0</v>
      </c>
      <c r="BY183" s="512">
        <f>'2a cofog szerinti teljesítés'!AE185</f>
        <v>0</v>
      </c>
      <c r="BZ183" s="512" t="e">
        <f>'részletező tábla módosíto ei '!#REF!</f>
        <v>#REF!</v>
      </c>
      <c r="CA183" s="512">
        <f>'2a cofog szerinti teljesítés'!AG185</f>
        <v>0</v>
      </c>
      <c r="CB183" s="512">
        <f>'részletező tábla módosíto ei '!AT183</f>
        <v>0</v>
      </c>
      <c r="CC183" s="512">
        <f>'2a cofog szerinti teljesítés'!AU185</f>
        <v>0</v>
      </c>
      <c r="CD183" s="512">
        <f>'részletező tábla módosíto ei '!AU183</f>
        <v>0</v>
      </c>
      <c r="CE183" s="512">
        <f>'2a cofog szerinti teljesítés'!AX185</f>
        <v>0</v>
      </c>
      <c r="CF183" s="512" t="e">
        <f>'részletező tábla módosíto ei '!#REF!</f>
        <v>#REF!</v>
      </c>
      <c r="CG183" s="512" t="e">
        <f>'2a cofog szerinti teljesítés'!#REF!</f>
        <v>#REF!</v>
      </c>
      <c r="CH183" s="512">
        <f>'részletező tábla módosíto ei '!AV183</f>
        <v>0</v>
      </c>
      <c r="CI183" s="512">
        <f>'2a cofog szerinti teljesítés'!AY185</f>
        <v>0</v>
      </c>
      <c r="CJ183" s="512">
        <f>'részletező tábla módosíto ei '!AW183</f>
        <v>0</v>
      </c>
      <c r="CK183" s="512">
        <f>'2a cofog szerinti teljesítés'!AZ185</f>
        <v>0</v>
      </c>
      <c r="CL183" s="512" t="e">
        <f>'részletező tábla módosíto ei '!#REF!</f>
        <v>#REF!</v>
      </c>
      <c r="CM183" s="512"/>
      <c r="CN183" s="512" t="e">
        <f>'részletező tábla módosíto ei '!#REF!</f>
        <v>#REF!</v>
      </c>
      <c r="CO183" s="512">
        <f>'2a cofog szerinti teljesítés'!AQ185</f>
        <v>0</v>
      </c>
      <c r="CP183" s="512" t="e">
        <f>'részletező tábla módosíto ei '!#REF!</f>
        <v>#REF!</v>
      </c>
      <c r="CQ183" s="512"/>
      <c r="CR183" s="512">
        <f>'részletező tábla módosíto ei '!AX183</f>
        <v>0</v>
      </c>
      <c r="CS183" s="512"/>
      <c r="CT183" s="512" t="e">
        <f>'részletező tábla módosíto ei '!#REF!</f>
        <v>#REF!</v>
      </c>
      <c r="CU183" s="512" t="e">
        <f>'2a cofog szerinti teljesítés'!#REF!</f>
        <v>#REF!</v>
      </c>
      <c r="CV183" s="512">
        <f>'részletező tábla módosíto ei '!AY183</f>
        <v>0</v>
      </c>
      <c r="CW183" s="512">
        <f>'2a cofog szerinti teljesítés'!BB185</f>
        <v>0</v>
      </c>
      <c r="CX183" s="513">
        <f>'részletező tábla módosíto ei '!AZ183</f>
        <v>0</v>
      </c>
      <c r="CY183" s="513">
        <f>'2a cofog szerinti teljesítés'!BC185</f>
        <v>0</v>
      </c>
      <c r="CZ183" s="510">
        <f t="shared" si="278"/>
        <v>0</v>
      </c>
    </row>
    <row r="184" spans="1:104" ht="30" x14ac:dyDescent="0.3">
      <c r="A184" s="18" t="s">
        <v>361</v>
      </c>
      <c r="B184" s="19" t="s">
        <v>362</v>
      </c>
      <c r="C184" s="512">
        <f>'részletező tábla módosíto ei '!C184</f>
        <v>0</v>
      </c>
      <c r="D184" s="512">
        <f>'2a cofog szerinti teljesítés'!C186</f>
        <v>0</v>
      </c>
      <c r="E184" s="512">
        <f>'részletező tábla módosíto ei '!D184</f>
        <v>0</v>
      </c>
      <c r="F184" s="512">
        <f>'2a cofog szerinti teljesítés'!D186</f>
        <v>0</v>
      </c>
      <c r="G184" s="512">
        <f>'részletező tábla módosíto ei '!E184</f>
        <v>59441</v>
      </c>
      <c r="H184" s="512">
        <f>'2a cofog szerinti teljesítés'!E186</f>
        <v>0</v>
      </c>
      <c r="I184" s="512">
        <f>'részletező tábla módosíto ei '!F184</f>
        <v>0</v>
      </c>
      <c r="J184" s="512">
        <f>'2a cofog szerinti teljesítés'!F186</f>
        <v>0</v>
      </c>
      <c r="K184" s="512">
        <f>'részletező tábla módosíto ei '!G184</f>
        <v>0</v>
      </c>
      <c r="L184" s="512">
        <f>'részletező tábla módosíto ei '!H184</f>
        <v>59441</v>
      </c>
      <c r="M184" s="512">
        <f>'2a cofog szerinti teljesítés'!H186</f>
        <v>59441</v>
      </c>
      <c r="N184" s="512">
        <f>'részletező tábla módosíto ei '!M184</f>
        <v>0</v>
      </c>
      <c r="O184" s="512">
        <f>'2a cofog szerinti teljesítés'!M186</f>
        <v>0</v>
      </c>
      <c r="P184" s="512">
        <f>'részletező tábla módosíto ei '!N184</f>
        <v>0</v>
      </c>
      <c r="Q184" s="512">
        <f>'2a cofog szerinti teljesítés'!N186</f>
        <v>0</v>
      </c>
      <c r="R184" s="512">
        <f>'részletező tábla módosíto ei '!O184</f>
        <v>0</v>
      </c>
      <c r="S184" s="512">
        <f>'2a cofog szerinti teljesítés'!O186</f>
        <v>0</v>
      </c>
      <c r="T184" s="512">
        <f>'részletező tábla módosíto ei '!P184</f>
        <v>0</v>
      </c>
      <c r="U184" s="512">
        <f>'2a cofog szerinti teljesítés'!P186</f>
        <v>0</v>
      </c>
      <c r="V184" s="512">
        <f>'részletező tábla módosíto ei '!Q184</f>
        <v>0</v>
      </c>
      <c r="W184" s="512">
        <f>'2a cofog szerinti teljesítés'!Q186</f>
        <v>0</v>
      </c>
      <c r="X184" s="512">
        <f>'részletező tábla módosíto ei '!R184</f>
        <v>364805</v>
      </c>
      <c r="Y184" s="512">
        <f>'2a cofog szerinti teljesítés'!R186</f>
        <v>0</v>
      </c>
      <c r="Z184" s="512">
        <f>'részletező tábla módosíto ei '!S184</f>
        <v>0</v>
      </c>
      <c r="AA184" s="512">
        <f>'2a cofog szerinti teljesítés'!S186</f>
        <v>364805</v>
      </c>
      <c r="AB184" s="512">
        <f>'részletező tábla módosíto ei '!T184</f>
        <v>0</v>
      </c>
      <c r="AC184" s="512">
        <f>'2a cofog szerinti teljesítés'!T186</f>
        <v>0</v>
      </c>
      <c r="AD184" s="512">
        <f>'részletező tábla módosíto ei '!U184</f>
        <v>364805</v>
      </c>
      <c r="AE184" s="512">
        <f>'2a cofog szerinti teljesítés'!U186</f>
        <v>364805</v>
      </c>
      <c r="AF184" s="512">
        <f>'részletező tábla módosíto ei '!V184</f>
        <v>0</v>
      </c>
      <c r="AG184" s="512">
        <f>'2a cofog szerinti teljesítés'!V186</f>
        <v>0</v>
      </c>
      <c r="AH184" s="512">
        <f>'részletező tábla módosíto ei '!W184</f>
        <v>0</v>
      </c>
      <c r="AI184" s="512">
        <f>'2a cofog szerinti teljesítés'!W186</f>
        <v>0</v>
      </c>
      <c r="AJ184" s="512">
        <f>'részletező tábla módosíto ei '!X184</f>
        <v>0</v>
      </c>
      <c r="AK184" s="512">
        <f>'2a cofog szerinti teljesítés'!X186</f>
        <v>0</v>
      </c>
      <c r="AL184" s="512">
        <f>'részletező tábla módosíto ei '!Y184</f>
        <v>0</v>
      </c>
      <c r="AM184" s="512">
        <f>'2a cofog szerinti teljesítés'!Y186</f>
        <v>0</v>
      </c>
      <c r="AN184" s="512">
        <f>'részletező tábla módosíto ei '!Z184</f>
        <v>0</v>
      </c>
      <c r="AO184" s="512">
        <f>'2a cofog szerinti teljesítés'!Z186</f>
        <v>0</v>
      </c>
      <c r="AP184" s="512">
        <f>'részletező tábla módosíto ei '!AA184</f>
        <v>0</v>
      </c>
      <c r="AQ184" s="512">
        <f>'2a cofog szerinti teljesítés'!AA186</f>
        <v>0</v>
      </c>
      <c r="AR184" s="512">
        <f>'részletező tábla módosíto ei '!AB184</f>
        <v>0</v>
      </c>
      <c r="AS184" s="512">
        <f>'2a cofog szerinti teljesítés'!AB186</f>
        <v>0</v>
      </c>
      <c r="AT184" s="512">
        <f>'részletező tábla módosíto ei '!AC184</f>
        <v>0</v>
      </c>
      <c r="AU184" s="512">
        <f>'2a cofog szerinti teljesítés'!AC186</f>
        <v>0</v>
      </c>
      <c r="AV184" s="512">
        <f>'részletező tábla módosíto ei '!AD184</f>
        <v>0</v>
      </c>
      <c r="AW184" s="512">
        <f>'2a cofog szerinti teljesítés'!AD186</f>
        <v>3443017</v>
      </c>
      <c r="AX184" s="512">
        <f>'részletező tábla módosíto ei '!AF184</f>
        <v>0</v>
      </c>
      <c r="AY184" s="512">
        <f>'2a cofog szerinti teljesítés'!AF186</f>
        <v>0</v>
      </c>
      <c r="AZ184" s="512">
        <f>'részletező tábla módosíto ei '!AG184</f>
        <v>0</v>
      </c>
      <c r="BA184" s="512">
        <f>'2a cofog szerinti teljesítés'!AG186</f>
        <v>0</v>
      </c>
      <c r="BB184" s="512">
        <f>'részletező tábla módosíto ei '!AH184</f>
        <v>0</v>
      </c>
      <c r="BC184" s="512">
        <f>'2a cofog szerinti teljesítés'!AH186</f>
        <v>0</v>
      </c>
      <c r="BD184" s="512">
        <f>'részletező tábla módosíto ei '!AI184</f>
        <v>0</v>
      </c>
      <c r="BE184" s="512">
        <f>'2a cofog szerinti teljesítés'!AI186</f>
        <v>0</v>
      </c>
      <c r="BF184" s="512">
        <f>'részletező tábla módosíto ei '!AJ184</f>
        <v>0</v>
      </c>
      <c r="BG184" s="512">
        <f>'2a cofog szerinti teljesítés'!AJ186</f>
        <v>0</v>
      </c>
      <c r="BH184" s="512">
        <f>'részletező tábla módosíto ei '!AK184</f>
        <v>0</v>
      </c>
      <c r="BI184" s="512">
        <f>'2a cofog szerinti teljesítés'!AK186</f>
        <v>0</v>
      </c>
      <c r="BJ184" s="512">
        <f>'részletező tábla módosíto ei '!AL184</f>
        <v>3650000</v>
      </c>
      <c r="BK184" s="512">
        <f>'2a cofog szerinti teljesítés'!AL186</f>
        <v>0</v>
      </c>
      <c r="BL184" s="512">
        <f>'részletező tábla módosíto ei '!AM184</f>
        <v>0</v>
      </c>
      <c r="BM184" s="512">
        <f>'2a cofog szerinti teljesítés'!AM186</f>
        <v>0</v>
      </c>
      <c r="BN184" s="512">
        <f>'részletező tábla módosíto ei '!AN184</f>
        <v>0</v>
      </c>
      <c r="BO184" s="512">
        <f>'2a cofog szerinti teljesítés'!AN186</f>
        <v>0</v>
      </c>
      <c r="BP184" s="512">
        <f>'részletező tábla módosíto ei '!AO184</f>
        <v>0</v>
      </c>
      <c r="BQ184" s="512">
        <f>'2a cofog szerinti teljesítés'!AO186</f>
        <v>0</v>
      </c>
      <c r="BR184" s="512">
        <f>'részletező tábla módosíto ei '!AP184</f>
        <v>0</v>
      </c>
      <c r="BS184" s="512">
        <f>'2a cofog szerinti teljesítés'!AP186</f>
        <v>0</v>
      </c>
      <c r="BT184" s="512">
        <f>'részletező tábla módosíto ei '!AR184</f>
        <v>0</v>
      </c>
      <c r="BU184" s="512">
        <f>'2a cofog szerinti teljesítés'!AR186</f>
        <v>0</v>
      </c>
      <c r="BV184" s="512">
        <f>'részletező tábla módosíto ei '!AS184</f>
        <v>0</v>
      </c>
      <c r="BW184" s="512">
        <f>'2a cofog szerinti teljesítés'!AS186</f>
        <v>0</v>
      </c>
      <c r="BX184" s="512">
        <f>'részletező tábla módosíto ei '!AE184</f>
        <v>0</v>
      </c>
      <c r="BY184" s="512">
        <f>'2a cofog szerinti teljesítés'!AE186</f>
        <v>0</v>
      </c>
      <c r="BZ184" s="512" t="e">
        <f>'részletező tábla módosíto ei '!#REF!</f>
        <v>#REF!</v>
      </c>
      <c r="CA184" s="512">
        <f>'2a cofog szerinti teljesítés'!AG186</f>
        <v>0</v>
      </c>
      <c r="CB184" s="512">
        <f>'részletező tábla módosíto ei '!AT184</f>
        <v>0</v>
      </c>
      <c r="CC184" s="512">
        <f>'2a cofog szerinti teljesítés'!AU186</f>
        <v>0</v>
      </c>
      <c r="CD184" s="512">
        <f>'részletező tábla módosíto ei '!AU184</f>
        <v>0</v>
      </c>
      <c r="CE184" s="512">
        <f>'2a cofog szerinti teljesítés'!AX186</f>
        <v>0</v>
      </c>
      <c r="CF184" s="512" t="e">
        <f>'részletező tábla módosíto ei '!#REF!</f>
        <v>#REF!</v>
      </c>
      <c r="CG184" s="512" t="e">
        <f>'2a cofog szerinti teljesítés'!#REF!</f>
        <v>#REF!</v>
      </c>
      <c r="CH184" s="512">
        <f>'részletező tábla módosíto ei '!AV184</f>
        <v>0</v>
      </c>
      <c r="CI184" s="512">
        <f>'2a cofog szerinti teljesítés'!AY186</f>
        <v>0</v>
      </c>
      <c r="CJ184" s="512">
        <f>'részletező tábla módosíto ei '!AW184</f>
        <v>0</v>
      </c>
      <c r="CK184" s="512">
        <f>'2a cofog szerinti teljesítés'!AZ186</f>
        <v>0</v>
      </c>
      <c r="CL184" s="512" t="e">
        <f>'részletező tábla módosíto ei '!#REF!</f>
        <v>#REF!</v>
      </c>
      <c r="CM184" s="512"/>
      <c r="CN184" s="512" t="e">
        <f>'részletező tábla módosíto ei '!#REF!</f>
        <v>#REF!</v>
      </c>
      <c r="CO184" s="512">
        <f>'2a cofog szerinti teljesítés'!AQ186</f>
        <v>0</v>
      </c>
      <c r="CP184" s="512" t="e">
        <f>'részletező tábla módosíto ei '!#REF!</f>
        <v>#REF!</v>
      </c>
      <c r="CQ184" s="512"/>
      <c r="CR184" s="512">
        <f>'részletező tábla módosíto ei '!AX184</f>
        <v>0</v>
      </c>
      <c r="CS184" s="512"/>
      <c r="CT184" s="512" t="e">
        <f>'részletező tábla módosíto ei '!#REF!</f>
        <v>#REF!</v>
      </c>
      <c r="CU184" s="512" t="e">
        <f>'2a cofog szerinti teljesítés'!#REF!</f>
        <v>#REF!</v>
      </c>
      <c r="CV184" s="512">
        <f>'részletező tábla módosíto ei '!AY184</f>
        <v>0</v>
      </c>
      <c r="CW184" s="512">
        <f>'2a cofog szerinti teljesítés'!BB186</f>
        <v>0</v>
      </c>
      <c r="CX184" s="513">
        <f>'részletező tábla módosíto ei '!AZ184</f>
        <v>3650000</v>
      </c>
      <c r="CY184" s="513">
        <f>'2a cofog szerinti teljesítés'!BC186</f>
        <v>3443017</v>
      </c>
      <c r="CZ184" s="510">
        <f t="shared" si="278"/>
        <v>4074246</v>
      </c>
    </row>
    <row r="185" spans="1:104" ht="30" x14ac:dyDescent="0.3">
      <c r="A185" s="18" t="s">
        <v>363</v>
      </c>
      <c r="B185" s="19" t="s">
        <v>364</v>
      </c>
      <c r="C185" s="512">
        <f>'részletező tábla módosíto ei '!C185</f>
        <v>0</v>
      </c>
      <c r="D185" s="512">
        <f>'2a cofog szerinti teljesítés'!C187</f>
        <v>0</v>
      </c>
      <c r="E185" s="512">
        <f>'részletező tábla módosíto ei '!D185</f>
        <v>0</v>
      </c>
      <c r="F185" s="512">
        <f>'2a cofog szerinti teljesítés'!D187</f>
        <v>0</v>
      </c>
      <c r="G185" s="512">
        <f>'részletező tábla módosíto ei '!E185</f>
        <v>0</v>
      </c>
      <c r="H185" s="512">
        <f>'2a cofog szerinti teljesítés'!E187</f>
        <v>0</v>
      </c>
      <c r="I185" s="512">
        <f>'részletező tábla módosíto ei '!F185</f>
        <v>0</v>
      </c>
      <c r="J185" s="512">
        <f>'2a cofog szerinti teljesítés'!F187</f>
        <v>0</v>
      </c>
      <c r="K185" s="512">
        <f>'részletező tábla módosíto ei '!G185</f>
        <v>0</v>
      </c>
      <c r="L185" s="512">
        <f>'részletező tábla módosíto ei '!H185</f>
        <v>0</v>
      </c>
      <c r="M185" s="512">
        <f>'2a cofog szerinti teljesítés'!H187</f>
        <v>0</v>
      </c>
      <c r="N185" s="512">
        <f>'részletező tábla módosíto ei '!M185</f>
        <v>0</v>
      </c>
      <c r="O185" s="512">
        <f>'2a cofog szerinti teljesítés'!M187</f>
        <v>0</v>
      </c>
      <c r="P185" s="512">
        <f>'részletező tábla módosíto ei '!N185</f>
        <v>0</v>
      </c>
      <c r="Q185" s="512">
        <f>'2a cofog szerinti teljesítés'!N187</f>
        <v>0</v>
      </c>
      <c r="R185" s="512">
        <f>'részletező tábla módosíto ei '!O185</f>
        <v>0</v>
      </c>
      <c r="S185" s="512">
        <f>'2a cofog szerinti teljesítés'!O187</f>
        <v>0</v>
      </c>
      <c r="T185" s="512">
        <f>'részletező tábla módosíto ei '!P185</f>
        <v>0</v>
      </c>
      <c r="U185" s="512">
        <f>'2a cofog szerinti teljesítés'!P187</f>
        <v>0</v>
      </c>
      <c r="V185" s="512">
        <f>'részletező tábla módosíto ei '!Q185</f>
        <v>0</v>
      </c>
      <c r="W185" s="512">
        <f>'2a cofog szerinti teljesítés'!Q187</f>
        <v>0</v>
      </c>
      <c r="X185" s="512">
        <f>'részletező tábla módosíto ei '!R185</f>
        <v>0</v>
      </c>
      <c r="Y185" s="512">
        <f>'2a cofog szerinti teljesítés'!R187</f>
        <v>0</v>
      </c>
      <c r="Z185" s="512">
        <f>'részletező tábla módosíto ei '!S185</f>
        <v>0</v>
      </c>
      <c r="AA185" s="512">
        <f>'2a cofog szerinti teljesítés'!S187</f>
        <v>0</v>
      </c>
      <c r="AB185" s="512">
        <f>'részletező tábla módosíto ei '!T185</f>
        <v>0</v>
      </c>
      <c r="AC185" s="512">
        <f>'2a cofog szerinti teljesítés'!T187</f>
        <v>0</v>
      </c>
      <c r="AD185" s="512">
        <f>'részletező tábla módosíto ei '!U185</f>
        <v>0</v>
      </c>
      <c r="AE185" s="512">
        <f>'2a cofog szerinti teljesítés'!U187</f>
        <v>0</v>
      </c>
      <c r="AF185" s="512">
        <f>'részletező tábla módosíto ei '!V185</f>
        <v>0</v>
      </c>
      <c r="AG185" s="512">
        <f>'2a cofog szerinti teljesítés'!V187</f>
        <v>0</v>
      </c>
      <c r="AH185" s="512">
        <f>'részletező tábla módosíto ei '!W185</f>
        <v>0</v>
      </c>
      <c r="AI185" s="512">
        <f>'2a cofog szerinti teljesítés'!W187</f>
        <v>0</v>
      </c>
      <c r="AJ185" s="512">
        <f>'részletező tábla módosíto ei '!X185</f>
        <v>0</v>
      </c>
      <c r="AK185" s="512">
        <f>'2a cofog szerinti teljesítés'!X187</f>
        <v>0</v>
      </c>
      <c r="AL185" s="512">
        <f>'részletező tábla módosíto ei '!Y185</f>
        <v>0</v>
      </c>
      <c r="AM185" s="512">
        <f>'2a cofog szerinti teljesítés'!Y187</f>
        <v>0</v>
      </c>
      <c r="AN185" s="512">
        <f>'részletező tábla módosíto ei '!Z185</f>
        <v>0</v>
      </c>
      <c r="AO185" s="512">
        <f>'2a cofog szerinti teljesítés'!Z187</f>
        <v>0</v>
      </c>
      <c r="AP185" s="512">
        <f>'részletező tábla módosíto ei '!AA185</f>
        <v>0</v>
      </c>
      <c r="AQ185" s="512">
        <f>'2a cofog szerinti teljesítés'!AA187</f>
        <v>0</v>
      </c>
      <c r="AR185" s="512">
        <f>'részletező tábla módosíto ei '!AB185</f>
        <v>0</v>
      </c>
      <c r="AS185" s="512">
        <f>'2a cofog szerinti teljesítés'!AB187</f>
        <v>0</v>
      </c>
      <c r="AT185" s="512">
        <f>'részletező tábla módosíto ei '!AC185</f>
        <v>0</v>
      </c>
      <c r="AU185" s="512">
        <f>'2a cofog szerinti teljesítés'!AC187</f>
        <v>0</v>
      </c>
      <c r="AV185" s="512">
        <f>'részletező tábla módosíto ei '!AD185</f>
        <v>0</v>
      </c>
      <c r="AW185" s="512">
        <f>'2a cofog szerinti teljesítés'!AD187</f>
        <v>0</v>
      </c>
      <c r="AX185" s="512">
        <f>'részletező tábla módosíto ei '!AF185</f>
        <v>0</v>
      </c>
      <c r="AY185" s="512">
        <f>'2a cofog szerinti teljesítés'!AF187</f>
        <v>0</v>
      </c>
      <c r="AZ185" s="512">
        <f>'részletező tábla módosíto ei '!AG185</f>
        <v>0</v>
      </c>
      <c r="BA185" s="512">
        <f>'2a cofog szerinti teljesítés'!AG187</f>
        <v>0</v>
      </c>
      <c r="BB185" s="512">
        <f>'részletező tábla módosíto ei '!AH185</f>
        <v>0</v>
      </c>
      <c r="BC185" s="512">
        <f>'2a cofog szerinti teljesítés'!AH187</f>
        <v>0</v>
      </c>
      <c r="BD185" s="512">
        <f>'részletező tábla módosíto ei '!AI185</f>
        <v>0</v>
      </c>
      <c r="BE185" s="512">
        <f>'2a cofog szerinti teljesítés'!AI187</f>
        <v>0</v>
      </c>
      <c r="BF185" s="512">
        <f>'részletező tábla módosíto ei '!AJ185</f>
        <v>0</v>
      </c>
      <c r="BG185" s="512">
        <f>'2a cofog szerinti teljesítés'!AJ187</f>
        <v>0</v>
      </c>
      <c r="BH185" s="512">
        <f>'részletező tábla módosíto ei '!AK185</f>
        <v>0</v>
      </c>
      <c r="BI185" s="512">
        <f>'2a cofog szerinti teljesítés'!AK187</f>
        <v>0</v>
      </c>
      <c r="BJ185" s="512">
        <f>'részletező tábla módosíto ei '!AL185</f>
        <v>0</v>
      </c>
      <c r="BK185" s="512">
        <f>'2a cofog szerinti teljesítés'!AL187</f>
        <v>0</v>
      </c>
      <c r="BL185" s="512">
        <f>'részletező tábla módosíto ei '!AM185</f>
        <v>0</v>
      </c>
      <c r="BM185" s="512">
        <f>'2a cofog szerinti teljesítés'!AM187</f>
        <v>0</v>
      </c>
      <c r="BN185" s="512">
        <f>'részletező tábla módosíto ei '!AN185</f>
        <v>0</v>
      </c>
      <c r="BO185" s="512">
        <f>'2a cofog szerinti teljesítés'!AN187</f>
        <v>0</v>
      </c>
      <c r="BP185" s="512">
        <f>'részletező tábla módosíto ei '!AO185</f>
        <v>0</v>
      </c>
      <c r="BQ185" s="512">
        <f>'2a cofog szerinti teljesítés'!AO187</f>
        <v>0</v>
      </c>
      <c r="BR185" s="512">
        <f>'részletező tábla módosíto ei '!AP185</f>
        <v>0</v>
      </c>
      <c r="BS185" s="512">
        <f>'2a cofog szerinti teljesítés'!AP187</f>
        <v>0</v>
      </c>
      <c r="BT185" s="512">
        <f>'részletező tábla módosíto ei '!AR185</f>
        <v>0</v>
      </c>
      <c r="BU185" s="512">
        <f>'2a cofog szerinti teljesítés'!AR187</f>
        <v>0</v>
      </c>
      <c r="BV185" s="512">
        <f>'részletező tábla módosíto ei '!AS185</f>
        <v>0</v>
      </c>
      <c r="BW185" s="512">
        <f>'2a cofog szerinti teljesítés'!AS187</f>
        <v>0</v>
      </c>
      <c r="BX185" s="512">
        <f>'részletező tábla módosíto ei '!AE185</f>
        <v>0</v>
      </c>
      <c r="BY185" s="512">
        <f>'2a cofog szerinti teljesítés'!AE187</f>
        <v>0</v>
      </c>
      <c r="BZ185" s="512" t="e">
        <f>'részletező tábla módosíto ei '!#REF!</f>
        <v>#REF!</v>
      </c>
      <c r="CA185" s="512">
        <f>'2a cofog szerinti teljesítés'!AG187</f>
        <v>0</v>
      </c>
      <c r="CB185" s="512">
        <f>'részletező tábla módosíto ei '!AT185</f>
        <v>0</v>
      </c>
      <c r="CC185" s="512">
        <f>'2a cofog szerinti teljesítés'!AU187</f>
        <v>0</v>
      </c>
      <c r="CD185" s="512">
        <f>'részletező tábla módosíto ei '!AU185</f>
        <v>0</v>
      </c>
      <c r="CE185" s="512">
        <f>'2a cofog szerinti teljesítés'!AX187</f>
        <v>0</v>
      </c>
      <c r="CF185" s="512" t="e">
        <f>'részletező tábla módosíto ei '!#REF!</f>
        <v>#REF!</v>
      </c>
      <c r="CG185" s="512" t="e">
        <f>'2a cofog szerinti teljesítés'!#REF!</f>
        <v>#REF!</v>
      </c>
      <c r="CH185" s="512">
        <f>'részletező tábla módosíto ei '!AV185</f>
        <v>0</v>
      </c>
      <c r="CI185" s="512">
        <f>'2a cofog szerinti teljesítés'!AY187</f>
        <v>0</v>
      </c>
      <c r="CJ185" s="512">
        <f>'részletező tábla módosíto ei '!AW185</f>
        <v>0</v>
      </c>
      <c r="CK185" s="512">
        <f>'2a cofog szerinti teljesítés'!AZ187</f>
        <v>0</v>
      </c>
      <c r="CL185" s="512" t="e">
        <f>'részletező tábla módosíto ei '!#REF!</f>
        <v>#REF!</v>
      </c>
      <c r="CM185" s="512"/>
      <c r="CN185" s="512" t="e">
        <f>'részletező tábla módosíto ei '!#REF!</f>
        <v>#REF!</v>
      </c>
      <c r="CO185" s="512">
        <f>'2a cofog szerinti teljesítés'!AQ187</f>
        <v>0</v>
      </c>
      <c r="CP185" s="512" t="e">
        <f>'részletező tábla módosíto ei '!#REF!</f>
        <v>#REF!</v>
      </c>
      <c r="CQ185" s="512"/>
      <c r="CR185" s="512">
        <f>'részletező tábla módosíto ei '!AX185</f>
        <v>0</v>
      </c>
      <c r="CS185" s="512"/>
      <c r="CT185" s="512" t="e">
        <f>'részletező tábla módosíto ei '!#REF!</f>
        <v>#REF!</v>
      </c>
      <c r="CU185" s="512" t="e">
        <f>'2a cofog szerinti teljesítés'!#REF!</f>
        <v>#REF!</v>
      </c>
      <c r="CV185" s="512">
        <f>'részletező tábla módosíto ei '!AY185</f>
        <v>0</v>
      </c>
      <c r="CW185" s="512">
        <f>'2a cofog szerinti teljesítés'!BB187</f>
        <v>0</v>
      </c>
      <c r="CX185" s="513">
        <f>'részletező tábla módosíto ei '!AZ185</f>
        <v>0</v>
      </c>
      <c r="CY185" s="513">
        <f>'2a cofog szerinti teljesítés'!BC187</f>
        <v>0</v>
      </c>
      <c r="CZ185" s="510">
        <f t="shared" si="278"/>
        <v>0</v>
      </c>
    </row>
    <row r="186" spans="1:104" ht="30" x14ac:dyDescent="0.3">
      <c r="A186" s="18" t="s">
        <v>365</v>
      </c>
      <c r="B186" s="19" t="s">
        <v>366</v>
      </c>
      <c r="C186" s="512">
        <f>'részletező tábla módosíto ei '!C186</f>
        <v>0</v>
      </c>
      <c r="D186" s="512">
        <f>'2a cofog szerinti teljesítés'!C188</f>
        <v>0</v>
      </c>
      <c r="E186" s="512">
        <f>'részletező tábla módosíto ei '!D186</f>
        <v>0</v>
      </c>
      <c r="F186" s="512">
        <f>'2a cofog szerinti teljesítés'!D188</f>
        <v>0</v>
      </c>
      <c r="G186" s="512">
        <f>'részletező tábla módosíto ei '!E186</f>
        <v>0</v>
      </c>
      <c r="H186" s="512">
        <f>'2a cofog szerinti teljesítés'!E188</f>
        <v>0</v>
      </c>
      <c r="I186" s="512">
        <f>'részletező tábla módosíto ei '!F186</f>
        <v>0</v>
      </c>
      <c r="J186" s="512">
        <f>'2a cofog szerinti teljesítés'!F188</f>
        <v>0</v>
      </c>
      <c r="K186" s="512">
        <f>'részletező tábla módosíto ei '!G186</f>
        <v>0</v>
      </c>
      <c r="L186" s="512">
        <f>'részletező tábla módosíto ei '!H186</f>
        <v>0</v>
      </c>
      <c r="M186" s="512">
        <f>'2a cofog szerinti teljesítés'!H188</f>
        <v>0</v>
      </c>
      <c r="N186" s="512">
        <f>'részletező tábla módosíto ei '!M186</f>
        <v>0</v>
      </c>
      <c r="O186" s="512">
        <f>'2a cofog szerinti teljesítés'!M188</f>
        <v>0</v>
      </c>
      <c r="P186" s="512">
        <f>'részletező tábla módosíto ei '!N186</f>
        <v>0</v>
      </c>
      <c r="Q186" s="512">
        <f>'2a cofog szerinti teljesítés'!N188</f>
        <v>0</v>
      </c>
      <c r="R186" s="512">
        <f>'részletező tábla módosíto ei '!O186</f>
        <v>0</v>
      </c>
      <c r="S186" s="512">
        <f>'2a cofog szerinti teljesítés'!O188</f>
        <v>0</v>
      </c>
      <c r="T186" s="512">
        <f>'részletező tábla módosíto ei '!P186</f>
        <v>0</v>
      </c>
      <c r="U186" s="512">
        <f>'2a cofog szerinti teljesítés'!P188</f>
        <v>0</v>
      </c>
      <c r="V186" s="512">
        <f>'részletező tábla módosíto ei '!Q186</f>
        <v>0</v>
      </c>
      <c r="W186" s="512">
        <f>'2a cofog szerinti teljesítés'!Q188</f>
        <v>0</v>
      </c>
      <c r="X186" s="512">
        <f>'részletező tábla módosíto ei '!R186</f>
        <v>0</v>
      </c>
      <c r="Y186" s="512">
        <f>'2a cofog szerinti teljesítés'!R188</f>
        <v>0</v>
      </c>
      <c r="Z186" s="512">
        <f>'részletező tábla módosíto ei '!S186</f>
        <v>0</v>
      </c>
      <c r="AA186" s="512">
        <f>'2a cofog szerinti teljesítés'!S188</f>
        <v>0</v>
      </c>
      <c r="AB186" s="512">
        <f>'részletező tábla módosíto ei '!T186</f>
        <v>0</v>
      </c>
      <c r="AC186" s="512">
        <f>'2a cofog szerinti teljesítés'!T188</f>
        <v>0</v>
      </c>
      <c r="AD186" s="512">
        <f>'részletező tábla módosíto ei '!U186</f>
        <v>0</v>
      </c>
      <c r="AE186" s="512">
        <f>'2a cofog szerinti teljesítés'!U188</f>
        <v>0</v>
      </c>
      <c r="AF186" s="512">
        <f>'részletező tábla módosíto ei '!V186</f>
        <v>0</v>
      </c>
      <c r="AG186" s="512">
        <f>'2a cofog szerinti teljesítés'!V188</f>
        <v>0</v>
      </c>
      <c r="AH186" s="512">
        <f>'részletező tábla módosíto ei '!W186</f>
        <v>0</v>
      </c>
      <c r="AI186" s="512">
        <f>'2a cofog szerinti teljesítés'!W188</f>
        <v>0</v>
      </c>
      <c r="AJ186" s="512">
        <f>'részletező tábla módosíto ei '!X186</f>
        <v>0</v>
      </c>
      <c r="AK186" s="512">
        <f>'2a cofog szerinti teljesítés'!X188</f>
        <v>0</v>
      </c>
      <c r="AL186" s="512">
        <f>'részletező tábla módosíto ei '!Y186</f>
        <v>0</v>
      </c>
      <c r="AM186" s="512">
        <f>'2a cofog szerinti teljesítés'!Y188</f>
        <v>0</v>
      </c>
      <c r="AN186" s="512">
        <f>'részletező tábla módosíto ei '!Z186</f>
        <v>0</v>
      </c>
      <c r="AO186" s="512">
        <f>'2a cofog szerinti teljesítés'!Z188</f>
        <v>0</v>
      </c>
      <c r="AP186" s="512">
        <f>'részletező tábla módosíto ei '!AA186</f>
        <v>0</v>
      </c>
      <c r="AQ186" s="512">
        <f>'2a cofog szerinti teljesítés'!AA188</f>
        <v>0</v>
      </c>
      <c r="AR186" s="512">
        <f>'részletező tábla módosíto ei '!AB186</f>
        <v>0</v>
      </c>
      <c r="AS186" s="512">
        <f>'2a cofog szerinti teljesítés'!AB188</f>
        <v>0</v>
      </c>
      <c r="AT186" s="512">
        <f>'részletező tábla módosíto ei '!AC186</f>
        <v>0</v>
      </c>
      <c r="AU186" s="512">
        <f>'2a cofog szerinti teljesítés'!AC188</f>
        <v>0</v>
      </c>
      <c r="AV186" s="512">
        <f>'részletező tábla módosíto ei '!AD186</f>
        <v>0</v>
      </c>
      <c r="AW186" s="512">
        <f>'2a cofog szerinti teljesítés'!AD188</f>
        <v>0</v>
      </c>
      <c r="AX186" s="512">
        <f>'részletező tábla módosíto ei '!AF186</f>
        <v>0</v>
      </c>
      <c r="AY186" s="512">
        <f>'2a cofog szerinti teljesítés'!AF188</f>
        <v>0</v>
      </c>
      <c r="AZ186" s="512">
        <f>'részletező tábla módosíto ei '!AG186</f>
        <v>0</v>
      </c>
      <c r="BA186" s="512">
        <f>'2a cofog szerinti teljesítés'!AG188</f>
        <v>0</v>
      </c>
      <c r="BB186" s="512">
        <f>'részletező tábla módosíto ei '!AH186</f>
        <v>0</v>
      </c>
      <c r="BC186" s="512">
        <f>'2a cofog szerinti teljesítés'!AH188</f>
        <v>0</v>
      </c>
      <c r="BD186" s="512">
        <f>'részletező tábla módosíto ei '!AI186</f>
        <v>0</v>
      </c>
      <c r="BE186" s="512">
        <f>'2a cofog szerinti teljesítés'!AI188</f>
        <v>0</v>
      </c>
      <c r="BF186" s="512">
        <f>'részletező tábla módosíto ei '!AJ186</f>
        <v>0</v>
      </c>
      <c r="BG186" s="512">
        <f>'2a cofog szerinti teljesítés'!AJ188</f>
        <v>0</v>
      </c>
      <c r="BH186" s="512">
        <f>'részletező tábla módosíto ei '!AK186</f>
        <v>0</v>
      </c>
      <c r="BI186" s="512">
        <f>'2a cofog szerinti teljesítés'!AK188</f>
        <v>0</v>
      </c>
      <c r="BJ186" s="512">
        <f>'részletező tábla módosíto ei '!AL186</f>
        <v>0</v>
      </c>
      <c r="BK186" s="512">
        <f>'2a cofog szerinti teljesítés'!AL188</f>
        <v>0</v>
      </c>
      <c r="BL186" s="512">
        <f>'részletező tábla módosíto ei '!AM186</f>
        <v>0</v>
      </c>
      <c r="BM186" s="512">
        <f>'2a cofog szerinti teljesítés'!AM188</f>
        <v>0</v>
      </c>
      <c r="BN186" s="512">
        <f>'részletező tábla módosíto ei '!AN186</f>
        <v>0</v>
      </c>
      <c r="BO186" s="512">
        <f>'2a cofog szerinti teljesítés'!AN188</f>
        <v>0</v>
      </c>
      <c r="BP186" s="512">
        <f>'részletező tábla módosíto ei '!AO186</f>
        <v>0</v>
      </c>
      <c r="BQ186" s="512">
        <f>'2a cofog szerinti teljesítés'!AO188</f>
        <v>0</v>
      </c>
      <c r="BR186" s="512">
        <f>'részletező tábla módosíto ei '!AP186</f>
        <v>0</v>
      </c>
      <c r="BS186" s="512">
        <f>'2a cofog szerinti teljesítés'!AP188</f>
        <v>0</v>
      </c>
      <c r="BT186" s="512">
        <f>'részletező tábla módosíto ei '!AR186</f>
        <v>0</v>
      </c>
      <c r="BU186" s="512">
        <f>'2a cofog szerinti teljesítés'!AR188</f>
        <v>0</v>
      </c>
      <c r="BV186" s="512">
        <f>'részletező tábla módosíto ei '!AS186</f>
        <v>0</v>
      </c>
      <c r="BW186" s="512">
        <f>'2a cofog szerinti teljesítés'!AS188</f>
        <v>0</v>
      </c>
      <c r="BX186" s="512">
        <f>'részletező tábla módosíto ei '!AE186</f>
        <v>0</v>
      </c>
      <c r="BY186" s="512">
        <f>'2a cofog szerinti teljesítés'!AE188</f>
        <v>0</v>
      </c>
      <c r="BZ186" s="512" t="e">
        <f>'részletező tábla módosíto ei '!#REF!</f>
        <v>#REF!</v>
      </c>
      <c r="CA186" s="512">
        <f>'2a cofog szerinti teljesítés'!AG188</f>
        <v>0</v>
      </c>
      <c r="CB186" s="512">
        <f>'részletező tábla módosíto ei '!AT186</f>
        <v>0</v>
      </c>
      <c r="CC186" s="512">
        <f>'2a cofog szerinti teljesítés'!AU188</f>
        <v>0</v>
      </c>
      <c r="CD186" s="512">
        <f>'részletező tábla módosíto ei '!AU186</f>
        <v>0</v>
      </c>
      <c r="CE186" s="512">
        <f>'2a cofog szerinti teljesítés'!AX188</f>
        <v>0</v>
      </c>
      <c r="CF186" s="512" t="e">
        <f>'részletező tábla módosíto ei '!#REF!</f>
        <v>#REF!</v>
      </c>
      <c r="CG186" s="512" t="e">
        <f>'2a cofog szerinti teljesítés'!#REF!</f>
        <v>#REF!</v>
      </c>
      <c r="CH186" s="512">
        <f>'részletező tábla módosíto ei '!AV186</f>
        <v>0</v>
      </c>
      <c r="CI186" s="512">
        <f>'2a cofog szerinti teljesítés'!AY188</f>
        <v>0</v>
      </c>
      <c r="CJ186" s="512">
        <f>'részletező tábla módosíto ei '!AW186</f>
        <v>0</v>
      </c>
      <c r="CK186" s="512">
        <f>'2a cofog szerinti teljesítés'!AZ188</f>
        <v>0</v>
      </c>
      <c r="CL186" s="512" t="e">
        <f>'részletező tábla módosíto ei '!#REF!</f>
        <v>#REF!</v>
      </c>
      <c r="CM186" s="512"/>
      <c r="CN186" s="512" t="e">
        <f>'részletező tábla módosíto ei '!#REF!</f>
        <v>#REF!</v>
      </c>
      <c r="CO186" s="512">
        <f>'2a cofog szerinti teljesítés'!AQ188</f>
        <v>0</v>
      </c>
      <c r="CP186" s="512" t="e">
        <f>'részletező tábla módosíto ei '!#REF!</f>
        <v>#REF!</v>
      </c>
      <c r="CQ186" s="512"/>
      <c r="CR186" s="512">
        <f>'részletező tábla módosíto ei '!AX186</f>
        <v>0</v>
      </c>
      <c r="CS186" s="512"/>
      <c r="CT186" s="512" t="e">
        <f>'részletező tábla módosíto ei '!#REF!</f>
        <v>#REF!</v>
      </c>
      <c r="CU186" s="512" t="e">
        <f>'2a cofog szerinti teljesítés'!#REF!</f>
        <v>#REF!</v>
      </c>
      <c r="CV186" s="512">
        <f>'részletező tábla módosíto ei '!AY186</f>
        <v>0</v>
      </c>
      <c r="CW186" s="512">
        <f>'2a cofog szerinti teljesítés'!BB188</f>
        <v>0</v>
      </c>
      <c r="CX186" s="513">
        <f>'részletező tábla módosíto ei '!AZ186</f>
        <v>0</v>
      </c>
      <c r="CY186" s="513">
        <f>'2a cofog szerinti teljesítés'!BC188</f>
        <v>0</v>
      </c>
      <c r="CZ186" s="510">
        <f t="shared" si="278"/>
        <v>0</v>
      </c>
    </row>
    <row r="187" spans="1:104" ht="17.399999999999999" x14ac:dyDescent="0.3">
      <c r="A187" s="18" t="s">
        <v>367</v>
      </c>
      <c r="B187" s="19" t="s">
        <v>368</v>
      </c>
      <c r="C187" s="512">
        <f>'részletező tábla módosíto ei '!C187</f>
        <v>0</v>
      </c>
      <c r="D187" s="512">
        <f>'2a cofog szerinti teljesítés'!C189</f>
        <v>0</v>
      </c>
      <c r="E187" s="512">
        <f>'részletező tábla módosíto ei '!D187</f>
        <v>0</v>
      </c>
      <c r="F187" s="512">
        <f>'2a cofog szerinti teljesítés'!D189</f>
        <v>0</v>
      </c>
      <c r="G187" s="512">
        <f>'részletező tábla módosíto ei '!E187</f>
        <v>0</v>
      </c>
      <c r="H187" s="512">
        <f>'2a cofog szerinti teljesítés'!E189</f>
        <v>0</v>
      </c>
      <c r="I187" s="512">
        <f>'részletező tábla módosíto ei '!F187</f>
        <v>0</v>
      </c>
      <c r="J187" s="512">
        <f>'2a cofog szerinti teljesítés'!F189</f>
        <v>0</v>
      </c>
      <c r="K187" s="512">
        <f>'részletező tábla módosíto ei '!G187</f>
        <v>0</v>
      </c>
      <c r="L187" s="512">
        <f>'részletező tábla módosíto ei '!H187</f>
        <v>0</v>
      </c>
      <c r="M187" s="512">
        <f>'2a cofog szerinti teljesítés'!H189</f>
        <v>0</v>
      </c>
      <c r="N187" s="512">
        <f>'részletező tábla módosíto ei '!M187</f>
        <v>0</v>
      </c>
      <c r="O187" s="512">
        <f>'2a cofog szerinti teljesítés'!M189</f>
        <v>0</v>
      </c>
      <c r="P187" s="512">
        <f>'részletező tábla módosíto ei '!N187</f>
        <v>0</v>
      </c>
      <c r="Q187" s="512">
        <f>'2a cofog szerinti teljesítés'!N189</f>
        <v>0</v>
      </c>
      <c r="R187" s="512">
        <f>'részletező tábla módosíto ei '!O187</f>
        <v>0</v>
      </c>
      <c r="S187" s="512">
        <f>'2a cofog szerinti teljesítés'!O189</f>
        <v>0</v>
      </c>
      <c r="T187" s="512">
        <f>'részletező tábla módosíto ei '!P187</f>
        <v>0</v>
      </c>
      <c r="U187" s="512">
        <f>'2a cofog szerinti teljesítés'!P189</f>
        <v>0</v>
      </c>
      <c r="V187" s="512">
        <f>'részletező tábla módosíto ei '!Q187</f>
        <v>0</v>
      </c>
      <c r="W187" s="512">
        <f>'2a cofog szerinti teljesítés'!Q189</f>
        <v>0</v>
      </c>
      <c r="X187" s="512">
        <f>'részletező tábla módosíto ei '!R187</f>
        <v>0</v>
      </c>
      <c r="Y187" s="512">
        <f>'2a cofog szerinti teljesítés'!R189</f>
        <v>0</v>
      </c>
      <c r="Z187" s="512">
        <f>'részletező tábla módosíto ei '!S187</f>
        <v>0</v>
      </c>
      <c r="AA187" s="512">
        <f>'2a cofog szerinti teljesítés'!S189</f>
        <v>0</v>
      </c>
      <c r="AB187" s="512">
        <f>'részletező tábla módosíto ei '!T187</f>
        <v>0</v>
      </c>
      <c r="AC187" s="512">
        <f>'2a cofog szerinti teljesítés'!T189</f>
        <v>0</v>
      </c>
      <c r="AD187" s="512">
        <f>'részletező tábla módosíto ei '!U187</f>
        <v>0</v>
      </c>
      <c r="AE187" s="512">
        <f>'2a cofog szerinti teljesítés'!U189</f>
        <v>0</v>
      </c>
      <c r="AF187" s="512">
        <f>'részletező tábla módosíto ei '!V187</f>
        <v>0</v>
      </c>
      <c r="AG187" s="512">
        <f>'2a cofog szerinti teljesítés'!V189</f>
        <v>0</v>
      </c>
      <c r="AH187" s="512">
        <f>'részletező tábla módosíto ei '!W187</f>
        <v>0</v>
      </c>
      <c r="AI187" s="512">
        <f>'2a cofog szerinti teljesítés'!W189</f>
        <v>0</v>
      </c>
      <c r="AJ187" s="512">
        <f>'részletező tábla módosíto ei '!X187</f>
        <v>0</v>
      </c>
      <c r="AK187" s="512">
        <f>'2a cofog szerinti teljesítés'!X189</f>
        <v>0</v>
      </c>
      <c r="AL187" s="512">
        <f>'részletező tábla módosíto ei '!Y187</f>
        <v>0</v>
      </c>
      <c r="AM187" s="512">
        <f>'2a cofog szerinti teljesítés'!Y189</f>
        <v>0</v>
      </c>
      <c r="AN187" s="512">
        <f>'részletező tábla módosíto ei '!Z187</f>
        <v>0</v>
      </c>
      <c r="AO187" s="512">
        <f>'2a cofog szerinti teljesítés'!Z189</f>
        <v>0</v>
      </c>
      <c r="AP187" s="512">
        <f>'részletező tábla módosíto ei '!AA187</f>
        <v>0</v>
      </c>
      <c r="AQ187" s="512">
        <f>'2a cofog szerinti teljesítés'!AA189</f>
        <v>0</v>
      </c>
      <c r="AR187" s="512">
        <f>'részletező tábla módosíto ei '!AB187</f>
        <v>0</v>
      </c>
      <c r="AS187" s="512">
        <f>'2a cofog szerinti teljesítés'!AB189</f>
        <v>0</v>
      </c>
      <c r="AT187" s="512">
        <f>'részletező tábla módosíto ei '!AC187</f>
        <v>0</v>
      </c>
      <c r="AU187" s="512">
        <f>'2a cofog szerinti teljesítés'!AC189</f>
        <v>0</v>
      </c>
      <c r="AV187" s="512">
        <f>'részletező tábla módosíto ei '!AD187</f>
        <v>0</v>
      </c>
      <c r="AW187" s="512">
        <f>'2a cofog szerinti teljesítés'!AD189</f>
        <v>0</v>
      </c>
      <c r="AX187" s="512">
        <f>'részletező tábla módosíto ei '!AF187</f>
        <v>0</v>
      </c>
      <c r="AY187" s="512">
        <f>'2a cofog szerinti teljesítés'!AF189</f>
        <v>0</v>
      </c>
      <c r="AZ187" s="512">
        <f>'részletező tábla módosíto ei '!AG187</f>
        <v>0</v>
      </c>
      <c r="BA187" s="512">
        <f>'2a cofog szerinti teljesítés'!AG189</f>
        <v>0</v>
      </c>
      <c r="BB187" s="512">
        <f>'részletező tábla módosíto ei '!AH187</f>
        <v>0</v>
      </c>
      <c r="BC187" s="512">
        <f>'2a cofog szerinti teljesítés'!AH189</f>
        <v>0</v>
      </c>
      <c r="BD187" s="512">
        <f>'részletező tábla módosíto ei '!AI187</f>
        <v>0</v>
      </c>
      <c r="BE187" s="512">
        <f>'2a cofog szerinti teljesítés'!AI189</f>
        <v>0</v>
      </c>
      <c r="BF187" s="512">
        <f>'részletező tábla módosíto ei '!AJ187</f>
        <v>0</v>
      </c>
      <c r="BG187" s="512">
        <f>'2a cofog szerinti teljesítés'!AJ189</f>
        <v>0</v>
      </c>
      <c r="BH187" s="512">
        <f>'részletező tábla módosíto ei '!AK187</f>
        <v>0</v>
      </c>
      <c r="BI187" s="512">
        <f>'2a cofog szerinti teljesítés'!AK189</f>
        <v>0</v>
      </c>
      <c r="BJ187" s="512">
        <f>'részletező tábla módosíto ei '!AL187</f>
        <v>0</v>
      </c>
      <c r="BK187" s="512">
        <f>'2a cofog szerinti teljesítés'!AL189</f>
        <v>0</v>
      </c>
      <c r="BL187" s="512">
        <f>'részletező tábla módosíto ei '!AM187</f>
        <v>0</v>
      </c>
      <c r="BM187" s="512">
        <f>'2a cofog szerinti teljesítés'!AM189</f>
        <v>0</v>
      </c>
      <c r="BN187" s="512">
        <f>'részletező tábla módosíto ei '!AN187</f>
        <v>0</v>
      </c>
      <c r="BO187" s="512">
        <f>'2a cofog szerinti teljesítés'!AN189</f>
        <v>0</v>
      </c>
      <c r="BP187" s="512">
        <f>'részletező tábla módosíto ei '!AO187</f>
        <v>0</v>
      </c>
      <c r="BQ187" s="512">
        <f>'2a cofog szerinti teljesítés'!AO189</f>
        <v>0</v>
      </c>
      <c r="BR187" s="512">
        <f>'részletező tábla módosíto ei '!AP187</f>
        <v>0</v>
      </c>
      <c r="BS187" s="512">
        <f>'2a cofog szerinti teljesítés'!AP189</f>
        <v>0</v>
      </c>
      <c r="BT187" s="512">
        <f>'részletező tábla módosíto ei '!AR187</f>
        <v>0</v>
      </c>
      <c r="BU187" s="512">
        <f>'2a cofog szerinti teljesítés'!AR189</f>
        <v>0</v>
      </c>
      <c r="BV187" s="512">
        <f>'részletező tábla módosíto ei '!AS187</f>
        <v>0</v>
      </c>
      <c r="BW187" s="512">
        <f>'2a cofog szerinti teljesítés'!AS189</f>
        <v>0</v>
      </c>
      <c r="BX187" s="512">
        <f>'részletező tábla módosíto ei '!AE187</f>
        <v>0</v>
      </c>
      <c r="BY187" s="512">
        <f>'2a cofog szerinti teljesítés'!AE189</f>
        <v>0</v>
      </c>
      <c r="BZ187" s="512" t="e">
        <f>'részletező tábla módosíto ei '!#REF!</f>
        <v>#REF!</v>
      </c>
      <c r="CA187" s="512">
        <f>'2a cofog szerinti teljesítés'!AG189</f>
        <v>0</v>
      </c>
      <c r="CB187" s="512">
        <f>'részletező tábla módosíto ei '!AT187</f>
        <v>0</v>
      </c>
      <c r="CC187" s="512">
        <f>'2a cofog szerinti teljesítés'!AU189</f>
        <v>0</v>
      </c>
      <c r="CD187" s="512">
        <f>'részletező tábla módosíto ei '!AU187</f>
        <v>0</v>
      </c>
      <c r="CE187" s="512">
        <f>'2a cofog szerinti teljesítés'!AX189</f>
        <v>0</v>
      </c>
      <c r="CF187" s="512" t="e">
        <f>'részletező tábla módosíto ei '!#REF!</f>
        <v>#REF!</v>
      </c>
      <c r="CG187" s="512" t="e">
        <f>'2a cofog szerinti teljesítés'!#REF!</f>
        <v>#REF!</v>
      </c>
      <c r="CH187" s="512">
        <f>'részletező tábla módosíto ei '!AV187</f>
        <v>0</v>
      </c>
      <c r="CI187" s="512">
        <f>'2a cofog szerinti teljesítés'!AY189</f>
        <v>0</v>
      </c>
      <c r="CJ187" s="512">
        <f>'részletező tábla módosíto ei '!AW187</f>
        <v>0</v>
      </c>
      <c r="CK187" s="512">
        <f>'2a cofog szerinti teljesítés'!AZ189</f>
        <v>0</v>
      </c>
      <c r="CL187" s="512" t="e">
        <f>'részletező tábla módosíto ei '!#REF!</f>
        <v>#REF!</v>
      </c>
      <c r="CM187" s="512"/>
      <c r="CN187" s="512" t="e">
        <f>'részletező tábla módosíto ei '!#REF!</f>
        <v>#REF!</v>
      </c>
      <c r="CO187" s="512">
        <f>'2a cofog szerinti teljesítés'!AQ189</f>
        <v>0</v>
      </c>
      <c r="CP187" s="512" t="e">
        <f>'részletező tábla módosíto ei '!#REF!</f>
        <v>#REF!</v>
      </c>
      <c r="CQ187" s="512"/>
      <c r="CR187" s="512">
        <f>'részletező tábla módosíto ei '!AX187</f>
        <v>0</v>
      </c>
      <c r="CS187" s="512"/>
      <c r="CT187" s="512" t="e">
        <f>'részletező tábla módosíto ei '!#REF!</f>
        <v>#REF!</v>
      </c>
      <c r="CU187" s="512" t="e">
        <f>'2a cofog szerinti teljesítés'!#REF!</f>
        <v>#REF!</v>
      </c>
      <c r="CV187" s="512">
        <f>'részletező tábla módosíto ei '!AY187</f>
        <v>0</v>
      </c>
      <c r="CW187" s="512">
        <f>'2a cofog szerinti teljesítés'!BB189</f>
        <v>0</v>
      </c>
      <c r="CX187" s="513">
        <f>'részletező tábla módosíto ei '!AZ187</f>
        <v>0</v>
      </c>
      <c r="CY187" s="513">
        <f>'2a cofog szerinti teljesítés'!BC189</f>
        <v>0</v>
      </c>
      <c r="CZ187" s="510">
        <f t="shared" si="278"/>
        <v>0</v>
      </c>
    </row>
    <row r="188" spans="1:104" ht="17.399999999999999" x14ac:dyDescent="0.3">
      <c r="A188" s="18" t="s">
        <v>369</v>
      </c>
      <c r="B188" s="19" t="s">
        <v>370</v>
      </c>
      <c r="C188" s="512">
        <f>'részletező tábla módosíto ei '!C188</f>
        <v>0</v>
      </c>
      <c r="D188" s="512">
        <f>'2a cofog szerinti teljesítés'!C190</f>
        <v>0</v>
      </c>
      <c r="E188" s="512">
        <f>'részletező tábla módosíto ei '!D188</f>
        <v>0</v>
      </c>
      <c r="F188" s="512">
        <f>'2a cofog szerinti teljesítés'!D190</f>
        <v>0</v>
      </c>
      <c r="G188" s="512">
        <f>'részletező tábla módosíto ei '!E188</f>
        <v>0</v>
      </c>
      <c r="H188" s="512">
        <f>'2a cofog szerinti teljesítés'!E190</f>
        <v>0</v>
      </c>
      <c r="I188" s="512">
        <f>'részletező tábla módosíto ei '!F188</f>
        <v>0</v>
      </c>
      <c r="J188" s="512">
        <f>'2a cofog szerinti teljesítés'!F190</f>
        <v>0</v>
      </c>
      <c r="K188" s="512">
        <f>'részletező tábla módosíto ei '!G188</f>
        <v>0</v>
      </c>
      <c r="L188" s="512">
        <f>'részletező tábla módosíto ei '!H188</f>
        <v>0</v>
      </c>
      <c r="M188" s="512">
        <f>'2a cofog szerinti teljesítés'!H190</f>
        <v>0</v>
      </c>
      <c r="N188" s="512">
        <f>'részletező tábla módosíto ei '!M188</f>
        <v>0</v>
      </c>
      <c r="O188" s="512">
        <f>'2a cofog szerinti teljesítés'!M190</f>
        <v>0</v>
      </c>
      <c r="P188" s="512">
        <f>'részletező tábla módosíto ei '!N188</f>
        <v>0</v>
      </c>
      <c r="Q188" s="512">
        <f>'2a cofog szerinti teljesítés'!N190</f>
        <v>0</v>
      </c>
      <c r="R188" s="512">
        <f>'részletező tábla módosíto ei '!O188</f>
        <v>0</v>
      </c>
      <c r="S188" s="512">
        <f>'2a cofog szerinti teljesítés'!O190</f>
        <v>0</v>
      </c>
      <c r="T188" s="512">
        <f>'részletező tábla módosíto ei '!P188</f>
        <v>0</v>
      </c>
      <c r="U188" s="512">
        <f>'2a cofog szerinti teljesítés'!P190</f>
        <v>0</v>
      </c>
      <c r="V188" s="512">
        <f>'részletező tábla módosíto ei '!Q188</f>
        <v>0</v>
      </c>
      <c r="W188" s="512">
        <f>'2a cofog szerinti teljesítés'!Q190</f>
        <v>0</v>
      </c>
      <c r="X188" s="512">
        <f>'részletező tábla módosíto ei '!R188</f>
        <v>0</v>
      </c>
      <c r="Y188" s="512">
        <f>'2a cofog szerinti teljesítés'!R190</f>
        <v>0</v>
      </c>
      <c r="Z188" s="512">
        <f>'részletező tábla módosíto ei '!S188</f>
        <v>0</v>
      </c>
      <c r="AA188" s="512">
        <f>'2a cofog szerinti teljesítés'!S190</f>
        <v>0</v>
      </c>
      <c r="AB188" s="512">
        <f>'részletező tábla módosíto ei '!T188</f>
        <v>0</v>
      </c>
      <c r="AC188" s="512">
        <f>'2a cofog szerinti teljesítés'!T190</f>
        <v>0</v>
      </c>
      <c r="AD188" s="512">
        <f>'részletező tábla módosíto ei '!U188</f>
        <v>0</v>
      </c>
      <c r="AE188" s="512">
        <f>'2a cofog szerinti teljesítés'!U190</f>
        <v>0</v>
      </c>
      <c r="AF188" s="512">
        <f>'részletező tábla módosíto ei '!V188</f>
        <v>0</v>
      </c>
      <c r="AG188" s="512">
        <f>'2a cofog szerinti teljesítés'!V190</f>
        <v>0</v>
      </c>
      <c r="AH188" s="512">
        <f>'részletező tábla módosíto ei '!W188</f>
        <v>0</v>
      </c>
      <c r="AI188" s="512">
        <f>'2a cofog szerinti teljesítés'!W190</f>
        <v>0</v>
      </c>
      <c r="AJ188" s="512">
        <f>'részletező tábla módosíto ei '!X188</f>
        <v>0</v>
      </c>
      <c r="AK188" s="512">
        <f>'2a cofog szerinti teljesítés'!X190</f>
        <v>0</v>
      </c>
      <c r="AL188" s="512">
        <f>'részletező tábla módosíto ei '!Y188</f>
        <v>0</v>
      </c>
      <c r="AM188" s="512">
        <f>'2a cofog szerinti teljesítés'!Y190</f>
        <v>0</v>
      </c>
      <c r="AN188" s="512">
        <f>'részletező tábla módosíto ei '!Z188</f>
        <v>0</v>
      </c>
      <c r="AO188" s="512">
        <f>'2a cofog szerinti teljesítés'!Z190</f>
        <v>0</v>
      </c>
      <c r="AP188" s="512">
        <f>'részletező tábla módosíto ei '!AA188</f>
        <v>0</v>
      </c>
      <c r="AQ188" s="512">
        <f>'2a cofog szerinti teljesítés'!AA190</f>
        <v>0</v>
      </c>
      <c r="AR188" s="512">
        <f>'részletező tábla módosíto ei '!AB188</f>
        <v>0</v>
      </c>
      <c r="AS188" s="512">
        <f>'2a cofog szerinti teljesítés'!AB190</f>
        <v>0</v>
      </c>
      <c r="AT188" s="512">
        <f>'részletező tábla módosíto ei '!AC188</f>
        <v>0</v>
      </c>
      <c r="AU188" s="512">
        <f>'2a cofog szerinti teljesítés'!AC190</f>
        <v>0</v>
      </c>
      <c r="AV188" s="512">
        <f>'részletező tábla módosíto ei '!AD188</f>
        <v>0</v>
      </c>
      <c r="AW188" s="512">
        <f>'2a cofog szerinti teljesítés'!AD190</f>
        <v>0</v>
      </c>
      <c r="AX188" s="512">
        <f>'részletező tábla módosíto ei '!AF188</f>
        <v>0</v>
      </c>
      <c r="AY188" s="512">
        <f>'2a cofog szerinti teljesítés'!AF190</f>
        <v>0</v>
      </c>
      <c r="AZ188" s="512">
        <f>'részletező tábla módosíto ei '!AG188</f>
        <v>0</v>
      </c>
      <c r="BA188" s="512">
        <f>'2a cofog szerinti teljesítés'!AG190</f>
        <v>0</v>
      </c>
      <c r="BB188" s="512">
        <f>'részletező tábla módosíto ei '!AH188</f>
        <v>0</v>
      </c>
      <c r="BC188" s="512">
        <f>'2a cofog szerinti teljesítés'!AH190</f>
        <v>0</v>
      </c>
      <c r="BD188" s="512">
        <f>'részletező tábla módosíto ei '!AI188</f>
        <v>0</v>
      </c>
      <c r="BE188" s="512">
        <f>'2a cofog szerinti teljesítés'!AI190</f>
        <v>0</v>
      </c>
      <c r="BF188" s="512">
        <f>'részletező tábla módosíto ei '!AJ188</f>
        <v>0</v>
      </c>
      <c r="BG188" s="512">
        <f>'2a cofog szerinti teljesítés'!AJ190</f>
        <v>0</v>
      </c>
      <c r="BH188" s="512">
        <f>'részletező tábla módosíto ei '!AK188</f>
        <v>0</v>
      </c>
      <c r="BI188" s="512">
        <f>'2a cofog szerinti teljesítés'!AK190</f>
        <v>0</v>
      </c>
      <c r="BJ188" s="512">
        <f>'részletező tábla módosíto ei '!AL188</f>
        <v>0</v>
      </c>
      <c r="BK188" s="512">
        <f>'2a cofog szerinti teljesítés'!AL190</f>
        <v>0</v>
      </c>
      <c r="BL188" s="512">
        <f>'részletező tábla módosíto ei '!AM188</f>
        <v>0</v>
      </c>
      <c r="BM188" s="512">
        <f>'2a cofog szerinti teljesítés'!AM190</f>
        <v>0</v>
      </c>
      <c r="BN188" s="512">
        <f>'részletező tábla módosíto ei '!AN188</f>
        <v>0</v>
      </c>
      <c r="BO188" s="512">
        <f>'2a cofog szerinti teljesítés'!AN190</f>
        <v>0</v>
      </c>
      <c r="BP188" s="512">
        <f>'részletező tábla módosíto ei '!AO188</f>
        <v>0</v>
      </c>
      <c r="BQ188" s="512">
        <f>'2a cofog szerinti teljesítés'!AO190</f>
        <v>0</v>
      </c>
      <c r="BR188" s="512">
        <f>'részletező tábla módosíto ei '!AP188</f>
        <v>0</v>
      </c>
      <c r="BS188" s="512">
        <f>'2a cofog szerinti teljesítés'!AP190</f>
        <v>0</v>
      </c>
      <c r="BT188" s="512">
        <f>'részletező tábla módosíto ei '!AR188</f>
        <v>0</v>
      </c>
      <c r="BU188" s="512">
        <f>'2a cofog szerinti teljesítés'!AR190</f>
        <v>0</v>
      </c>
      <c r="BV188" s="512">
        <f>'részletező tábla módosíto ei '!AS188</f>
        <v>0</v>
      </c>
      <c r="BW188" s="512">
        <f>'2a cofog szerinti teljesítés'!AS190</f>
        <v>0</v>
      </c>
      <c r="BX188" s="512">
        <f>'részletező tábla módosíto ei '!AE188</f>
        <v>0</v>
      </c>
      <c r="BY188" s="512">
        <f>'2a cofog szerinti teljesítés'!AE190</f>
        <v>0</v>
      </c>
      <c r="BZ188" s="512" t="e">
        <f>'részletező tábla módosíto ei '!#REF!</f>
        <v>#REF!</v>
      </c>
      <c r="CA188" s="512">
        <f>'2a cofog szerinti teljesítés'!AG190</f>
        <v>0</v>
      </c>
      <c r="CB188" s="512">
        <f>'részletező tábla módosíto ei '!AT188</f>
        <v>0</v>
      </c>
      <c r="CC188" s="512">
        <f>'2a cofog szerinti teljesítés'!AU190</f>
        <v>0</v>
      </c>
      <c r="CD188" s="512">
        <f>'részletező tábla módosíto ei '!AU188</f>
        <v>0</v>
      </c>
      <c r="CE188" s="512">
        <f>'2a cofog szerinti teljesítés'!AX190</f>
        <v>0</v>
      </c>
      <c r="CF188" s="512" t="e">
        <f>'részletező tábla módosíto ei '!#REF!</f>
        <v>#REF!</v>
      </c>
      <c r="CG188" s="512" t="e">
        <f>'2a cofog szerinti teljesítés'!#REF!</f>
        <v>#REF!</v>
      </c>
      <c r="CH188" s="512">
        <f>'részletező tábla módosíto ei '!AV188</f>
        <v>0</v>
      </c>
      <c r="CI188" s="512">
        <f>'2a cofog szerinti teljesítés'!AY190</f>
        <v>0</v>
      </c>
      <c r="CJ188" s="512">
        <f>'részletező tábla módosíto ei '!AW188</f>
        <v>0</v>
      </c>
      <c r="CK188" s="512">
        <f>'2a cofog szerinti teljesítés'!AZ190</f>
        <v>0</v>
      </c>
      <c r="CL188" s="512" t="e">
        <f>'részletező tábla módosíto ei '!#REF!</f>
        <v>#REF!</v>
      </c>
      <c r="CM188" s="512"/>
      <c r="CN188" s="512" t="e">
        <f>'részletező tábla módosíto ei '!#REF!</f>
        <v>#REF!</v>
      </c>
      <c r="CO188" s="512">
        <f>'2a cofog szerinti teljesítés'!AQ190</f>
        <v>0</v>
      </c>
      <c r="CP188" s="512" t="e">
        <f>'részletező tábla módosíto ei '!#REF!</f>
        <v>#REF!</v>
      </c>
      <c r="CQ188" s="512"/>
      <c r="CR188" s="512">
        <f>'részletező tábla módosíto ei '!AX188</f>
        <v>0</v>
      </c>
      <c r="CS188" s="512"/>
      <c r="CT188" s="512" t="e">
        <f>'részletező tábla módosíto ei '!#REF!</f>
        <v>#REF!</v>
      </c>
      <c r="CU188" s="512" t="e">
        <f>'2a cofog szerinti teljesítés'!#REF!</f>
        <v>#REF!</v>
      </c>
      <c r="CV188" s="512">
        <f>'részletező tábla módosíto ei '!AY188</f>
        <v>0</v>
      </c>
      <c r="CW188" s="512">
        <f>'2a cofog szerinti teljesítés'!BB190</f>
        <v>0</v>
      </c>
      <c r="CX188" s="513">
        <f>'részletező tábla módosíto ei '!AZ188</f>
        <v>0</v>
      </c>
      <c r="CY188" s="513">
        <f>'2a cofog szerinti teljesítés'!BC190</f>
        <v>0</v>
      </c>
      <c r="CZ188" s="510">
        <f t="shared" ref="CZ188:CZ216" si="279">CX188+AD188+V188+L188</f>
        <v>0</v>
      </c>
    </row>
    <row r="189" spans="1:104" ht="17.399999999999999" x14ac:dyDescent="0.3">
      <c r="A189" s="18" t="s">
        <v>371</v>
      </c>
      <c r="B189" s="19" t="s">
        <v>1321</v>
      </c>
      <c r="C189" s="512">
        <f>'részletező tábla módosíto ei '!C189</f>
        <v>0</v>
      </c>
      <c r="D189" s="512">
        <f>'2a cofog szerinti teljesítés'!C191</f>
        <v>0</v>
      </c>
      <c r="E189" s="512">
        <f>'részletező tábla módosíto ei '!D189</f>
        <v>0</v>
      </c>
      <c r="F189" s="512">
        <f>'2a cofog szerinti teljesítés'!D191</f>
        <v>0</v>
      </c>
      <c r="G189" s="512">
        <f>'részletező tábla módosíto ei '!E189</f>
        <v>0</v>
      </c>
      <c r="H189" s="512">
        <f>'2a cofog szerinti teljesítés'!E191</f>
        <v>0</v>
      </c>
      <c r="I189" s="512">
        <f>'részletező tábla módosíto ei '!F189</f>
        <v>0</v>
      </c>
      <c r="J189" s="512">
        <f>'2a cofog szerinti teljesítés'!F191</f>
        <v>0</v>
      </c>
      <c r="K189" s="512">
        <f>'részletező tábla módosíto ei '!G189</f>
        <v>0</v>
      </c>
      <c r="L189" s="512">
        <f>'részletező tábla módosíto ei '!H189</f>
        <v>0</v>
      </c>
      <c r="M189" s="512">
        <f>'2a cofog szerinti teljesítés'!H191</f>
        <v>0</v>
      </c>
      <c r="N189" s="512">
        <f>'részletező tábla módosíto ei '!M189</f>
        <v>0</v>
      </c>
      <c r="O189" s="512">
        <f>'2a cofog szerinti teljesítés'!M191</f>
        <v>0</v>
      </c>
      <c r="P189" s="512">
        <f>'részletező tábla módosíto ei '!N189</f>
        <v>0</v>
      </c>
      <c r="Q189" s="512">
        <f>'2a cofog szerinti teljesítés'!N191</f>
        <v>0</v>
      </c>
      <c r="R189" s="512">
        <f>'részletező tábla módosíto ei '!O189</f>
        <v>0</v>
      </c>
      <c r="S189" s="512">
        <f>'2a cofog szerinti teljesítés'!O191</f>
        <v>0</v>
      </c>
      <c r="T189" s="512">
        <f>'részletező tábla módosíto ei '!P189</f>
        <v>0</v>
      </c>
      <c r="U189" s="512">
        <f>'2a cofog szerinti teljesítés'!P191</f>
        <v>0</v>
      </c>
      <c r="V189" s="512">
        <f>'részletező tábla módosíto ei '!Q189</f>
        <v>0</v>
      </c>
      <c r="W189" s="512">
        <f>'2a cofog szerinti teljesítés'!Q191</f>
        <v>0</v>
      </c>
      <c r="X189" s="512">
        <f>'részletező tábla módosíto ei '!R189</f>
        <v>0</v>
      </c>
      <c r="Y189" s="512">
        <f>'2a cofog szerinti teljesítés'!R191</f>
        <v>0</v>
      </c>
      <c r="Z189" s="512">
        <f>'részletező tábla módosíto ei '!S189</f>
        <v>0</v>
      </c>
      <c r="AA189" s="512">
        <f>'2a cofog szerinti teljesítés'!S191</f>
        <v>0</v>
      </c>
      <c r="AB189" s="512">
        <f>'részletező tábla módosíto ei '!T189</f>
        <v>0</v>
      </c>
      <c r="AC189" s="512">
        <f>'2a cofog szerinti teljesítés'!T191</f>
        <v>0</v>
      </c>
      <c r="AD189" s="512">
        <f>'részletező tábla módosíto ei '!U189</f>
        <v>0</v>
      </c>
      <c r="AE189" s="512">
        <f>'2a cofog szerinti teljesítés'!U191</f>
        <v>0</v>
      </c>
      <c r="AF189" s="512">
        <f>'részletező tábla módosíto ei '!V189</f>
        <v>0</v>
      </c>
      <c r="AG189" s="512">
        <f>'2a cofog szerinti teljesítés'!V191</f>
        <v>0</v>
      </c>
      <c r="AH189" s="512">
        <f>'részletező tábla módosíto ei '!W189</f>
        <v>0</v>
      </c>
      <c r="AI189" s="512">
        <f>'2a cofog szerinti teljesítés'!W191</f>
        <v>0</v>
      </c>
      <c r="AJ189" s="512">
        <f>'részletező tábla módosíto ei '!X189</f>
        <v>0</v>
      </c>
      <c r="AK189" s="512">
        <f>'2a cofog szerinti teljesítés'!X191</f>
        <v>0</v>
      </c>
      <c r="AL189" s="512">
        <f>'részletező tábla módosíto ei '!Y189</f>
        <v>0</v>
      </c>
      <c r="AM189" s="512">
        <f>'2a cofog szerinti teljesítés'!Y191</f>
        <v>0</v>
      </c>
      <c r="AN189" s="512">
        <f>'részletező tábla módosíto ei '!Z189</f>
        <v>0</v>
      </c>
      <c r="AO189" s="512">
        <f>'2a cofog szerinti teljesítés'!Z191</f>
        <v>0</v>
      </c>
      <c r="AP189" s="512">
        <f>'részletező tábla módosíto ei '!AA189</f>
        <v>0</v>
      </c>
      <c r="AQ189" s="512">
        <f>'2a cofog szerinti teljesítés'!AA191</f>
        <v>0</v>
      </c>
      <c r="AR189" s="512">
        <f>'részletező tábla módosíto ei '!AB189</f>
        <v>0</v>
      </c>
      <c r="AS189" s="512">
        <f>'2a cofog szerinti teljesítés'!AB191</f>
        <v>0</v>
      </c>
      <c r="AT189" s="512">
        <f>'részletező tábla módosíto ei '!AC189</f>
        <v>0</v>
      </c>
      <c r="AU189" s="512">
        <f>'2a cofog szerinti teljesítés'!AC191</f>
        <v>0</v>
      </c>
      <c r="AV189" s="512">
        <f>'részletező tábla módosíto ei '!AD189</f>
        <v>0</v>
      </c>
      <c r="AW189" s="512">
        <f>'2a cofog szerinti teljesítés'!AD191</f>
        <v>0</v>
      </c>
      <c r="AX189" s="512">
        <f>'részletező tábla módosíto ei '!AF189</f>
        <v>0</v>
      </c>
      <c r="AY189" s="512">
        <f>'2a cofog szerinti teljesítés'!AF191</f>
        <v>0</v>
      </c>
      <c r="AZ189" s="512">
        <f>'részletező tábla módosíto ei '!AG189</f>
        <v>0</v>
      </c>
      <c r="BA189" s="512">
        <f>'2a cofog szerinti teljesítés'!AG191</f>
        <v>0</v>
      </c>
      <c r="BB189" s="512">
        <f>'részletező tábla módosíto ei '!AH189</f>
        <v>0</v>
      </c>
      <c r="BC189" s="512">
        <f>'2a cofog szerinti teljesítés'!AH191</f>
        <v>0</v>
      </c>
      <c r="BD189" s="512">
        <f>'részletező tábla módosíto ei '!AI189</f>
        <v>0</v>
      </c>
      <c r="BE189" s="512">
        <f>'2a cofog szerinti teljesítés'!AI191</f>
        <v>0</v>
      </c>
      <c r="BF189" s="512">
        <f>'részletező tábla módosíto ei '!AJ189</f>
        <v>0</v>
      </c>
      <c r="BG189" s="512">
        <f>'2a cofog szerinti teljesítés'!AJ191</f>
        <v>0</v>
      </c>
      <c r="BH189" s="512">
        <f>'részletező tábla módosíto ei '!AK189</f>
        <v>0</v>
      </c>
      <c r="BI189" s="512">
        <f>'2a cofog szerinti teljesítés'!AK191</f>
        <v>0</v>
      </c>
      <c r="BJ189" s="512">
        <f>'részletező tábla módosíto ei '!AL189</f>
        <v>0</v>
      </c>
      <c r="BK189" s="512">
        <f>'2a cofog szerinti teljesítés'!AL191</f>
        <v>0</v>
      </c>
      <c r="BL189" s="512">
        <f>'részletező tábla módosíto ei '!AM189</f>
        <v>0</v>
      </c>
      <c r="BM189" s="512">
        <f>'2a cofog szerinti teljesítés'!AM191</f>
        <v>0</v>
      </c>
      <c r="BN189" s="512">
        <f>'részletező tábla módosíto ei '!AN189</f>
        <v>0</v>
      </c>
      <c r="BO189" s="512">
        <f>'2a cofog szerinti teljesítés'!AN191</f>
        <v>0</v>
      </c>
      <c r="BP189" s="512">
        <f>'részletező tábla módosíto ei '!AO189</f>
        <v>0</v>
      </c>
      <c r="BQ189" s="512">
        <f>'2a cofog szerinti teljesítés'!AO191</f>
        <v>0</v>
      </c>
      <c r="BR189" s="512">
        <f>'részletező tábla módosíto ei '!AP189</f>
        <v>0</v>
      </c>
      <c r="BS189" s="512">
        <f>'2a cofog szerinti teljesítés'!AP191</f>
        <v>0</v>
      </c>
      <c r="BT189" s="512">
        <f>'részletező tábla módosíto ei '!AR189</f>
        <v>0</v>
      </c>
      <c r="BU189" s="512">
        <f>'2a cofog szerinti teljesítés'!AR191</f>
        <v>0</v>
      </c>
      <c r="BV189" s="512">
        <f>'részletező tábla módosíto ei '!AS189</f>
        <v>0</v>
      </c>
      <c r="BW189" s="512">
        <f>'2a cofog szerinti teljesítés'!AS191</f>
        <v>0</v>
      </c>
      <c r="BX189" s="512">
        <f>'részletező tábla módosíto ei '!AE189</f>
        <v>0</v>
      </c>
      <c r="BY189" s="512">
        <f>'2a cofog szerinti teljesítés'!AE191</f>
        <v>0</v>
      </c>
      <c r="BZ189" s="512" t="e">
        <f>'részletező tábla módosíto ei '!#REF!</f>
        <v>#REF!</v>
      </c>
      <c r="CA189" s="512">
        <f>'2a cofog szerinti teljesítés'!AG191</f>
        <v>0</v>
      </c>
      <c r="CB189" s="512">
        <f>'részletező tábla módosíto ei '!AT189</f>
        <v>0</v>
      </c>
      <c r="CC189" s="512">
        <f>'2a cofog szerinti teljesítés'!AU191</f>
        <v>0</v>
      </c>
      <c r="CD189" s="512">
        <f>'részletező tábla módosíto ei '!AU189</f>
        <v>0</v>
      </c>
      <c r="CE189" s="512">
        <f>'2a cofog szerinti teljesítés'!AX191</f>
        <v>0</v>
      </c>
      <c r="CF189" s="512" t="e">
        <f>'részletező tábla módosíto ei '!#REF!</f>
        <v>#REF!</v>
      </c>
      <c r="CG189" s="512" t="e">
        <f>'2a cofog szerinti teljesítés'!#REF!</f>
        <v>#REF!</v>
      </c>
      <c r="CH189" s="512">
        <f>'részletező tábla módosíto ei '!AV189</f>
        <v>0</v>
      </c>
      <c r="CI189" s="512">
        <f>'2a cofog szerinti teljesítés'!AY191</f>
        <v>0</v>
      </c>
      <c r="CJ189" s="512">
        <f>'részletező tábla módosíto ei '!AW189</f>
        <v>0</v>
      </c>
      <c r="CK189" s="512">
        <f>'2a cofog szerinti teljesítés'!AZ191</f>
        <v>0</v>
      </c>
      <c r="CL189" s="512" t="e">
        <f>'részletező tábla módosíto ei '!#REF!</f>
        <v>#REF!</v>
      </c>
      <c r="CM189" s="512"/>
      <c r="CN189" s="512" t="e">
        <f>'részletező tábla módosíto ei '!#REF!</f>
        <v>#REF!</v>
      </c>
      <c r="CO189" s="512">
        <f>'2a cofog szerinti teljesítés'!AQ191</f>
        <v>0</v>
      </c>
      <c r="CP189" s="512" t="e">
        <f>'részletező tábla módosíto ei '!#REF!</f>
        <v>#REF!</v>
      </c>
      <c r="CQ189" s="512"/>
      <c r="CR189" s="512">
        <f>'részletező tábla módosíto ei '!AX189</f>
        <v>0</v>
      </c>
      <c r="CS189" s="512"/>
      <c r="CT189" s="512" t="e">
        <f>'részletező tábla módosíto ei '!#REF!</f>
        <v>#REF!</v>
      </c>
      <c r="CU189" s="512" t="e">
        <f>'2a cofog szerinti teljesítés'!#REF!</f>
        <v>#REF!</v>
      </c>
      <c r="CV189" s="512">
        <f>'részletező tábla módosíto ei '!AY189</f>
        <v>0</v>
      </c>
      <c r="CW189" s="512">
        <f>'2a cofog szerinti teljesítés'!BB191</f>
        <v>0</v>
      </c>
      <c r="CX189" s="513">
        <f>'részletező tábla módosíto ei '!AZ189</f>
        <v>0</v>
      </c>
      <c r="CY189" s="513">
        <f>'2a cofog szerinti teljesítés'!BC191</f>
        <v>0</v>
      </c>
      <c r="CZ189" s="510"/>
    </row>
    <row r="190" spans="1:104" ht="30" x14ac:dyDescent="0.3">
      <c r="A190" s="18" t="s">
        <v>373</v>
      </c>
      <c r="B190" s="19" t="s">
        <v>372</v>
      </c>
      <c r="C190" s="512">
        <f>'részletező tábla módosíto ei '!C190</f>
        <v>0</v>
      </c>
      <c r="D190" s="512">
        <f>'2a cofog szerinti teljesítés'!C192</f>
        <v>0</v>
      </c>
      <c r="E190" s="512">
        <f>'részletező tábla módosíto ei '!D190</f>
        <v>0</v>
      </c>
      <c r="F190" s="512">
        <f>'2a cofog szerinti teljesítés'!D192</f>
        <v>0</v>
      </c>
      <c r="G190" s="512">
        <f>'részletező tábla módosíto ei '!E190</f>
        <v>0</v>
      </c>
      <c r="H190" s="512">
        <f>'2a cofog szerinti teljesítés'!E192</f>
        <v>0</v>
      </c>
      <c r="I190" s="512">
        <f>'részletező tábla módosíto ei '!F190</f>
        <v>0</v>
      </c>
      <c r="J190" s="512">
        <f>'2a cofog szerinti teljesítés'!F192</f>
        <v>0</v>
      </c>
      <c r="K190" s="512">
        <f>'részletező tábla módosíto ei '!G190</f>
        <v>0</v>
      </c>
      <c r="L190" s="512">
        <f>'részletező tábla módosíto ei '!H190</f>
        <v>0</v>
      </c>
      <c r="M190" s="512">
        <f>'2a cofog szerinti teljesítés'!H192</f>
        <v>0</v>
      </c>
      <c r="N190" s="512">
        <f>'részletező tábla módosíto ei '!M190</f>
        <v>0</v>
      </c>
      <c r="O190" s="512">
        <f>'2a cofog szerinti teljesítés'!M192</f>
        <v>0</v>
      </c>
      <c r="P190" s="512">
        <f>'részletező tábla módosíto ei '!N190</f>
        <v>0</v>
      </c>
      <c r="Q190" s="512">
        <f>'2a cofog szerinti teljesítés'!N192</f>
        <v>0</v>
      </c>
      <c r="R190" s="512">
        <f>'részletező tábla módosíto ei '!O190</f>
        <v>0</v>
      </c>
      <c r="S190" s="512">
        <f>'2a cofog szerinti teljesítés'!O192</f>
        <v>0</v>
      </c>
      <c r="T190" s="512">
        <f>'részletező tábla módosíto ei '!P190</f>
        <v>0</v>
      </c>
      <c r="U190" s="512">
        <f>'2a cofog szerinti teljesítés'!P192</f>
        <v>0</v>
      </c>
      <c r="V190" s="512">
        <f>'részletező tábla módosíto ei '!Q190</f>
        <v>0</v>
      </c>
      <c r="W190" s="512">
        <f>'2a cofog szerinti teljesítés'!Q192</f>
        <v>0</v>
      </c>
      <c r="X190" s="512">
        <f>'részletező tábla módosíto ei '!R190</f>
        <v>0</v>
      </c>
      <c r="Y190" s="512">
        <f>'2a cofog szerinti teljesítés'!R192</f>
        <v>0</v>
      </c>
      <c r="Z190" s="512">
        <f>'részletező tábla módosíto ei '!S190</f>
        <v>0</v>
      </c>
      <c r="AA190" s="512">
        <f>'2a cofog szerinti teljesítés'!S192</f>
        <v>0</v>
      </c>
      <c r="AB190" s="512">
        <f>'részletező tábla módosíto ei '!T190</f>
        <v>0</v>
      </c>
      <c r="AC190" s="512">
        <f>'2a cofog szerinti teljesítés'!T192</f>
        <v>0</v>
      </c>
      <c r="AD190" s="512">
        <f>'részletező tábla módosíto ei '!U190</f>
        <v>0</v>
      </c>
      <c r="AE190" s="512">
        <f>'2a cofog szerinti teljesítés'!U192</f>
        <v>0</v>
      </c>
      <c r="AF190" s="512">
        <f>'részletező tábla módosíto ei '!V190</f>
        <v>0</v>
      </c>
      <c r="AG190" s="512">
        <f>'2a cofog szerinti teljesítés'!V192</f>
        <v>0</v>
      </c>
      <c r="AH190" s="512">
        <f>'részletező tábla módosíto ei '!W190</f>
        <v>0</v>
      </c>
      <c r="AI190" s="512">
        <f>'2a cofog szerinti teljesítés'!W192</f>
        <v>0</v>
      </c>
      <c r="AJ190" s="512">
        <f>'részletező tábla módosíto ei '!X190</f>
        <v>0</v>
      </c>
      <c r="AK190" s="512">
        <f>'2a cofog szerinti teljesítés'!X192</f>
        <v>0</v>
      </c>
      <c r="AL190" s="512">
        <f>'részletező tábla módosíto ei '!Y190</f>
        <v>0</v>
      </c>
      <c r="AM190" s="512">
        <f>'2a cofog szerinti teljesítés'!Y192</f>
        <v>0</v>
      </c>
      <c r="AN190" s="512">
        <f>'részletező tábla módosíto ei '!Z190</f>
        <v>0</v>
      </c>
      <c r="AO190" s="512">
        <f>'2a cofog szerinti teljesítés'!Z192</f>
        <v>0</v>
      </c>
      <c r="AP190" s="512">
        <f>'részletező tábla módosíto ei '!AA190</f>
        <v>0</v>
      </c>
      <c r="AQ190" s="512">
        <f>'2a cofog szerinti teljesítés'!AA192</f>
        <v>0</v>
      </c>
      <c r="AR190" s="512">
        <f>'részletező tábla módosíto ei '!AB190</f>
        <v>0</v>
      </c>
      <c r="AS190" s="512">
        <f>'2a cofog szerinti teljesítés'!AB192</f>
        <v>0</v>
      </c>
      <c r="AT190" s="512">
        <f>'részletező tábla módosíto ei '!AC190</f>
        <v>0</v>
      </c>
      <c r="AU190" s="512">
        <f>'2a cofog szerinti teljesítés'!AC192</f>
        <v>0</v>
      </c>
      <c r="AV190" s="512">
        <f>'részletező tábla módosíto ei '!AD190</f>
        <v>0</v>
      </c>
      <c r="AW190" s="512">
        <f>'2a cofog szerinti teljesítés'!AD192</f>
        <v>0</v>
      </c>
      <c r="AX190" s="512">
        <f>'részletező tábla módosíto ei '!AF190</f>
        <v>0</v>
      </c>
      <c r="AY190" s="512">
        <f>'2a cofog szerinti teljesítés'!AF192</f>
        <v>0</v>
      </c>
      <c r="AZ190" s="512">
        <f>'részletező tábla módosíto ei '!AG190</f>
        <v>0</v>
      </c>
      <c r="BA190" s="512">
        <f>'2a cofog szerinti teljesítés'!AG192</f>
        <v>0</v>
      </c>
      <c r="BB190" s="512">
        <f>'részletező tábla módosíto ei '!AH190</f>
        <v>0</v>
      </c>
      <c r="BC190" s="512">
        <f>'2a cofog szerinti teljesítés'!AH192</f>
        <v>0</v>
      </c>
      <c r="BD190" s="512">
        <f>'részletező tábla módosíto ei '!AI190</f>
        <v>0</v>
      </c>
      <c r="BE190" s="512">
        <f>'2a cofog szerinti teljesítés'!AI192</f>
        <v>0</v>
      </c>
      <c r="BF190" s="512">
        <f>'részletező tábla módosíto ei '!AJ190</f>
        <v>0</v>
      </c>
      <c r="BG190" s="512">
        <f>'2a cofog szerinti teljesítés'!AJ192</f>
        <v>0</v>
      </c>
      <c r="BH190" s="512">
        <f>'részletező tábla módosíto ei '!AK190</f>
        <v>0</v>
      </c>
      <c r="BI190" s="512">
        <f>'2a cofog szerinti teljesítés'!AK192</f>
        <v>0</v>
      </c>
      <c r="BJ190" s="512">
        <f>'részletező tábla módosíto ei '!AL190</f>
        <v>4390000</v>
      </c>
      <c r="BK190" s="512">
        <f>'2a cofog szerinti teljesítés'!AL192</f>
        <v>100000</v>
      </c>
      <c r="BL190" s="512">
        <f>'részletező tábla módosíto ei '!AM190</f>
        <v>0</v>
      </c>
      <c r="BM190" s="512">
        <f>'2a cofog szerinti teljesítés'!AM192</f>
        <v>0</v>
      </c>
      <c r="BN190" s="512">
        <f>'részletező tábla módosíto ei '!AN190</f>
        <v>0</v>
      </c>
      <c r="BO190" s="512">
        <f>'2a cofog szerinti teljesítés'!AN192</f>
        <v>0</v>
      </c>
      <c r="BP190" s="512">
        <f>'részletező tábla módosíto ei '!AO190</f>
        <v>0</v>
      </c>
      <c r="BQ190" s="512">
        <f>'2a cofog szerinti teljesítés'!AO192</f>
        <v>0</v>
      </c>
      <c r="BR190" s="512">
        <f>'részletező tábla módosíto ei '!AP190</f>
        <v>0</v>
      </c>
      <c r="BS190" s="512">
        <f>'2a cofog szerinti teljesítés'!AP192</f>
        <v>0</v>
      </c>
      <c r="BT190" s="512">
        <f>'részletező tábla módosíto ei '!AR190</f>
        <v>0</v>
      </c>
      <c r="BU190" s="512">
        <f>'2a cofog szerinti teljesítés'!AR192</f>
        <v>0</v>
      </c>
      <c r="BV190" s="512">
        <f>'részletező tábla módosíto ei '!AS190</f>
        <v>0</v>
      </c>
      <c r="BW190" s="512">
        <f>'2a cofog szerinti teljesítés'!AS192</f>
        <v>4290000</v>
      </c>
      <c r="BX190" s="512">
        <f>'részletező tábla módosíto ei '!AE190</f>
        <v>0</v>
      </c>
      <c r="BY190" s="512">
        <f>'2a cofog szerinti teljesítés'!AE192</f>
        <v>0</v>
      </c>
      <c r="BZ190" s="512" t="e">
        <f>'részletező tábla módosíto ei '!#REF!</f>
        <v>#REF!</v>
      </c>
      <c r="CA190" s="512">
        <f>'2a cofog szerinti teljesítés'!AG192</f>
        <v>0</v>
      </c>
      <c r="CB190" s="512">
        <f>'részletező tábla módosíto ei '!AT190</f>
        <v>0</v>
      </c>
      <c r="CC190" s="512">
        <f>'2a cofog szerinti teljesítés'!AU192</f>
        <v>0</v>
      </c>
      <c r="CD190" s="512">
        <f>'részletező tábla módosíto ei '!AU190</f>
        <v>0</v>
      </c>
      <c r="CE190" s="512">
        <f>'2a cofog szerinti teljesítés'!AX192</f>
        <v>0</v>
      </c>
      <c r="CF190" s="512" t="e">
        <f>'részletező tábla módosíto ei '!#REF!</f>
        <v>#REF!</v>
      </c>
      <c r="CG190" s="512" t="e">
        <f>'2a cofog szerinti teljesítés'!#REF!</f>
        <v>#REF!</v>
      </c>
      <c r="CH190" s="512">
        <f>'részletező tábla módosíto ei '!AV190</f>
        <v>0</v>
      </c>
      <c r="CI190" s="512">
        <f>'2a cofog szerinti teljesítés'!AY192</f>
        <v>0</v>
      </c>
      <c r="CJ190" s="512">
        <f>'részletező tábla módosíto ei '!AW190</f>
        <v>0</v>
      </c>
      <c r="CK190" s="512">
        <f>'2a cofog szerinti teljesítés'!AZ192</f>
        <v>0</v>
      </c>
      <c r="CL190" s="512" t="e">
        <f>'részletező tábla módosíto ei '!#REF!</f>
        <v>#REF!</v>
      </c>
      <c r="CM190" s="512"/>
      <c r="CN190" s="512" t="e">
        <f>'részletező tábla módosíto ei '!#REF!</f>
        <v>#REF!</v>
      </c>
      <c r="CO190" s="512">
        <f>'2a cofog szerinti teljesítés'!AQ192</f>
        <v>0</v>
      </c>
      <c r="CP190" s="512" t="e">
        <f>'részletező tábla módosíto ei '!#REF!</f>
        <v>#REF!</v>
      </c>
      <c r="CQ190" s="512"/>
      <c r="CR190" s="512">
        <f>'részletező tábla módosíto ei '!AX190</f>
        <v>0</v>
      </c>
      <c r="CS190" s="512"/>
      <c r="CT190" s="512" t="e">
        <f>'részletező tábla módosíto ei '!#REF!</f>
        <v>#REF!</v>
      </c>
      <c r="CU190" s="512" t="e">
        <f>'2a cofog szerinti teljesítés'!#REF!</f>
        <v>#REF!</v>
      </c>
      <c r="CV190" s="512">
        <f>'részletező tábla módosíto ei '!AY190</f>
        <v>0</v>
      </c>
      <c r="CW190" s="512">
        <f>'2a cofog szerinti teljesítés'!BB192</f>
        <v>0</v>
      </c>
      <c r="CX190" s="513">
        <f>'részletező tábla módosíto ei '!AZ190</f>
        <v>4390000</v>
      </c>
      <c r="CY190" s="513">
        <f>'2a cofog szerinti teljesítés'!BC192</f>
        <v>4390000</v>
      </c>
      <c r="CZ190" s="510">
        <f t="shared" si="279"/>
        <v>4390000</v>
      </c>
    </row>
    <row r="191" spans="1:104" ht="17.399999999999999" x14ac:dyDescent="0.3">
      <c r="A191" s="18" t="s">
        <v>1320</v>
      </c>
      <c r="B191" s="19" t="s">
        <v>374</v>
      </c>
      <c r="C191" s="512">
        <f>'részletező tábla módosíto ei '!C191</f>
        <v>0</v>
      </c>
      <c r="D191" s="512">
        <f>'2a cofog szerinti teljesítés'!C193</f>
        <v>0</v>
      </c>
      <c r="E191" s="512">
        <f>'részletező tábla módosíto ei '!D191</f>
        <v>0</v>
      </c>
      <c r="F191" s="512">
        <f>'2a cofog szerinti teljesítés'!D193</f>
        <v>0</v>
      </c>
      <c r="G191" s="512">
        <f>'részletező tábla módosíto ei '!E191</f>
        <v>0</v>
      </c>
      <c r="H191" s="512">
        <f>'2a cofog szerinti teljesítés'!E193</f>
        <v>0</v>
      </c>
      <c r="I191" s="512">
        <f>'részletező tábla módosíto ei '!F191</f>
        <v>0</v>
      </c>
      <c r="J191" s="512">
        <f>'2a cofog szerinti teljesítés'!F193</f>
        <v>0</v>
      </c>
      <c r="K191" s="512">
        <f>'részletező tábla módosíto ei '!G191</f>
        <v>0</v>
      </c>
      <c r="L191" s="512">
        <f>'részletező tábla módosíto ei '!H191</f>
        <v>0</v>
      </c>
      <c r="M191" s="512">
        <f>'2a cofog szerinti teljesítés'!H193</f>
        <v>0</v>
      </c>
      <c r="N191" s="512">
        <f>'részletező tábla módosíto ei '!M191</f>
        <v>0</v>
      </c>
      <c r="O191" s="512">
        <f>'2a cofog szerinti teljesítés'!M193</f>
        <v>0</v>
      </c>
      <c r="P191" s="512">
        <f>'részletező tábla módosíto ei '!N191</f>
        <v>0</v>
      </c>
      <c r="Q191" s="512">
        <f>'2a cofog szerinti teljesítés'!N193</f>
        <v>0</v>
      </c>
      <c r="R191" s="512">
        <f>'részletező tábla módosíto ei '!O191</f>
        <v>0</v>
      </c>
      <c r="S191" s="512">
        <f>'2a cofog szerinti teljesítés'!O193</f>
        <v>0</v>
      </c>
      <c r="T191" s="512">
        <f>'részletező tábla módosíto ei '!P191</f>
        <v>0</v>
      </c>
      <c r="U191" s="512">
        <f>'2a cofog szerinti teljesítés'!P193</f>
        <v>0</v>
      </c>
      <c r="V191" s="512">
        <f>'részletező tábla módosíto ei '!Q191</f>
        <v>0</v>
      </c>
      <c r="W191" s="512">
        <f>'2a cofog szerinti teljesítés'!Q193</f>
        <v>0</v>
      </c>
      <c r="X191" s="512">
        <f>'részletező tábla módosíto ei '!R191</f>
        <v>0</v>
      </c>
      <c r="Y191" s="512">
        <f>'2a cofog szerinti teljesítés'!R193</f>
        <v>0</v>
      </c>
      <c r="Z191" s="512">
        <f>'részletező tábla módosíto ei '!S191</f>
        <v>0</v>
      </c>
      <c r="AA191" s="512">
        <f>'2a cofog szerinti teljesítés'!S193</f>
        <v>0</v>
      </c>
      <c r="AB191" s="512">
        <f>'részletező tábla módosíto ei '!T191</f>
        <v>0</v>
      </c>
      <c r="AC191" s="512">
        <f>'2a cofog szerinti teljesítés'!T193</f>
        <v>0</v>
      </c>
      <c r="AD191" s="512">
        <f>'részletező tábla módosíto ei '!U191</f>
        <v>0</v>
      </c>
      <c r="AE191" s="512">
        <f>'2a cofog szerinti teljesítés'!U193</f>
        <v>0</v>
      </c>
      <c r="AF191" s="512">
        <f>'részletező tábla módosíto ei '!V191</f>
        <v>0</v>
      </c>
      <c r="AG191" s="512">
        <f>'2a cofog szerinti teljesítés'!V193</f>
        <v>0</v>
      </c>
      <c r="AH191" s="512">
        <f>'részletező tábla módosíto ei '!W191</f>
        <v>0</v>
      </c>
      <c r="AI191" s="512">
        <f>'2a cofog szerinti teljesítés'!W193</f>
        <v>0</v>
      </c>
      <c r="AJ191" s="512">
        <f>'részletező tábla módosíto ei '!X191</f>
        <v>0</v>
      </c>
      <c r="AK191" s="512">
        <f>'2a cofog szerinti teljesítés'!X193</f>
        <v>0</v>
      </c>
      <c r="AL191" s="512">
        <f>'részletező tábla módosíto ei '!Y191</f>
        <v>0</v>
      </c>
      <c r="AM191" s="512">
        <f>'2a cofog szerinti teljesítés'!Y193</f>
        <v>0</v>
      </c>
      <c r="AN191" s="512">
        <f>'részletező tábla módosíto ei '!Z191</f>
        <v>0</v>
      </c>
      <c r="AO191" s="512">
        <f>'2a cofog szerinti teljesítés'!Z193</f>
        <v>0</v>
      </c>
      <c r="AP191" s="512">
        <f>'részletező tábla módosíto ei '!AA191</f>
        <v>0</v>
      </c>
      <c r="AQ191" s="512">
        <f>'2a cofog szerinti teljesítés'!AA193</f>
        <v>0</v>
      </c>
      <c r="AR191" s="512">
        <f>'részletező tábla módosíto ei '!AB191</f>
        <v>0</v>
      </c>
      <c r="AS191" s="512">
        <f>'2a cofog szerinti teljesítés'!AB193</f>
        <v>0</v>
      </c>
      <c r="AT191" s="512">
        <f>'részletező tábla módosíto ei '!AC191</f>
        <v>0</v>
      </c>
      <c r="AU191" s="512">
        <f>'2a cofog szerinti teljesítés'!AC193</f>
        <v>0</v>
      </c>
      <c r="AV191" s="512">
        <f>'részletező tábla módosíto ei '!AD191</f>
        <v>0</v>
      </c>
      <c r="AW191" s="512">
        <f>'2a cofog szerinti teljesítés'!AD193</f>
        <v>0</v>
      </c>
      <c r="AX191" s="512">
        <f>'részletező tábla módosíto ei '!AF191</f>
        <v>0</v>
      </c>
      <c r="AY191" s="512">
        <f>'2a cofog szerinti teljesítés'!AF193</f>
        <v>0</v>
      </c>
      <c r="AZ191" s="512">
        <f>'részletező tábla módosíto ei '!AG191</f>
        <v>0</v>
      </c>
      <c r="BA191" s="512">
        <f>'2a cofog szerinti teljesítés'!AG193</f>
        <v>0</v>
      </c>
      <c r="BB191" s="512">
        <f>'részletező tábla módosíto ei '!AH191</f>
        <v>0</v>
      </c>
      <c r="BC191" s="512">
        <f>'2a cofog szerinti teljesítés'!AH193</f>
        <v>0</v>
      </c>
      <c r="BD191" s="512">
        <f>'részletező tábla módosíto ei '!AI191</f>
        <v>0</v>
      </c>
      <c r="BE191" s="512">
        <f>'2a cofog szerinti teljesítés'!AI193</f>
        <v>0</v>
      </c>
      <c r="BF191" s="512">
        <f>'részletező tábla módosíto ei '!AJ191</f>
        <v>0</v>
      </c>
      <c r="BG191" s="512">
        <f>'2a cofog szerinti teljesítés'!AJ193</f>
        <v>0</v>
      </c>
      <c r="BH191" s="512">
        <f>'részletező tábla módosíto ei '!AK191</f>
        <v>0</v>
      </c>
      <c r="BI191" s="512">
        <f>'2a cofog szerinti teljesítés'!AK193</f>
        <v>0</v>
      </c>
      <c r="BJ191" s="512">
        <f>'részletező tábla módosíto ei '!AL191</f>
        <v>0</v>
      </c>
      <c r="BK191" s="512">
        <f>'2a cofog szerinti teljesítés'!AL193</f>
        <v>0</v>
      </c>
      <c r="BL191" s="512">
        <f>'részletező tábla módosíto ei '!AM191</f>
        <v>0</v>
      </c>
      <c r="BM191" s="512">
        <f>'2a cofog szerinti teljesítés'!AM193</f>
        <v>0</v>
      </c>
      <c r="BN191" s="512">
        <f>'részletező tábla módosíto ei '!AN191</f>
        <v>0</v>
      </c>
      <c r="BO191" s="512">
        <f>'2a cofog szerinti teljesítés'!AN193</f>
        <v>0</v>
      </c>
      <c r="BP191" s="512">
        <f>'részletező tábla módosíto ei '!AO191</f>
        <v>0</v>
      </c>
      <c r="BQ191" s="512">
        <f>'2a cofog szerinti teljesítés'!AO193</f>
        <v>0</v>
      </c>
      <c r="BR191" s="512">
        <f>'részletező tábla módosíto ei '!AP191</f>
        <v>0</v>
      </c>
      <c r="BS191" s="512">
        <f>'2a cofog szerinti teljesítés'!AP193</f>
        <v>0</v>
      </c>
      <c r="BT191" s="512">
        <f>'részletező tábla módosíto ei '!AR191</f>
        <v>0</v>
      </c>
      <c r="BU191" s="512">
        <f>'2a cofog szerinti teljesítés'!AR193</f>
        <v>0</v>
      </c>
      <c r="BV191" s="512">
        <f>'részletező tábla módosíto ei '!AS191</f>
        <v>0</v>
      </c>
      <c r="BW191" s="512">
        <f>'2a cofog szerinti teljesítés'!AS193</f>
        <v>0</v>
      </c>
      <c r="BX191" s="512">
        <f>'részletező tábla módosíto ei '!AE191</f>
        <v>0</v>
      </c>
      <c r="BY191" s="512">
        <f>'2a cofog szerinti teljesítés'!AE193</f>
        <v>0</v>
      </c>
      <c r="BZ191" s="512" t="e">
        <f>'részletező tábla módosíto ei '!#REF!</f>
        <v>#REF!</v>
      </c>
      <c r="CA191" s="512">
        <f>'2a cofog szerinti teljesítés'!AG193</f>
        <v>0</v>
      </c>
      <c r="CB191" s="512">
        <f>'részletező tábla módosíto ei '!AT191</f>
        <v>0</v>
      </c>
      <c r="CC191" s="512">
        <f>'2a cofog szerinti teljesítés'!AU193</f>
        <v>0</v>
      </c>
      <c r="CD191" s="512">
        <f>'részletező tábla módosíto ei '!AU191</f>
        <v>0</v>
      </c>
      <c r="CE191" s="512">
        <f>'2a cofog szerinti teljesítés'!AX193</f>
        <v>0</v>
      </c>
      <c r="CF191" s="512" t="e">
        <f>'részletező tábla módosíto ei '!#REF!</f>
        <v>#REF!</v>
      </c>
      <c r="CG191" s="512" t="e">
        <f>'2a cofog szerinti teljesítés'!#REF!</f>
        <v>#REF!</v>
      </c>
      <c r="CH191" s="512">
        <f>'részletező tábla módosíto ei '!AV191</f>
        <v>0</v>
      </c>
      <c r="CI191" s="512">
        <f>'2a cofog szerinti teljesítés'!AY193</f>
        <v>0</v>
      </c>
      <c r="CJ191" s="512">
        <f>'részletező tábla módosíto ei '!AW191</f>
        <v>0</v>
      </c>
      <c r="CK191" s="512">
        <f>'2a cofog szerinti teljesítés'!AZ193</f>
        <v>0</v>
      </c>
      <c r="CL191" s="512" t="e">
        <f>'részletező tábla módosíto ei '!#REF!</f>
        <v>#REF!</v>
      </c>
      <c r="CM191" s="512"/>
      <c r="CN191" s="512" t="e">
        <f>'részletező tábla módosíto ei '!#REF!</f>
        <v>#REF!</v>
      </c>
      <c r="CO191" s="512">
        <f>'2a cofog szerinti teljesítés'!AQ193</f>
        <v>0</v>
      </c>
      <c r="CP191" s="512" t="e">
        <f>'részletező tábla módosíto ei '!#REF!</f>
        <v>#REF!</v>
      </c>
      <c r="CQ191" s="512"/>
      <c r="CR191" s="512">
        <f>'részletező tábla módosíto ei '!AX191</f>
        <v>0</v>
      </c>
      <c r="CS191" s="512"/>
      <c r="CT191" s="512" t="e">
        <f>'részletező tábla módosíto ei '!#REF!</f>
        <v>#REF!</v>
      </c>
      <c r="CU191" s="512" t="e">
        <f>'2a cofog szerinti teljesítés'!#REF!</f>
        <v>#REF!</v>
      </c>
      <c r="CV191" s="512">
        <f>'részletező tábla módosíto ei '!AY191</f>
        <v>0</v>
      </c>
      <c r="CW191" s="512">
        <f>'2a cofog szerinti teljesítés'!BB193</f>
        <v>0</v>
      </c>
      <c r="CX191" s="513">
        <f>'részletező tábla módosíto ei '!AZ191</f>
        <v>0</v>
      </c>
      <c r="CY191" s="513">
        <f>'2a cofog szerinti teljesítés'!BC193</f>
        <v>0</v>
      </c>
      <c r="CZ191" s="510">
        <f t="shared" si="279"/>
        <v>0</v>
      </c>
    </row>
    <row r="192" spans="1:104" ht="17.399999999999999" x14ac:dyDescent="0.3">
      <c r="A192" s="18"/>
      <c r="B192" s="23" t="s">
        <v>375</v>
      </c>
      <c r="C192" s="512">
        <f>'részletező tábla módosíto ei '!C192</f>
        <v>0</v>
      </c>
      <c r="D192" s="512">
        <f>'2a cofog szerinti teljesítés'!C194</f>
        <v>0</v>
      </c>
      <c r="E192" s="512">
        <f>'részletező tábla módosíto ei '!D192</f>
        <v>0</v>
      </c>
      <c r="F192" s="512">
        <f>'2a cofog szerinti teljesítés'!D194</f>
        <v>0</v>
      </c>
      <c r="G192" s="512">
        <f>'részletező tábla módosíto ei '!E192</f>
        <v>0</v>
      </c>
      <c r="H192" s="512">
        <f>'2a cofog szerinti teljesítés'!E194</f>
        <v>0</v>
      </c>
      <c r="I192" s="512">
        <f>'részletező tábla módosíto ei '!F192</f>
        <v>0</v>
      </c>
      <c r="J192" s="512">
        <f>'2a cofog szerinti teljesítés'!F194</f>
        <v>0</v>
      </c>
      <c r="K192" s="512">
        <f>'részletező tábla módosíto ei '!G192</f>
        <v>0</v>
      </c>
      <c r="L192" s="512">
        <f>'részletező tábla módosíto ei '!H192</f>
        <v>0</v>
      </c>
      <c r="M192" s="512">
        <f>'2a cofog szerinti teljesítés'!H194</f>
        <v>0</v>
      </c>
      <c r="N192" s="512">
        <f>'részletező tábla módosíto ei '!M192</f>
        <v>0</v>
      </c>
      <c r="O192" s="512">
        <f>'2a cofog szerinti teljesítés'!M194</f>
        <v>0</v>
      </c>
      <c r="P192" s="512">
        <f>'részletező tábla módosíto ei '!N192</f>
        <v>0</v>
      </c>
      <c r="Q192" s="512">
        <f>'2a cofog szerinti teljesítés'!N194</f>
        <v>0</v>
      </c>
      <c r="R192" s="512">
        <f>'részletező tábla módosíto ei '!O192</f>
        <v>0</v>
      </c>
      <c r="S192" s="512">
        <f>'2a cofog szerinti teljesítés'!O194</f>
        <v>0</v>
      </c>
      <c r="T192" s="512">
        <f>'részletező tábla módosíto ei '!P192</f>
        <v>0</v>
      </c>
      <c r="U192" s="512">
        <f>'2a cofog szerinti teljesítés'!P194</f>
        <v>0</v>
      </c>
      <c r="V192" s="512">
        <f>'részletező tábla módosíto ei '!Q192</f>
        <v>0</v>
      </c>
      <c r="W192" s="512">
        <f>'2a cofog szerinti teljesítés'!Q194</f>
        <v>0</v>
      </c>
      <c r="X192" s="512">
        <f>'részletező tábla módosíto ei '!R192</f>
        <v>0</v>
      </c>
      <c r="Y192" s="512">
        <f>'2a cofog szerinti teljesítés'!R194</f>
        <v>0</v>
      </c>
      <c r="Z192" s="512">
        <f>'részletező tábla módosíto ei '!S192</f>
        <v>0</v>
      </c>
      <c r="AA192" s="512">
        <f>'2a cofog szerinti teljesítés'!S194</f>
        <v>0</v>
      </c>
      <c r="AB192" s="512">
        <f>'részletező tábla módosíto ei '!T192</f>
        <v>0</v>
      </c>
      <c r="AC192" s="512">
        <f>'2a cofog szerinti teljesítés'!T194</f>
        <v>0</v>
      </c>
      <c r="AD192" s="512">
        <f>'részletező tábla módosíto ei '!U192</f>
        <v>0</v>
      </c>
      <c r="AE192" s="512">
        <f>'2a cofog szerinti teljesítés'!U194</f>
        <v>0</v>
      </c>
      <c r="AF192" s="512">
        <f>'részletező tábla módosíto ei '!V192</f>
        <v>0</v>
      </c>
      <c r="AG192" s="512">
        <f>'2a cofog szerinti teljesítés'!V194</f>
        <v>0</v>
      </c>
      <c r="AH192" s="512">
        <f>'részletező tábla módosíto ei '!W192</f>
        <v>0</v>
      </c>
      <c r="AI192" s="512">
        <f>'2a cofog szerinti teljesítés'!W194</f>
        <v>0</v>
      </c>
      <c r="AJ192" s="512">
        <f>'részletező tábla módosíto ei '!X192</f>
        <v>0</v>
      </c>
      <c r="AK192" s="512">
        <f>'2a cofog szerinti teljesítés'!X194</f>
        <v>0</v>
      </c>
      <c r="AL192" s="512">
        <f>'részletező tábla módosíto ei '!Y192</f>
        <v>0</v>
      </c>
      <c r="AM192" s="512">
        <f>'2a cofog szerinti teljesítés'!Y194</f>
        <v>0</v>
      </c>
      <c r="AN192" s="512">
        <f>'részletező tábla módosíto ei '!Z192</f>
        <v>0</v>
      </c>
      <c r="AO192" s="512">
        <f>'2a cofog szerinti teljesítés'!Z194</f>
        <v>0</v>
      </c>
      <c r="AP192" s="512">
        <f>'részletező tábla módosíto ei '!AA192</f>
        <v>0</v>
      </c>
      <c r="AQ192" s="512">
        <f>'2a cofog szerinti teljesítés'!AA194</f>
        <v>0</v>
      </c>
      <c r="AR192" s="512">
        <f>'részletező tábla módosíto ei '!AB192</f>
        <v>0</v>
      </c>
      <c r="AS192" s="512">
        <f>'2a cofog szerinti teljesítés'!AB194</f>
        <v>0</v>
      </c>
      <c r="AT192" s="512">
        <f>'részletező tábla módosíto ei '!AC192</f>
        <v>0</v>
      </c>
      <c r="AU192" s="512">
        <f>'2a cofog szerinti teljesítés'!AC194</f>
        <v>0</v>
      </c>
      <c r="AV192" s="512">
        <f>'részletező tábla módosíto ei '!AD192</f>
        <v>0</v>
      </c>
      <c r="AW192" s="512">
        <f>'2a cofog szerinti teljesítés'!AD194</f>
        <v>0</v>
      </c>
      <c r="AX192" s="512">
        <f>'részletező tábla módosíto ei '!AF192</f>
        <v>0</v>
      </c>
      <c r="AY192" s="512">
        <f>'2a cofog szerinti teljesítés'!AF194</f>
        <v>0</v>
      </c>
      <c r="AZ192" s="512">
        <f>'részletező tábla módosíto ei '!AG192</f>
        <v>0</v>
      </c>
      <c r="BA192" s="512">
        <f>'2a cofog szerinti teljesítés'!AG194</f>
        <v>0</v>
      </c>
      <c r="BB192" s="512">
        <f>'részletező tábla módosíto ei '!AH192</f>
        <v>0</v>
      </c>
      <c r="BC192" s="512">
        <f>'2a cofog szerinti teljesítés'!AH194</f>
        <v>0</v>
      </c>
      <c r="BD192" s="512">
        <f>'részletező tábla módosíto ei '!AI192</f>
        <v>0</v>
      </c>
      <c r="BE192" s="512">
        <f>'2a cofog szerinti teljesítés'!AI194</f>
        <v>0</v>
      </c>
      <c r="BF192" s="512">
        <f>'részletező tábla módosíto ei '!AJ192</f>
        <v>0</v>
      </c>
      <c r="BG192" s="512">
        <f>'2a cofog szerinti teljesítés'!AJ194</f>
        <v>0</v>
      </c>
      <c r="BH192" s="512">
        <f>'részletező tábla módosíto ei '!AK192</f>
        <v>0</v>
      </c>
      <c r="BI192" s="512">
        <f>'2a cofog szerinti teljesítés'!AK194</f>
        <v>0</v>
      </c>
      <c r="BJ192" s="512">
        <f>'részletező tábla módosíto ei '!AL192</f>
        <v>0</v>
      </c>
      <c r="BK192" s="512">
        <f>'2a cofog szerinti teljesítés'!AL194</f>
        <v>0</v>
      </c>
      <c r="BL192" s="512">
        <f>'részletező tábla módosíto ei '!AM192</f>
        <v>0</v>
      </c>
      <c r="BM192" s="512">
        <f>'2a cofog szerinti teljesítés'!AM194</f>
        <v>0</v>
      </c>
      <c r="BN192" s="512">
        <f>'részletező tábla módosíto ei '!AN192</f>
        <v>0</v>
      </c>
      <c r="BO192" s="512">
        <f>'2a cofog szerinti teljesítés'!AN194</f>
        <v>0</v>
      </c>
      <c r="BP192" s="512">
        <f>'részletező tábla módosíto ei '!AO192</f>
        <v>0</v>
      </c>
      <c r="BQ192" s="512">
        <f>'2a cofog szerinti teljesítés'!AO194</f>
        <v>0</v>
      </c>
      <c r="BR192" s="512">
        <f>'részletező tábla módosíto ei '!AP192</f>
        <v>0</v>
      </c>
      <c r="BS192" s="512">
        <f>'2a cofog szerinti teljesítés'!AP194</f>
        <v>0</v>
      </c>
      <c r="BT192" s="512">
        <f>'részletező tábla módosíto ei '!AR192</f>
        <v>0</v>
      </c>
      <c r="BU192" s="512">
        <f>'2a cofog szerinti teljesítés'!AR194</f>
        <v>0</v>
      </c>
      <c r="BV192" s="512">
        <f>'részletező tábla módosíto ei '!AS192</f>
        <v>0</v>
      </c>
      <c r="BW192" s="512">
        <f>'2a cofog szerinti teljesítés'!AS194</f>
        <v>0</v>
      </c>
      <c r="BX192" s="512">
        <f>'részletező tábla módosíto ei '!AE192</f>
        <v>0</v>
      </c>
      <c r="BY192" s="512">
        <f>'2a cofog szerinti teljesítés'!AE194</f>
        <v>0</v>
      </c>
      <c r="BZ192" s="512" t="e">
        <f>'részletező tábla módosíto ei '!#REF!</f>
        <v>#REF!</v>
      </c>
      <c r="CA192" s="512">
        <f>'2a cofog szerinti teljesítés'!AG194</f>
        <v>0</v>
      </c>
      <c r="CB192" s="512">
        <f>'részletező tábla módosíto ei '!AT192</f>
        <v>0</v>
      </c>
      <c r="CC192" s="512">
        <f>'2a cofog szerinti teljesítés'!AU194</f>
        <v>0</v>
      </c>
      <c r="CD192" s="512">
        <f>'részletező tábla módosíto ei '!AU192</f>
        <v>0</v>
      </c>
      <c r="CE192" s="512">
        <f>'2a cofog szerinti teljesítés'!AX194</f>
        <v>0</v>
      </c>
      <c r="CF192" s="512" t="e">
        <f>'részletező tábla módosíto ei '!#REF!</f>
        <v>#REF!</v>
      </c>
      <c r="CG192" s="512" t="e">
        <f>'2a cofog szerinti teljesítés'!#REF!</f>
        <v>#REF!</v>
      </c>
      <c r="CH192" s="512">
        <f>'részletező tábla módosíto ei '!AV192</f>
        <v>0</v>
      </c>
      <c r="CI192" s="512">
        <f>'2a cofog szerinti teljesítés'!AY194</f>
        <v>0</v>
      </c>
      <c r="CJ192" s="512">
        <f>'részletező tábla módosíto ei '!AW192</f>
        <v>0</v>
      </c>
      <c r="CK192" s="512">
        <f>'2a cofog szerinti teljesítés'!AZ194</f>
        <v>0</v>
      </c>
      <c r="CL192" s="512" t="e">
        <f>'részletező tábla módosíto ei '!#REF!</f>
        <v>#REF!</v>
      </c>
      <c r="CM192" s="512"/>
      <c r="CN192" s="512" t="e">
        <f>'részletező tábla módosíto ei '!#REF!</f>
        <v>#REF!</v>
      </c>
      <c r="CO192" s="512">
        <f>'2a cofog szerinti teljesítés'!AQ194</f>
        <v>0</v>
      </c>
      <c r="CP192" s="512" t="e">
        <f>'részletező tábla módosíto ei '!#REF!</f>
        <v>#REF!</v>
      </c>
      <c r="CQ192" s="512"/>
      <c r="CR192" s="512">
        <f>'részletező tábla módosíto ei '!AX192</f>
        <v>0</v>
      </c>
      <c r="CS192" s="512"/>
      <c r="CT192" s="512" t="e">
        <f>'részletező tábla módosíto ei '!#REF!</f>
        <v>#REF!</v>
      </c>
      <c r="CU192" s="512" t="e">
        <f>'2a cofog szerinti teljesítés'!#REF!</f>
        <v>#REF!</v>
      </c>
      <c r="CV192" s="512">
        <f>'részletező tábla módosíto ei '!AY192</f>
        <v>0</v>
      </c>
      <c r="CW192" s="512">
        <f>'2a cofog szerinti teljesítés'!BB194</f>
        <v>0</v>
      </c>
      <c r="CX192" s="513">
        <f>'részletező tábla módosíto ei '!AZ192</f>
        <v>0</v>
      </c>
      <c r="CY192" s="513">
        <f>'2a cofog szerinti teljesítés'!BC194</f>
        <v>0</v>
      </c>
      <c r="CZ192" s="510">
        <f t="shared" si="279"/>
        <v>0</v>
      </c>
    </row>
    <row r="193" spans="1:104" ht="17.399999999999999" x14ac:dyDescent="0.3">
      <c r="A193" s="18"/>
      <c r="B193" s="23" t="s">
        <v>376</v>
      </c>
      <c r="C193" s="512">
        <f>'részletező tábla módosíto ei '!C193</f>
        <v>0</v>
      </c>
      <c r="D193" s="512">
        <f>'2a cofog szerinti teljesítés'!C195</f>
        <v>0</v>
      </c>
      <c r="E193" s="512">
        <f>'részletező tábla módosíto ei '!D193</f>
        <v>0</v>
      </c>
      <c r="F193" s="512">
        <f>'2a cofog szerinti teljesítés'!D195</f>
        <v>0</v>
      </c>
      <c r="G193" s="512">
        <f>'részletező tábla módosíto ei '!E193</f>
        <v>0</v>
      </c>
      <c r="H193" s="512">
        <f>'2a cofog szerinti teljesítés'!E195</f>
        <v>0</v>
      </c>
      <c r="I193" s="512">
        <f>'részletező tábla módosíto ei '!F193</f>
        <v>0</v>
      </c>
      <c r="J193" s="512">
        <f>'2a cofog szerinti teljesítés'!F195</f>
        <v>0</v>
      </c>
      <c r="K193" s="512">
        <f>'részletező tábla módosíto ei '!G193</f>
        <v>0</v>
      </c>
      <c r="L193" s="512">
        <f>'részletező tábla módosíto ei '!H193</f>
        <v>0</v>
      </c>
      <c r="M193" s="512">
        <f>'2a cofog szerinti teljesítés'!H195</f>
        <v>0</v>
      </c>
      <c r="N193" s="512">
        <f>'részletező tábla módosíto ei '!M193</f>
        <v>0</v>
      </c>
      <c r="O193" s="512">
        <f>'2a cofog szerinti teljesítés'!M195</f>
        <v>0</v>
      </c>
      <c r="P193" s="512">
        <f>'részletező tábla módosíto ei '!N193</f>
        <v>0</v>
      </c>
      <c r="Q193" s="512">
        <f>'2a cofog szerinti teljesítés'!N195</f>
        <v>0</v>
      </c>
      <c r="R193" s="512">
        <f>'részletező tábla módosíto ei '!O193</f>
        <v>0</v>
      </c>
      <c r="S193" s="512">
        <f>'2a cofog szerinti teljesítés'!O195</f>
        <v>0</v>
      </c>
      <c r="T193" s="512">
        <f>'részletező tábla módosíto ei '!P193</f>
        <v>0</v>
      </c>
      <c r="U193" s="512">
        <f>'2a cofog szerinti teljesítés'!P195</f>
        <v>0</v>
      </c>
      <c r="V193" s="512">
        <f>'részletező tábla módosíto ei '!Q193</f>
        <v>0</v>
      </c>
      <c r="W193" s="512">
        <f>'2a cofog szerinti teljesítés'!Q195</f>
        <v>0</v>
      </c>
      <c r="X193" s="512">
        <f>'részletező tábla módosíto ei '!R193</f>
        <v>0</v>
      </c>
      <c r="Y193" s="512">
        <f>'2a cofog szerinti teljesítés'!R195</f>
        <v>0</v>
      </c>
      <c r="Z193" s="512">
        <f>'részletező tábla módosíto ei '!S193</f>
        <v>0</v>
      </c>
      <c r="AA193" s="512">
        <f>'2a cofog szerinti teljesítés'!S195</f>
        <v>0</v>
      </c>
      <c r="AB193" s="512">
        <f>'részletező tábla módosíto ei '!T193</f>
        <v>0</v>
      </c>
      <c r="AC193" s="512">
        <f>'2a cofog szerinti teljesítés'!T195</f>
        <v>0</v>
      </c>
      <c r="AD193" s="512">
        <f>'részletező tábla módosíto ei '!U193</f>
        <v>0</v>
      </c>
      <c r="AE193" s="512">
        <f>'2a cofog szerinti teljesítés'!U195</f>
        <v>0</v>
      </c>
      <c r="AF193" s="512">
        <f>'részletező tábla módosíto ei '!V193</f>
        <v>0</v>
      </c>
      <c r="AG193" s="512">
        <f>'2a cofog szerinti teljesítés'!V195</f>
        <v>0</v>
      </c>
      <c r="AH193" s="512">
        <f>'részletező tábla módosíto ei '!W193</f>
        <v>0</v>
      </c>
      <c r="AI193" s="512">
        <f>'2a cofog szerinti teljesítés'!W195</f>
        <v>0</v>
      </c>
      <c r="AJ193" s="512">
        <f>'részletező tábla módosíto ei '!X193</f>
        <v>0</v>
      </c>
      <c r="AK193" s="512">
        <f>'2a cofog szerinti teljesítés'!X195</f>
        <v>0</v>
      </c>
      <c r="AL193" s="512">
        <f>'részletező tábla módosíto ei '!Y193</f>
        <v>0</v>
      </c>
      <c r="AM193" s="512">
        <f>'2a cofog szerinti teljesítés'!Y195</f>
        <v>0</v>
      </c>
      <c r="AN193" s="512">
        <f>'részletező tábla módosíto ei '!Z193</f>
        <v>0</v>
      </c>
      <c r="AO193" s="512">
        <f>'2a cofog szerinti teljesítés'!Z195</f>
        <v>0</v>
      </c>
      <c r="AP193" s="512">
        <f>'részletező tábla módosíto ei '!AA193</f>
        <v>0</v>
      </c>
      <c r="AQ193" s="512">
        <f>'2a cofog szerinti teljesítés'!AA195</f>
        <v>0</v>
      </c>
      <c r="AR193" s="512">
        <f>'részletező tábla módosíto ei '!AB193</f>
        <v>0</v>
      </c>
      <c r="AS193" s="512">
        <f>'2a cofog szerinti teljesítés'!AB195</f>
        <v>0</v>
      </c>
      <c r="AT193" s="512">
        <f>'részletező tábla módosíto ei '!AC193</f>
        <v>0</v>
      </c>
      <c r="AU193" s="512">
        <f>'2a cofog szerinti teljesítés'!AC195</f>
        <v>0</v>
      </c>
      <c r="AV193" s="512">
        <f>'részletező tábla módosíto ei '!AD193</f>
        <v>0</v>
      </c>
      <c r="AW193" s="512">
        <f>'2a cofog szerinti teljesítés'!AD195</f>
        <v>0</v>
      </c>
      <c r="AX193" s="512">
        <f>'részletező tábla módosíto ei '!AF193</f>
        <v>0</v>
      </c>
      <c r="AY193" s="512">
        <f>'2a cofog szerinti teljesítés'!AF195</f>
        <v>0</v>
      </c>
      <c r="AZ193" s="512">
        <f>'részletező tábla módosíto ei '!AG193</f>
        <v>0</v>
      </c>
      <c r="BA193" s="512">
        <f>'2a cofog szerinti teljesítés'!AG195</f>
        <v>0</v>
      </c>
      <c r="BB193" s="512">
        <f>'részletező tábla módosíto ei '!AH193</f>
        <v>0</v>
      </c>
      <c r="BC193" s="512">
        <f>'2a cofog szerinti teljesítés'!AH195</f>
        <v>0</v>
      </c>
      <c r="BD193" s="512">
        <f>'részletező tábla módosíto ei '!AI193</f>
        <v>0</v>
      </c>
      <c r="BE193" s="512">
        <f>'2a cofog szerinti teljesítés'!AI195</f>
        <v>0</v>
      </c>
      <c r="BF193" s="512">
        <f>'részletező tábla módosíto ei '!AJ193</f>
        <v>0</v>
      </c>
      <c r="BG193" s="512">
        <f>'2a cofog szerinti teljesítés'!AJ195</f>
        <v>0</v>
      </c>
      <c r="BH193" s="512">
        <f>'részletező tábla módosíto ei '!AK193</f>
        <v>0</v>
      </c>
      <c r="BI193" s="512">
        <f>'2a cofog szerinti teljesítés'!AK195</f>
        <v>0</v>
      </c>
      <c r="BJ193" s="512">
        <f>'részletező tábla módosíto ei '!AL193</f>
        <v>0</v>
      </c>
      <c r="BK193" s="512">
        <f>'2a cofog szerinti teljesítés'!AL195</f>
        <v>0</v>
      </c>
      <c r="BL193" s="512">
        <f>'részletező tábla módosíto ei '!AM193</f>
        <v>0</v>
      </c>
      <c r="BM193" s="512">
        <f>'2a cofog szerinti teljesítés'!AM195</f>
        <v>0</v>
      </c>
      <c r="BN193" s="512">
        <f>'részletező tábla módosíto ei '!AN193</f>
        <v>0</v>
      </c>
      <c r="BO193" s="512">
        <f>'2a cofog szerinti teljesítés'!AN195</f>
        <v>0</v>
      </c>
      <c r="BP193" s="512">
        <f>'részletező tábla módosíto ei '!AO193</f>
        <v>0</v>
      </c>
      <c r="BQ193" s="512">
        <f>'2a cofog szerinti teljesítés'!AO195</f>
        <v>0</v>
      </c>
      <c r="BR193" s="512">
        <f>'részletező tábla módosíto ei '!AP193</f>
        <v>0</v>
      </c>
      <c r="BS193" s="512">
        <f>'2a cofog szerinti teljesítés'!AP195</f>
        <v>0</v>
      </c>
      <c r="BT193" s="512">
        <f>'részletező tábla módosíto ei '!AR193</f>
        <v>0</v>
      </c>
      <c r="BU193" s="512">
        <f>'2a cofog szerinti teljesítés'!AR195</f>
        <v>0</v>
      </c>
      <c r="BV193" s="512">
        <f>'részletező tábla módosíto ei '!AS193</f>
        <v>0</v>
      </c>
      <c r="BW193" s="512">
        <f>'2a cofog szerinti teljesítés'!AS195</f>
        <v>0</v>
      </c>
      <c r="BX193" s="512">
        <f>'részletező tábla módosíto ei '!AE193</f>
        <v>0</v>
      </c>
      <c r="BY193" s="512">
        <f>'2a cofog szerinti teljesítés'!AE195</f>
        <v>0</v>
      </c>
      <c r="BZ193" s="512" t="e">
        <f>'részletező tábla módosíto ei '!#REF!</f>
        <v>#REF!</v>
      </c>
      <c r="CA193" s="512">
        <f>'2a cofog szerinti teljesítés'!AG195</f>
        <v>0</v>
      </c>
      <c r="CB193" s="512">
        <f>'részletező tábla módosíto ei '!AT193</f>
        <v>0</v>
      </c>
      <c r="CC193" s="512">
        <f>'2a cofog szerinti teljesítés'!AU195</f>
        <v>0</v>
      </c>
      <c r="CD193" s="512">
        <f>'részletező tábla módosíto ei '!AU193</f>
        <v>0</v>
      </c>
      <c r="CE193" s="512">
        <f>'2a cofog szerinti teljesítés'!AX195</f>
        <v>0</v>
      </c>
      <c r="CF193" s="512" t="e">
        <f>'részletező tábla módosíto ei '!#REF!</f>
        <v>#REF!</v>
      </c>
      <c r="CG193" s="512" t="e">
        <f>'2a cofog szerinti teljesítés'!#REF!</f>
        <v>#REF!</v>
      </c>
      <c r="CH193" s="512">
        <f>'részletező tábla módosíto ei '!AV193</f>
        <v>0</v>
      </c>
      <c r="CI193" s="512">
        <f>'2a cofog szerinti teljesítés'!AY195</f>
        <v>0</v>
      </c>
      <c r="CJ193" s="512">
        <f>'részletező tábla módosíto ei '!AW193</f>
        <v>0</v>
      </c>
      <c r="CK193" s="512">
        <f>'2a cofog szerinti teljesítés'!AZ195</f>
        <v>0</v>
      </c>
      <c r="CL193" s="512" t="e">
        <f>'részletező tábla módosíto ei '!#REF!</f>
        <v>#REF!</v>
      </c>
      <c r="CM193" s="512"/>
      <c r="CN193" s="512" t="e">
        <f>'részletező tábla módosíto ei '!#REF!</f>
        <v>#REF!</v>
      </c>
      <c r="CO193" s="512">
        <f>'2a cofog szerinti teljesítés'!AQ195</f>
        <v>0</v>
      </c>
      <c r="CP193" s="512" t="e">
        <f>'részletező tábla módosíto ei '!#REF!</f>
        <v>#REF!</v>
      </c>
      <c r="CQ193" s="512"/>
      <c r="CR193" s="512">
        <f>'részletező tábla módosíto ei '!AX193</f>
        <v>0</v>
      </c>
      <c r="CS193" s="512"/>
      <c r="CT193" s="512" t="e">
        <f>'részletező tábla módosíto ei '!#REF!</f>
        <v>#REF!</v>
      </c>
      <c r="CU193" s="512" t="e">
        <f>'2a cofog szerinti teljesítés'!#REF!</f>
        <v>#REF!</v>
      </c>
      <c r="CV193" s="512">
        <f>'részletező tábla módosíto ei '!AY193</f>
        <v>0</v>
      </c>
      <c r="CW193" s="512">
        <f>'2a cofog szerinti teljesítés'!BB195</f>
        <v>0</v>
      </c>
      <c r="CX193" s="513">
        <f>'részletező tábla módosíto ei '!AZ193</f>
        <v>0</v>
      </c>
      <c r="CY193" s="513">
        <f>'2a cofog szerinti teljesítés'!BC195</f>
        <v>0</v>
      </c>
      <c r="CZ193" s="510">
        <f t="shared" si="279"/>
        <v>0</v>
      </c>
    </row>
    <row r="194" spans="1:104" ht="17.399999999999999" x14ac:dyDescent="0.3">
      <c r="A194" s="14" t="s">
        <v>377</v>
      </c>
      <c r="B194" s="15" t="s">
        <v>378</v>
      </c>
      <c r="C194" s="145">
        <f>'részletező tábla módosíto ei '!C194</f>
        <v>0</v>
      </c>
      <c r="D194" s="145">
        <f>'2a cofog szerinti teljesítés'!C196</f>
        <v>0</v>
      </c>
      <c r="E194" s="145">
        <f>'részletező tábla módosíto ei '!D194</f>
        <v>0</v>
      </c>
      <c r="F194" s="145">
        <f>'2a cofog szerinti teljesítés'!D196</f>
        <v>0</v>
      </c>
      <c r="G194" s="145">
        <f>'részletező tábla módosíto ei '!E194</f>
        <v>1321000</v>
      </c>
      <c r="H194" s="145">
        <f>'2a cofog szerinti teljesítés'!E196</f>
        <v>1312987</v>
      </c>
      <c r="I194" s="145">
        <f>'részletező tábla módosíto ei '!F194</f>
        <v>0</v>
      </c>
      <c r="J194" s="145">
        <f>'2a cofog szerinti teljesítés'!F196</f>
        <v>0</v>
      </c>
      <c r="K194" s="145">
        <f>'részletező tábla módosíto ei '!G194</f>
        <v>0</v>
      </c>
      <c r="L194" s="145">
        <f>'részletező tábla módosíto ei '!H194</f>
        <v>1321000</v>
      </c>
      <c r="M194" s="145">
        <f>'2a cofog szerinti teljesítés'!H196</f>
        <v>1312987</v>
      </c>
      <c r="N194" s="145">
        <f>'részletező tábla módosíto ei '!M194</f>
        <v>830613</v>
      </c>
      <c r="O194" s="145">
        <f>'2a cofog szerinti teljesítés'!M196</f>
        <v>24990</v>
      </c>
      <c r="P194" s="145">
        <f>'részletező tábla módosíto ei '!N194</f>
        <v>0</v>
      </c>
      <c r="Q194" s="145">
        <f>'2a cofog szerinti teljesítés'!N196</f>
        <v>0</v>
      </c>
      <c r="R194" s="145">
        <f>'részletező tábla módosíto ei '!O194</f>
        <v>0</v>
      </c>
      <c r="S194" s="145">
        <f>'2a cofog szerinti teljesítés'!O196</f>
        <v>0</v>
      </c>
      <c r="T194" s="145">
        <f>'részletező tábla módosíto ei '!P194</f>
        <v>0</v>
      </c>
      <c r="U194" s="145">
        <f>'2a cofog szerinti teljesítés'!P196</f>
        <v>765059</v>
      </c>
      <c r="V194" s="145">
        <f>'részletező tábla módosíto ei '!Q194</f>
        <v>830613</v>
      </c>
      <c r="W194" s="145">
        <f>'2a cofog szerinti teljesítés'!Q196</f>
        <v>790049</v>
      </c>
      <c r="X194" s="145">
        <f>'részletező tábla módosíto ei '!R194</f>
        <v>43129</v>
      </c>
      <c r="Y194" s="145">
        <f>'2a cofog szerinti teljesítés'!R196</f>
        <v>0</v>
      </c>
      <c r="Z194" s="145">
        <f>'részletező tábla módosíto ei '!S194</f>
        <v>0</v>
      </c>
      <c r="AA194" s="145">
        <f>'2a cofog szerinti teljesítés'!S196</f>
        <v>0</v>
      </c>
      <c r="AB194" s="145">
        <f>'részletező tábla módosíto ei '!T194</f>
        <v>0</v>
      </c>
      <c r="AC194" s="145">
        <f>'2a cofog szerinti teljesítés'!T196</f>
        <v>0</v>
      </c>
      <c r="AD194" s="145">
        <f>'részletező tábla módosíto ei '!U194</f>
        <v>43129</v>
      </c>
      <c r="AE194" s="145">
        <f>'2a cofog szerinti teljesítés'!U196</f>
        <v>0</v>
      </c>
      <c r="AF194" s="145">
        <f>'részletező tábla módosíto ei '!V194</f>
        <v>0</v>
      </c>
      <c r="AG194" s="145">
        <f>'2a cofog szerinti teljesítés'!V196</f>
        <v>0</v>
      </c>
      <c r="AH194" s="145">
        <f>'részletező tábla módosíto ei '!W194</f>
        <v>0</v>
      </c>
      <c r="AI194" s="145">
        <f>'2a cofog szerinti teljesítés'!W196</f>
        <v>0</v>
      </c>
      <c r="AJ194" s="145">
        <f>'részletező tábla módosíto ei '!X194</f>
        <v>0</v>
      </c>
      <c r="AK194" s="145">
        <f>'2a cofog szerinti teljesítés'!X196</f>
        <v>0</v>
      </c>
      <c r="AL194" s="145">
        <f>'részletező tábla módosíto ei '!Y194</f>
        <v>0</v>
      </c>
      <c r="AM194" s="145">
        <f>'2a cofog szerinti teljesítés'!Y196</f>
        <v>0</v>
      </c>
      <c r="AN194" s="145">
        <f>'részletező tábla módosíto ei '!Z194</f>
        <v>0</v>
      </c>
      <c r="AO194" s="145">
        <f>'2a cofog szerinti teljesítés'!Z196</f>
        <v>0</v>
      </c>
      <c r="AP194" s="145">
        <f>'részletező tábla módosíto ei '!AA194</f>
        <v>0</v>
      </c>
      <c r="AQ194" s="145">
        <f>'2a cofog szerinti teljesítés'!AA196</f>
        <v>318000</v>
      </c>
      <c r="AR194" s="145">
        <f>'részletező tábla módosíto ei '!AB194</f>
        <v>0</v>
      </c>
      <c r="AS194" s="145">
        <f>'2a cofog szerinti teljesítés'!AB196</f>
        <v>0</v>
      </c>
      <c r="AT194" s="145">
        <f>'részletező tábla módosíto ei '!AC194</f>
        <v>0</v>
      </c>
      <c r="AU194" s="145">
        <f>'2a cofog szerinti teljesítés'!AC196</f>
        <v>0</v>
      </c>
      <c r="AV194" s="145">
        <f>'részletező tábla módosíto ei '!AD194</f>
        <v>0</v>
      </c>
      <c r="AW194" s="145">
        <f>'2a cofog szerinti teljesítés'!AD196</f>
        <v>0</v>
      </c>
      <c r="AX194" s="145">
        <f>'részletező tábla módosíto ei '!AF194</f>
        <v>0</v>
      </c>
      <c r="AY194" s="145">
        <f>'2a cofog szerinti teljesítés'!AF196</f>
        <v>0</v>
      </c>
      <c r="AZ194" s="145">
        <f>'részletező tábla módosíto ei '!AG194</f>
        <v>0</v>
      </c>
      <c r="BA194" s="145">
        <f>'2a cofog szerinti teljesítés'!AG196</f>
        <v>0</v>
      </c>
      <c r="BB194" s="145">
        <f>'részletező tábla módosíto ei '!AH194</f>
        <v>0</v>
      </c>
      <c r="BC194" s="145">
        <f>'2a cofog szerinti teljesítés'!AH196</f>
        <v>0</v>
      </c>
      <c r="BD194" s="145">
        <f>'részletező tábla módosíto ei '!AI194</f>
        <v>0</v>
      </c>
      <c r="BE194" s="145">
        <f>'2a cofog szerinti teljesítés'!AI196</f>
        <v>0</v>
      </c>
      <c r="BF194" s="145">
        <f>'részletező tábla módosíto ei '!AJ194</f>
        <v>0</v>
      </c>
      <c r="BG194" s="145">
        <f>'2a cofog szerinti teljesítés'!AJ196</f>
        <v>28647949</v>
      </c>
      <c r="BH194" s="145">
        <f>'részletező tábla módosíto ei '!AK194</f>
        <v>0</v>
      </c>
      <c r="BI194" s="145">
        <f>'2a cofog szerinti teljesítés'!AK196</f>
        <v>0</v>
      </c>
      <c r="BJ194" s="145">
        <f>'részletező tábla módosíto ei '!AL194</f>
        <v>374203957</v>
      </c>
      <c r="BK194" s="145">
        <f>'2a cofog szerinti teljesítés'!AL196</f>
        <v>1241400</v>
      </c>
      <c r="BL194" s="145">
        <f>'részletező tábla módosíto ei '!AM194</f>
        <v>0</v>
      </c>
      <c r="BM194" s="145">
        <f>'2a cofog szerinti teljesítés'!AM196</f>
        <v>0</v>
      </c>
      <c r="BN194" s="145">
        <f>'részletező tábla módosíto ei '!AN194</f>
        <v>0</v>
      </c>
      <c r="BO194" s="145">
        <f>'2a cofog szerinti teljesítés'!AN196</f>
        <v>0</v>
      </c>
      <c r="BP194" s="145">
        <f>'részletező tábla módosíto ei '!AO194</f>
        <v>0</v>
      </c>
      <c r="BQ194" s="145">
        <f>'2a cofog szerinti teljesítés'!AO196</f>
        <v>0</v>
      </c>
      <c r="BR194" s="145">
        <f>'részletező tábla módosíto ei '!AP194</f>
        <v>0</v>
      </c>
      <c r="BS194" s="145">
        <f>'2a cofog szerinti teljesítés'!AP196</f>
        <v>0</v>
      </c>
      <c r="BT194" s="145">
        <f>'részletező tábla módosíto ei '!AR194</f>
        <v>0</v>
      </c>
      <c r="BU194" s="145">
        <f>'2a cofog szerinti teljesítés'!AR196</f>
        <v>69000</v>
      </c>
      <c r="BV194" s="145">
        <f>'részletező tábla módosíto ei '!AS194</f>
        <v>0</v>
      </c>
      <c r="BW194" s="145">
        <f>'2a cofog szerinti teljesítés'!AS196</f>
        <v>0</v>
      </c>
      <c r="BX194" s="145">
        <f>'részletező tábla módosíto ei '!AE194</f>
        <v>0</v>
      </c>
      <c r="BY194" s="145">
        <f>'2a cofog szerinti teljesítés'!AE196</f>
        <v>0</v>
      </c>
      <c r="BZ194" s="145" t="e">
        <f>'részletező tábla módosíto ei '!#REF!</f>
        <v>#REF!</v>
      </c>
      <c r="CA194" s="145">
        <f>'2a cofog szerinti teljesítés'!AG196</f>
        <v>0</v>
      </c>
      <c r="CB194" s="145">
        <f>'részletező tábla módosíto ei '!AT194</f>
        <v>0</v>
      </c>
      <c r="CC194" s="145">
        <f>'2a cofog szerinti teljesítés'!AU196</f>
        <v>0</v>
      </c>
      <c r="CD194" s="145">
        <f>'részletező tábla módosíto ei '!AU194</f>
        <v>0</v>
      </c>
      <c r="CE194" s="145">
        <f>'2a cofog szerinti teljesítés'!AX196</f>
        <v>0</v>
      </c>
      <c r="CF194" s="145" t="e">
        <f>'részletező tábla módosíto ei '!#REF!</f>
        <v>#REF!</v>
      </c>
      <c r="CG194" s="145" t="e">
        <f>'2a cofog szerinti teljesítés'!#REF!</f>
        <v>#REF!</v>
      </c>
      <c r="CH194" s="145">
        <f>'részletező tábla módosíto ei '!AV194</f>
        <v>0</v>
      </c>
      <c r="CI194" s="145">
        <f>'2a cofog szerinti teljesítés'!AY196</f>
        <v>0</v>
      </c>
      <c r="CJ194" s="145">
        <f>'részletező tábla módosíto ei '!AW194</f>
        <v>0</v>
      </c>
      <c r="CK194" s="145">
        <f>'2a cofog szerinti teljesítés'!AZ196</f>
        <v>0</v>
      </c>
      <c r="CL194" s="145" t="e">
        <f>'részletező tábla módosíto ei '!#REF!</f>
        <v>#REF!</v>
      </c>
      <c r="CM194" s="145"/>
      <c r="CN194" s="145" t="e">
        <f>'részletező tábla módosíto ei '!#REF!</f>
        <v>#REF!</v>
      </c>
      <c r="CO194" s="145">
        <f>'2a cofog szerinti teljesítés'!AQ196</f>
        <v>0</v>
      </c>
      <c r="CP194" s="145" t="e">
        <f>'részletező tábla módosíto ei '!#REF!</f>
        <v>#REF!</v>
      </c>
      <c r="CQ194" s="145"/>
      <c r="CR194" s="145">
        <f>'részletező tábla módosíto ei '!AX194</f>
        <v>0</v>
      </c>
      <c r="CS194" s="145"/>
      <c r="CT194" s="145" t="e">
        <f>'részletező tábla módosíto ei '!#REF!</f>
        <v>#REF!</v>
      </c>
      <c r="CU194" s="145" t="e">
        <f>'2a cofog szerinti teljesítés'!#REF!</f>
        <v>#REF!</v>
      </c>
      <c r="CV194" s="145">
        <f>'részletező tábla módosíto ei '!AY194</f>
        <v>0</v>
      </c>
      <c r="CW194" s="145">
        <f>'2a cofog szerinti teljesítés'!BB196</f>
        <v>0</v>
      </c>
      <c r="CX194" s="162">
        <f>'részletező tábla módosíto ei '!AZ194</f>
        <v>374203957</v>
      </c>
      <c r="CY194" s="162">
        <f>'2a cofog szerinti teljesítés'!BC196</f>
        <v>30276349</v>
      </c>
      <c r="CZ194" s="510">
        <f t="shared" si="279"/>
        <v>376398699</v>
      </c>
    </row>
    <row r="195" spans="1:104" ht="17.399999999999999" x14ac:dyDescent="0.3">
      <c r="A195" s="34" t="s">
        <v>379</v>
      </c>
      <c r="B195" s="35" t="s">
        <v>380</v>
      </c>
      <c r="C195" s="146">
        <f>'részletező tábla módosíto ei '!C195</f>
        <v>0</v>
      </c>
      <c r="D195" s="146">
        <f>'2a cofog szerinti teljesítés'!C197</f>
        <v>0</v>
      </c>
      <c r="E195" s="146">
        <f>'részletező tábla módosíto ei '!D195</f>
        <v>0</v>
      </c>
      <c r="F195" s="146">
        <f>'2a cofog szerinti teljesítés'!D197</f>
        <v>0</v>
      </c>
      <c r="G195" s="146">
        <f>'részletező tábla módosíto ei '!E195</f>
        <v>0</v>
      </c>
      <c r="H195" s="146">
        <f>'2a cofog szerinti teljesítés'!E197</f>
        <v>0</v>
      </c>
      <c r="I195" s="146">
        <f>'részletező tábla módosíto ei '!F195</f>
        <v>0</v>
      </c>
      <c r="J195" s="146">
        <f>'2a cofog szerinti teljesítés'!F197</f>
        <v>0</v>
      </c>
      <c r="K195" s="146">
        <f>'részletező tábla módosíto ei '!G195</f>
        <v>0</v>
      </c>
      <c r="L195" s="146">
        <f>'részletező tábla módosíto ei '!H195</f>
        <v>0</v>
      </c>
      <c r="M195" s="146">
        <f>'2a cofog szerinti teljesítés'!H197</f>
        <v>0</v>
      </c>
      <c r="N195" s="146">
        <f>'részletező tábla módosíto ei '!M195</f>
        <v>0</v>
      </c>
      <c r="O195" s="146">
        <f>'2a cofog szerinti teljesítés'!M197</f>
        <v>0</v>
      </c>
      <c r="P195" s="146">
        <f>'részletező tábla módosíto ei '!N195</f>
        <v>0</v>
      </c>
      <c r="Q195" s="146">
        <f>'2a cofog szerinti teljesítés'!N197</f>
        <v>0</v>
      </c>
      <c r="R195" s="146">
        <f>'részletező tábla módosíto ei '!O195</f>
        <v>0</v>
      </c>
      <c r="S195" s="146">
        <f>'2a cofog szerinti teljesítés'!O197</f>
        <v>0</v>
      </c>
      <c r="T195" s="146">
        <f>'részletező tábla módosíto ei '!P195</f>
        <v>0</v>
      </c>
      <c r="U195" s="146">
        <f>'2a cofog szerinti teljesítés'!P197</f>
        <v>0</v>
      </c>
      <c r="V195" s="146">
        <f>'részletező tábla módosíto ei '!Q195</f>
        <v>0</v>
      </c>
      <c r="W195" s="146">
        <f>'2a cofog szerinti teljesítés'!Q197</f>
        <v>0</v>
      </c>
      <c r="X195" s="146">
        <f>'részletező tábla módosíto ei '!R195</f>
        <v>0</v>
      </c>
      <c r="Y195" s="146">
        <f>'2a cofog szerinti teljesítés'!R197</f>
        <v>0</v>
      </c>
      <c r="Z195" s="146">
        <f>'részletező tábla módosíto ei '!S195</f>
        <v>0</v>
      </c>
      <c r="AA195" s="146">
        <f>'2a cofog szerinti teljesítés'!S197</f>
        <v>0</v>
      </c>
      <c r="AB195" s="146">
        <f>'részletező tábla módosíto ei '!T195</f>
        <v>0</v>
      </c>
      <c r="AC195" s="146">
        <f>'2a cofog szerinti teljesítés'!T197</f>
        <v>0</v>
      </c>
      <c r="AD195" s="146">
        <f>'részletező tábla módosíto ei '!U195</f>
        <v>0</v>
      </c>
      <c r="AE195" s="146">
        <f>'2a cofog szerinti teljesítés'!U197</f>
        <v>0</v>
      </c>
      <c r="AF195" s="146">
        <f>'részletező tábla módosíto ei '!V195</f>
        <v>0</v>
      </c>
      <c r="AG195" s="146">
        <f>'2a cofog szerinti teljesítés'!V197</f>
        <v>0</v>
      </c>
      <c r="AH195" s="146">
        <f>'részletező tábla módosíto ei '!W195</f>
        <v>0</v>
      </c>
      <c r="AI195" s="146">
        <f>'2a cofog szerinti teljesítés'!W197</f>
        <v>0</v>
      </c>
      <c r="AJ195" s="146">
        <f>'részletező tábla módosíto ei '!X195</f>
        <v>0</v>
      </c>
      <c r="AK195" s="146">
        <f>'2a cofog szerinti teljesítés'!X197</f>
        <v>0</v>
      </c>
      <c r="AL195" s="146">
        <f>'részletező tábla módosíto ei '!Y195</f>
        <v>0</v>
      </c>
      <c r="AM195" s="146">
        <f>'2a cofog szerinti teljesítés'!Y197</f>
        <v>0</v>
      </c>
      <c r="AN195" s="146">
        <f>'részletező tábla módosíto ei '!Z195</f>
        <v>0</v>
      </c>
      <c r="AO195" s="146">
        <f>'2a cofog szerinti teljesítés'!Z197</f>
        <v>0</v>
      </c>
      <c r="AP195" s="146">
        <f>'részletező tábla módosíto ei '!AA195</f>
        <v>0</v>
      </c>
      <c r="AQ195" s="146">
        <f>'2a cofog szerinti teljesítés'!AA197</f>
        <v>0</v>
      </c>
      <c r="AR195" s="146">
        <f>'részletező tábla módosíto ei '!AB195</f>
        <v>0</v>
      </c>
      <c r="AS195" s="146">
        <f>'2a cofog szerinti teljesítés'!AB197</f>
        <v>0</v>
      </c>
      <c r="AT195" s="146">
        <f>'részletező tábla módosíto ei '!AC195</f>
        <v>0</v>
      </c>
      <c r="AU195" s="146">
        <f>'2a cofog szerinti teljesítés'!AC197</f>
        <v>0</v>
      </c>
      <c r="AV195" s="146">
        <f>'részletező tábla módosíto ei '!AD195</f>
        <v>0</v>
      </c>
      <c r="AW195" s="146">
        <f>'2a cofog szerinti teljesítés'!AD197</f>
        <v>0</v>
      </c>
      <c r="AX195" s="146">
        <f>'részletező tábla módosíto ei '!AF195</f>
        <v>0</v>
      </c>
      <c r="AY195" s="146">
        <f>'2a cofog szerinti teljesítés'!AF197</f>
        <v>0</v>
      </c>
      <c r="AZ195" s="146">
        <f>'részletező tábla módosíto ei '!AG195</f>
        <v>0</v>
      </c>
      <c r="BA195" s="146">
        <f>'2a cofog szerinti teljesítés'!AG197</f>
        <v>0</v>
      </c>
      <c r="BB195" s="146">
        <f>'részletező tábla módosíto ei '!AH195</f>
        <v>0</v>
      </c>
      <c r="BC195" s="146">
        <f>'2a cofog szerinti teljesítés'!AH197</f>
        <v>0</v>
      </c>
      <c r="BD195" s="146">
        <f>'részletező tábla módosíto ei '!AI195</f>
        <v>0</v>
      </c>
      <c r="BE195" s="146">
        <f>'2a cofog szerinti teljesítés'!AI197</f>
        <v>0</v>
      </c>
      <c r="BF195" s="146">
        <f>'részletező tábla módosíto ei '!AJ195</f>
        <v>0</v>
      </c>
      <c r="BG195" s="146">
        <f>'2a cofog szerinti teljesítés'!AJ197</f>
        <v>0</v>
      </c>
      <c r="BH195" s="146">
        <f>'részletező tábla módosíto ei '!AK195</f>
        <v>0</v>
      </c>
      <c r="BI195" s="146">
        <f>'2a cofog szerinti teljesítés'!AK197</f>
        <v>0</v>
      </c>
      <c r="BJ195" s="146">
        <f>'részletező tábla módosíto ei '!AL195</f>
        <v>0</v>
      </c>
      <c r="BK195" s="146">
        <f>'2a cofog szerinti teljesítés'!AL197</f>
        <v>0</v>
      </c>
      <c r="BL195" s="146">
        <f>'részletező tábla módosíto ei '!AM195</f>
        <v>0</v>
      </c>
      <c r="BM195" s="146">
        <f>'2a cofog szerinti teljesítés'!AM197</f>
        <v>0</v>
      </c>
      <c r="BN195" s="146">
        <f>'részletező tábla módosíto ei '!AN195</f>
        <v>0</v>
      </c>
      <c r="BO195" s="146">
        <f>'2a cofog szerinti teljesítés'!AN197</f>
        <v>0</v>
      </c>
      <c r="BP195" s="146">
        <f>'részletező tábla módosíto ei '!AO195</f>
        <v>0</v>
      </c>
      <c r="BQ195" s="146">
        <f>'2a cofog szerinti teljesítés'!AO197</f>
        <v>0</v>
      </c>
      <c r="BR195" s="146">
        <f>'részletező tábla módosíto ei '!AP195</f>
        <v>0</v>
      </c>
      <c r="BS195" s="146">
        <f>'2a cofog szerinti teljesítés'!AP197</f>
        <v>0</v>
      </c>
      <c r="BT195" s="146">
        <f>'részletező tábla módosíto ei '!AR195</f>
        <v>0</v>
      </c>
      <c r="BU195" s="146">
        <f>'2a cofog szerinti teljesítés'!AR197</f>
        <v>0</v>
      </c>
      <c r="BV195" s="146">
        <f>'részletező tábla módosíto ei '!AS195</f>
        <v>0</v>
      </c>
      <c r="BW195" s="146">
        <f>'2a cofog szerinti teljesítés'!AS197</f>
        <v>0</v>
      </c>
      <c r="BX195" s="146">
        <f>'részletező tábla módosíto ei '!AE195</f>
        <v>0</v>
      </c>
      <c r="BY195" s="146">
        <f>'2a cofog szerinti teljesítés'!AE197</f>
        <v>0</v>
      </c>
      <c r="BZ195" s="146" t="e">
        <f>'részletező tábla módosíto ei '!#REF!</f>
        <v>#REF!</v>
      </c>
      <c r="CA195" s="146">
        <f>'2a cofog szerinti teljesítés'!AG197</f>
        <v>0</v>
      </c>
      <c r="CB195" s="146">
        <f>'részletező tábla módosíto ei '!AT195</f>
        <v>0</v>
      </c>
      <c r="CC195" s="146">
        <f>'2a cofog szerinti teljesítés'!AU197</f>
        <v>0</v>
      </c>
      <c r="CD195" s="146">
        <f>'részletező tábla módosíto ei '!AU195</f>
        <v>0</v>
      </c>
      <c r="CE195" s="146">
        <f>'2a cofog szerinti teljesítés'!AX197</f>
        <v>0</v>
      </c>
      <c r="CF195" s="146" t="e">
        <f>'részletező tábla módosíto ei '!#REF!</f>
        <v>#REF!</v>
      </c>
      <c r="CG195" s="146" t="e">
        <f>'2a cofog szerinti teljesítés'!#REF!</f>
        <v>#REF!</v>
      </c>
      <c r="CH195" s="146">
        <f>'részletező tábla módosíto ei '!AV195</f>
        <v>0</v>
      </c>
      <c r="CI195" s="146">
        <f>'2a cofog szerinti teljesítés'!AY197</f>
        <v>0</v>
      </c>
      <c r="CJ195" s="146">
        <f>'részletező tábla módosíto ei '!AW195</f>
        <v>0</v>
      </c>
      <c r="CK195" s="146">
        <f>'2a cofog szerinti teljesítés'!AZ197</f>
        <v>0</v>
      </c>
      <c r="CL195" s="146" t="e">
        <f>'részletező tábla módosíto ei '!#REF!</f>
        <v>#REF!</v>
      </c>
      <c r="CM195" s="146"/>
      <c r="CN195" s="146" t="e">
        <f>'részletező tábla módosíto ei '!#REF!</f>
        <v>#REF!</v>
      </c>
      <c r="CO195" s="146">
        <f>'2a cofog szerinti teljesítés'!AQ197</f>
        <v>0</v>
      </c>
      <c r="CP195" s="146" t="e">
        <f>'részletező tábla módosíto ei '!#REF!</f>
        <v>#REF!</v>
      </c>
      <c r="CQ195" s="146"/>
      <c r="CR195" s="146">
        <f>'részletező tábla módosíto ei '!AX195</f>
        <v>0</v>
      </c>
      <c r="CS195" s="146"/>
      <c r="CT195" s="146" t="e">
        <f>'részletező tábla módosíto ei '!#REF!</f>
        <v>#REF!</v>
      </c>
      <c r="CU195" s="146" t="e">
        <f>'2a cofog szerinti teljesítés'!#REF!</f>
        <v>#REF!</v>
      </c>
      <c r="CV195" s="146">
        <f>'részletező tábla módosíto ei '!AY195</f>
        <v>0</v>
      </c>
      <c r="CW195" s="146">
        <f>'2a cofog szerinti teljesítés'!BB197</f>
        <v>0</v>
      </c>
      <c r="CX195" s="146">
        <f>'részletező tábla módosíto ei '!AZ195</f>
        <v>0</v>
      </c>
      <c r="CY195" s="146">
        <f>'2a cofog szerinti teljesítés'!BC197</f>
        <v>0</v>
      </c>
      <c r="CZ195" s="510">
        <f t="shared" si="279"/>
        <v>0</v>
      </c>
    </row>
    <row r="196" spans="1:104" ht="17.399999999999999" x14ac:dyDescent="0.3">
      <c r="A196" s="34" t="s">
        <v>381</v>
      </c>
      <c r="B196" s="35" t="s">
        <v>382</v>
      </c>
      <c r="C196" s="146">
        <f>'részletező tábla módosíto ei '!C196</f>
        <v>0</v>
      </c>
      <c r="D196" s="146">
        <f>'2a cofog szerinti teljesítés'!C198</f>
        <v>0</v>
      </c>
      <c r="E196" s="146">
        <f>'részletező tábla módosíto ei '!D196</f>
        <v>0</v>
      </c>
      <c r="F196" s="146">
        <f>'2a cofog szerinti teljesítés'!D198</f>
        <v>0</v>
      </c>
      <c r="G196" s="146">
        <f>'részletező tábla módosíto ei '!E196</f>
        <v>0</v>
      </c>
      <c r="H196" s="146">
        <f>'2a cofog szerinti teljesítés'!E198</f>
        <v>0</v>
      </c>
      <c r="I196" s="146">
        <f>'részletező tábla módosíto ei '!F196</f>
        <v>0</v>
      </c>
      <c r="J196" s="146">
        <f>'2a cofog szerinti teljesítés'!F198</f>
        <v>0</v>
      </c>
      <c r="K196" s="146">
        <f>'részletező tábla módosíto ei '!G196</f>
        <v>0</v>
      </c>
      <c r="L196" s="146">
        <f>'részletező tábla módosíto ei '!H196</f>
        <v>0</v>
      </c>
      <c r="M196" s="146">
        <f>'2a cofog szerinti teljesítés'!H198</f>
        <v>0</v>
      </c>
      <c r="N196" s="146">
        <f>'részletező tábla módosíto ei '!M196</f>
        <v>0</v>
      </c>
      <c r="O196" s="146">
        <f>'2a cofog szerinti teljesítés'!M198</f>
        <v>0</v>
      </c>
      <c r="P196" s="146">
        <f>'részletező tábla módosíto ei '!N196</f>
        <v>0</v>
      </c>
      <c r="Q196" s="146">
        <f>'2a cofog szerinti teljesítés'!N198</f>
        <v>0</v>
      </c>
      <c r="R196" s="146">
        <f>'részletező tábla módosíto ei '!O196</f>
        <v>0</v>
      </c>
      <c r="S196" s="146">
        <f>'2a cofog szerinti teljesítés'!O198</f>
        <v>0</v>
      </c>
      <c r="T196" s="146">
        <f>'részletező tábla módosíto ei '!P196</f>
        <v>0</v>
      </c>
      <c r="U196" s="146">
        <f>'2a cofog szerinti teljesítés'!P198</f>
        <v>0</v>
      </c>
      <c r="V196" s="146">
        <f>'részletező tábla módosíto ei '!Q196</f>
        <v>0</v>
      </c>
      <c r="W196" s="146">
        <f>'2a cofog szerinti teljesítés'!Q198</f>
        <v>0</v>
      </c>
      <c r="X196" s="146">
        <f>'részletező tábla módosíto ei '!R196</f>
        <v>0</v>
      </c>
      <c r="Y196" s="146">
        <f>'2a cofog szerinti teljesítés'!R198</f>
        <v>0</v>
      </c>
      <c r="Z196" s="146">
        <f>'részletező tábla módosíto ei '!S196</f>
        <v>0</v>
      </c>
      <c r="AA196" s="146">
        <f>'2a cofog szerinti teljesítés'!S198</f>
        <v>0</v>
      </c>
      <c r="AB196" s="146">
        <f>'részletező tábla módosíto ei '!T196</f>
        <v>0</v>
      </c>
      <c r="AC196" s="146">
        <f>'2a cofog szerinti teljesítés'!T198</f>
        <v>0</v>
      </c>
      <c r="AD196" s="146">
        <f>'részletező tábla módosíto ei '!U196</f>
        <v>0</v>
      </c>
      <c r="AE196" s="146">
        <f>'2a cofog szerinti teljesítés'!U198</f>
        <v>0</v>
      </c>
      <c r="AF196" s="146">
        <f>'részletező tábla módosíto ei '!V196</f>
        <v>0</v>
      </c>
      <c r="AG196" s="146">
        <f>'2a cofog szerinti teljesítés'!V198</f>
        <v>0</v>
      </c>
      <c r="AH196" s="146">
        <f>'részletező tábla módosíto ei '!W196</f>
        <v>0</v>
      </c>
      <c r="AI196" s="146">
        <f>'2a cofog szerinti teljesítés'!W198</f>
        <v>0</v>
      </c>
      <c r="AJ196" s="146">
        <f>'részletező tábla módosíto ei '!X196</f>
        <v>0</v>
      </c>
      <c r="AK196" s="146">
        <f>'2a cofog szerinti teljesítés'!X198</f>
        <v>0</v>
      </c>
      <c r="AL196" s="146">
        <f>'részletező tábla módosíto ei '!Y196</f>
        <v>0</v>
      </c>
      <c r="AM196" s="146">
        <f>'2a cofog szerinti teljesítés'!Y198</f>
        <v>0</v>
      </c>
      <c r="AN196" s="146">
        <f>'részletező tábla módosíto ei '!Z196</f>
        <v>0</v>
      </c>
      <c r="AO196" s="146">
        <f>'2a cofog szerinti teljesítés'!Z198</f>
        <v>0</v>
      </c>
      <c r="AP196" s="146">
        <f>'részletező tábla módosíto ei '!AA196</f>
        <v>0</v>
      </c>
      <c r="AQ196" s="146">
        <f>'2a cofog szerinti teljesítés'!AA198</f>
        <v>0</v>
      </c>
      <c r="AR196" s="146">
        <f>'részletező tábla módosíto ei '!AB196</f>
        <v>0</v>
      </c>
      <c r="AS196" s="146">
        <f>'2a cofog szerinti teljesítés'!AB198</f>
        <v>0</v>
      </c>
      <c r="AT196" s="146">
        <f>'részletező tábla módosíto ei '!AC196</f>
        <v>0</v>
      </c>
      <c r="AU196" s="146">
        <f>'2a cofog szerinti teljesítés'!AC198</f>
        <v>0</v>
      </c>
      <c r="AV196" s="146">
        <f>'részletező tábla módosíto ei '!AD196</f>
        <v>0</v>
      </c>
      <c r="AW196" s="146">
        <f>'2a cofog szerinti teljesítés'!AD198</f>
        <v>0</v>
      </c>
      <c r="AX196" s="146">
        <f>'részletező tábla módosíto ei '!AF196</f>
        <v>0</v>
      </c>
      <c r="AY196" s="146">
        <f>'2a cofog szerinti teljesítés'!AF198</f>
        <v>0</v>
      </c>
      <c r="AZ196" s="146">
        <f>'részletező tábla módosíto ei '!AG196</f>
        <v>0</v>
      </c>
      <c r="BA196" s="146">
        <f>'2a cofog szerinti teljesítés'!AG198</f>
        <v>0</v>
      </c>
      <c r="BB196" s="146">
        <f>'részletező tábla módosíto ei '!AH196</f>
        <v>0</v>
      </c>
      <c r="BC196" s="146">
        <f>'2a cofog szerinti teljesítés'!AH198</f>
        <v>0</v>
      </c>
      <c r="BD196" s="146">
        <f>'részletező tábla módosíto ei '!AI196</f>
        <v>0</v>
      </c>
      <c r="BE196" s="146">
        <f>'2a cofog szerinti teljesítés'!AI198</f>
        <v>0</v>
      </c>
      <c r="BF196" s="146">
        <f>'részletező tábla módosíto ei '!AJ196</f>
        <v>0</v>
      </c>
      <c r="BG196" s="146">
        <f>'2a cofog szerinti teljesítés'!AJ198</f>
        <v>22557440</v>
      </c>
      <c r="BH196" s="146">
        <f>'részletező tábla módosíto ei '!AK196</f>
        <v>0</v>
      </c>
      <c r="BI196" s="146">
        <f>'2a cofog szerinti teljesítés'!AK198</f>
        <v>0</v>
      </c>
      <c r="BJ196" s="146">
        <f>'részletező tábla módosíto ei '!AL196</f>
        <v>283279064</v>
      </c>
      <c r="BK196" s="146">
        <f>'2a cofog szerinti teljesítés'!AL198</f>
        <v>0</v>
      </c>
      <c r="BL196" s="146">
        <f>'részletező tábla módosíto ei '!AM196</f>
        <v>0</v>
      </c>
      <c r="BM196" s="146">
        <f>'2a cofog szerinti teljesítés'!AM198</f>
        <v>0</v>
      </c>
      <c r="BN196" s="146">
        <f>'részletező tábla módosíto ei '!AN196</f>
        <v>0</v>
      </c>
      <c r="BO196" s="146">
        <f>'2a cofog szerinti teljesítés'!AN198</f>
        <v>0</v>
      </c>
      <c r="BP196" s="146">
        <f>'részletező tábla módosíto ei '!AO196</f>
        <v>0</v>
      </c>
      <c r="BQ196" s="146">
        <f>'2a cofog szerinti teljesítés'!AO198</f>
        <v>0</v>
      </c>
      <c r="BR196" s="146">
        <f>'részletező tábla módosíto ei '!AP196</f>
        <v>0</v>
      </c>
      <c r="BS196" s="146">
        <f>'2a cofog szerinti teljesítés'!AP198</f>
        <v>0</v>
      </c>
      <c r="BT196" s="146">
        <f>'részletező tábla módosíto ei '!AR196</f>
        <v>0</v>
      </c>
      <c r="BU196" s="146">
        <f>'2a cofog szerinti teljesítés'!AR198</f>
        <v>0</v>
      </c>
      <c r="BV196" s="146">
        <f>'részletező tábla módosíto ei '!AS196</f>
        <v>0</v>
      </c>
      <c r="BW196" s="146">
        <f>'2a cofog szerinti teljesítés'!AS198</f>
        <v>0</v>
      </c>
      <c r="BX196" s="146">
        <f>'részletező tábla módosíto ei '!AE196</f>
        <v>0</v>
      </c>
      <c r="BY196" s="146">
        <f>'2a cofog szerinti teljesítés'!AE198</f>
        <v>0</v>
      </c>
      <c r="BZ196" s="146" t="e">
        <f>'részletező tábla módosíto ei '!#REF!</f>
        <v>#REF!</v>
      </c>
      <c r="CA196" s="146">
        <f>'2a cofog szerinti teljesítés'!AG198</f>
        <v>0</v>
      </c>
      <c r="CB196" s="146">
        <f>'részletező tábla módosíto ei '!AT196</f>
        <v>0</v>
      </c>
      <c r="CC196" s="146">
        <f>'2a cofog szerinti teljesítés'!AU198</f>
        <v>0</v>
      </c>
      <c r="CD196" s="146">
        <f>'részletező tábla módosíto ei '!AU196</f>
        <v>0</v>
      </c>
      <c r="CE196" s="146">
        <f>'2a cofog szerinti teljesítés'!AX198</f>
        <v>0</v>
      </c>
      <c r="CF196" s="146" t="e">
        <f>'részletező tábla módosíto ei '!#REF!</f>
        <v>#REF!</v>
      </c>
      <c r="CG196" s="146" t="e">
        <f>'2a cofog szerinti teljesítés'!#REF!</f>
        <v>#REF!</v>
      </c>
      <c r="CH196" s="146">
        <f>'részletező tábla módosíto ei '!AV196</f>
        <v>0</v>
      </c>
      <c r="CI196" s="146">
        <f>'2a cofog szerinti teljesítés'!AY198</f>
        <v>0</v>
      </c>
      <c r="CJ196" s="146">
        <f>'részletező tábla módosíto ei '!AW196</f>
        <v>0</v>
      </c>
      <c r="CK196" s="146">
        <f>'2a cofog szerinti teljesítés'!AZ198</f>
        <v>0</v>
      </c>
      <c r="CL196" s="146" t="e">
        <f>'részletező tábla módosíto ei '!#REF!</f>
        <v>#REF!</v>
      </c>
      <c r="CM196" s="146"/>
      <c r="CN196" s="146" t="e">
        <f>'részletező tábla módosíto ei '!#REF!</f>
        <v>#REF!</v>
      </c>
      <c r="CO196" s="146">
        <f>'2a cofog szerinti teljesítés'!AQ198</f>
        <v>0</v>
      </c>
      <c r="CP196" s="146" t="e">
        <f>'részletező tábla módosíto ei '!#REF!</f>
        <v>#REF!</v>
      </c>
      <c r="CQ196" s="146"/>
      <c r="CR196" s="146">
        <f>'részletező tábla módosíto ei '!AX196</f>
        <v>0</v>
      </c>
      <c r="CS196" s="146"/>
      <c r="CT196" s="146" t="e">
        <f>'részletező tábla módosíto ei '!#REF!</f>
        <v>#REF!</v>
      </c>
      <c r="CU196" s="146" t="e">
        <f>'2a cofog szerinti teljesítés'!#REF!</f>
        <v>#REF!</v>
      </c>
      <c r="CV196" s="146">
        <f>'részletező tábla módosíto ei '!AY196</f>
        <v>0</v>
      </c>
      <c r="CW196" s="146">
        <f>'2a cofog szerinti teljesítés'!BB198</f>
        <v>0</v>
      </c>
      <c r="CX196" s="146">
        <f>'részletező tábla módosíto ei '!AZ196</f>
        <v>283279064</v>
      </c>
      <c r="CY196" s="146">
        <f>'2a cofog szerinti teljesítés'!BC198</f>
        <v>22557440</v>
      </c>
      <c r="CZ196" s="510">
        <f t="shared" si="279"/>
        <v>283279064</v>
      </c>
    </row>
    <row r="197" spans="1:104" ht="17.399999999999999" x14ac:dyDescent="0.3">
      <c r="A197" s="34" t="s">
        <v>383</v>
      </c>
      <c r="B197" s="35" t="s">
        <v>384</v>
      </c>
      <c r="C197" s="146">
        <f>'részletező tábla módosíto ei '!C197</f>
        <v>0</v>
      </c>
      <c r="D197" s="146">
        <f>'2a cofog szerinti teljesítés'!C199</f>
        <v>0</v>
      </c>
      <c r="E197" s="146">
        <f>'részletező tábla módosíto ei '!D197</f>
        <v>0</v>
      </c>
      <c r="F197" s="146">
        <f>'2a cofog szerinti teljesítés'!D199</f>
        <v>0</v>
      </c>
      <c r="G197" s="146">
        <f>'részletező tábla módosíto ei '!E197</f>
        <v>980000</v>
      </c>
      <c r="H197" s="146">
        <f>'2a cofog szerinti teljesítés'!E199</f>
        <v>976378</v>
      </c>
      <c r="I197" s="146">
        <f>'részletező tábla módosíto ei '!F197</f>
        <v>0</v>
      </c>
      <c r="J197" s="146">
        <f>'2a cofog szerinti teljesítés'!F199</f>
        <v>0</v>
      </c>
      <c r="K197" s="146">
        <f>'részletező tábla módosíto ei '!G197</f>
        <v>0</v>
      </c>
      <c r="L197" s="146">
        <f>'részletező tábla módosíto ei '!H197</f>
        <v>980000</v>
      </c>
      <c r="M197" s="146">
        <f>'2a cofog szerinti teljesítés'!H199</f>
        <v>976378</v>
      </c>
      <c r="N197" s="146">
        <f>'részletező tábla módosíto ei '!M197</f>
        <v>0</v>
      </c>
      <c r="O197" s="146">
        <f>'2a cofog szerinti teljesítés'!M199</f>
        <v>0</v>
      </c>
      <c r="P197" s="146">
        <f>'részletező tábla módosíto ei '!N197</f>
        <v>0</v>
      </c>
      <c r="Q197" s="146">
        <f>'2a cofog szerinti teljesítés'!N199</f>
        <v>0</v>
      </c>
      <c r="R197" s="146">
        <f>'részletező tábla módosíto ei '!O197</f>
        <v>0</v>
      </c>
      <c r="S197" s="146">
        <f>'2a cofog szerinti teljesítés'!O199</f>
        <v>0</v>
      </c>
      <c r="T197" s="146">
        <f>'részletező tábla módosíto ei '!P197</f>
        <v>0</v>
      </c>
      <c r="U197" s="146">
        <f>'2a cofog szerinti teljesítés'!P199</f>
        <v>0</v>
      </c>
      <c r="V197" s="146">
        <f>'részletező tábla módosíto ei '!Q197</f>
        <v>0</v>
      </c>
      <c r="W197" s="146">
        <f>'2a cofog szerinti teljesítés'!Q199</f>
        <v>0</v>
      </c>
      <c r="X197" s="146">
        <f>'részletező tábla módosíto ei '!R197</f>
        <v>33960</v>
      </c>
      <c r="Y197" s="146">
        <f>'2a cofog szerinti teljesítés'!R199</f>
        <v>0</v>
      </c>
      <c r="Z197" s="146">
        <f>'részletező tábla módosíto ei '!S197</f>
        <v>0</v>
      </c>
      <c r="AA197" s="146">
        <f>'2a cofog szerinti teljesítés'!S199</f>
        <v>0</v>
      </c>
      <c r="AB197" s="146">
        <f>'részletező tábla módosíto ei '!T197</f>
        <v>0</v>
      </c>
      <c r="AC197" s="146">
        <f>'2a cofog szerinti teljesítés'!T199</f>
        <v>0</v>
      </c>
      <c r="AD197" s="146">
        <f>'részletező tábla módosíto ei '!U197</f>
        <v>33960</v>
      </c>
      <c r="AE197" s="146">
        <f>'2a cofog szerinti teljesítés'!U199</f>
        <v>0</v>
      </c>
      <c r="AF197" s="146">
        <f>'részletező tábla módosíto ei '!V197</f>
        <v>0</v>
      </c>
      <c r="AG197" s="146">
        <f>'2a cofog szerinti teljesítés'!V199</f>
        <v>0</v>
      </c>
      <c r="AH197" s="146">
        <f>'részletező tábla módosíto ei '!W197</f>
        <v>0</v>
      </c>
      <c r="AI197" s="146">
        <f>'2a cofog szerinti teljesítés'!W199</f>
        <v>0</v>
      </c>
      <c r="AJ197" s="146">
        <f>'részletező tábla módosíto ei '!X197</f>
        <v>0</v>
      </c>
      <c r="AK197" s="146">
        <f>'2a cofog szerinti teljesítés'!X199</f>
        <v>0</v>
      </c>
      <c r="AL197" s="146">
        <f>'részletező tábla módosíto ei '!Y197</f>
        <v>0</v>
      </c>
      <c r="AM197" s="146">
        <f>'2a cofog szerinti teljesítés'!Y199</f>
        <v>0</v>
      </c>
      <c r="AN197" s="146">
        <f>'részletező tábla módosíto ei '!Z197</f>
        <v>0</v>
      </c>
      <c r="AO197" s="146">
        <f>'2a cofog szerinti teljesítés'!Z199</f>
        <v>0</v>
      </c>
      <c r="AP197" s="146">
        <f>'részletező tábla módosíto ei '!AA197</f>
        <v>0</v>
      </c>
      <c r="AQ197" s="146">
        <f>'2a cofog szerinti teljesítés'!AA199</f>
        <v>0</v>
      </c>
      <c r="AR197" s="146">
        <f>'részletező tábla módosíto ei '!AB197</f>
        <v>0</v>
      </c>
      <c r="AS197" s="146">
        <f>'2a cofog szerinti teljesítés'!AB199</f>
        <v>0</v>
      </c>
      <c r="AT197" s="146">
        <f>'részletező tábla módosíto ei '!AC197</f>
        <v>0</v>
      </c>
      <c r="AU197" s="146">
        <f>'2a cofog szerinti teljesítés'!AC199</f>
        <v>0</v>
      </c>
      <c r="AV197" s="146">
        <f>'részletező tábla módosíto ei '!AD197</f>
        <v>0</v>
      </c>
      <c r="AW197" s="146">
        <f>'2a cofog szerinti teljesítés'!AD199</f>
        <v>0</v>
      </c>
      <c r="AX197" s="146">
        <f>'részletező tábla módosíto ei '!AF197</f>
        <v>0</v>
      </c>
      <c r="AY197" s="146">
        <f>'2a cofog szerinti teljesítés'!AF199</f>
        <v>0</v>
      </c>
      <c r="AZ197" s="146">
        <f>'részletező tábla módosíto ei '!AG197</f>
        <v>0</v>
      </c>
      <c r="BA197" s="146">
        <f>'2a cofog szerinti teljesítés'!AG199</f>
        <v>0</v>
      </c>
      <c r="BB197" s="146">
        <f>'részletező tábla módosíto ei '!AH197</f>
        <v>0</v>
      </c>
      <c r="BC197" s="146">
        <f>'2a cofog szerinti teljesítés'!AH199</f>
        <v>0</v>
      </c>
      <c r="BD197" s="146">
        <f>'részletező tábla módosíto ei '!AI197</f>
        <v>0</v>
      </c>
      <c r="BE197" s="146">
        <f>'2a cofog szerinti teljesítés'!AI199</f>
        <v>0</v>
      </c>
      <c r="BF197" s="146">
        <f>'részletező tábla módosíto ei '!AJ197</f>
        <v>0</v>
      </c>
      <c r="BG197" s="146">
        <f>'2a cofog szerinti teljesítés'!AJ199</f>
        <v>0</v>
      </c>
      <c r="BH197" s="146">
        <f>'részletező tábla módosíto ei '!AK197</f>
        <v>0</v>
      </c>
      <c r="BI197" s="146">
        <f>'2a cofog szerinti teljesítés'!AK199</f>
        <v>0</v>
      </c>
      <c r="BJ197" s="515">
        <f>'részletező tábla módosíto ei '!AL197</f>
        <v>174331</v>
      </c>
      <c r="BK197" s="515">
        <f>'2a cofog szerinti teljesítés'!AL199</f>
        <v>120000</v>
      </c>
      <c r="BL197" s="146">
        <f>'részletező tábla módosíto ei '!AM197</f>
        <v>0</v>
      </c>
      <c r="BM197" s="146">
        <f>'2a cofog szerinti teljesítés'!AM199</f>
        <v>0</v>
      </c>
      <c r="BN197" s="146">
        <f>'részletező tábla módosíto ei '!AN197</f>
        <v>0</v>
      </c>
      <c r="BO197" s="146">
        <f>'2a cofog szerinti teljesítés'!AN199</f>
        <v>0</v>
      </c>
      <c r="BP197" s="146">
        <f>'részletező tábla módosíto ei '!AO197</f>
        <v>0</v>
      </c>
      <c r="BQ197" s="146">
        <f>'2a cofog szerinti teljesítés'!AO199</f>
        <v>0</v>
      </c>
      <c r="BR197" s="146">
        <f>'részletező tábla módosíto ei '!AP197</f>
        <v>0</v>
      </c>
      <c r="BS197" s="146">
        <f>'2a cofog szerinti teljesítés'!AP199</f>
        <v>0</v>
      </c>
      <c r="BT197" s="146">
        <f>'részletező tábla módosíto ei '!AR197</f>
        <v>0</v>
      </c>
      <c r="BU197" s="146">
        <f>'2a cofog szerinti teljesítés'!AR199</f>
        <v>54331</v>
      </c>
      <c r="BV197" s="146">
        <f>'részletező tábla módosíto ei '!AS197</f>
        <v>0</v>
      </c>
      <c r="BW197" s="146">
        <f>'2a cofog szerinti teljesítés'!AS199</f>
        <v>0</v>
      </c>
      <c r="BX197" s="146">
        <f>'részletező tábla módosíto ei '!AE197</f>
        <v>0</v>
      </c>
      <c r="BY197" s="146">
        <f>'2a cofog szerinti teljesítés'!AE199</f>
        <v>0</v>
      </c>
      <c r="BZ197" s="146" t="e">
        <f>'részletező tábla módosíto ei '!#REF!</f>
        <v>#REF!</v>
      </c>
      <c r="CA197" s="146">
        <f>'2a cofog szerinti teljesítés'!AG199</f>
        <v>0</v>
      </c>
      <c r="CB197" s="146">
        <f>'részletező tábla módosíto ei '!AT197</f>
        <v>0</v>
      </c>
      <c r="CC197" s="146">
        <f>'2a cofog szerinti teljesítés'!AU199</f>
        <v>0</v>
      </c>
      <c r="CD197" s="146">
        <f>'részletező tábla módosíto ei '!AU197</f>
        <v>0</v>
      </c>
      <c r="CE197" s="146">
        <f>'2a cofog szerinti teljesítés'!AX199</f>
        <v>0</v>
      </c>
      <c r="CF197" s="146" t="e">
        <f>'részletező tábla módosíto ei '!#REF!</f>
        <v>#REF!</v>
      </c>
      <c r="CG197" s="146" t="e">
        <f>'2a cofog szerinti teljesítés'!#REF!</f>
        <v>#REF!</v>
      </c>
      <c r="CH197" s="146">
        <f>'részletező tábla módosíto ei '!AV197</f>
        <v>0</v>
      </c>
      <c r="CI197" s="146">
        <f>'2a cofog szerinti teljesítés'!AY199</f>
        <v>0</v>
      </c>
      <c r="CJ197" s="146">
        <f>'részletező tábla módosíto ei '!AW197</f>
        <v>0</v>
      </c>
      <c r="CK197" s="146">
        <f>'2a cofog szerinti teljesítés'!AZ199</f>
        <v>0</v>
      </c>
      <c r="CL197" s="146" t="e">
        <f>'részletező tábla módosíto ei '!#REF!</f>
        <v>#REF!</v>
      </c>
      <c r="CM197" s="146"/>
      <c r="CN197" s="146" t="e">
        <f>'részletező tábla módosíto ei '!#REF!</f>
        <v>#REF!</v>
      </c>
      <c r="CO197" s="146">
        <f>'2a cofog szerinti teljesítés'!AQ199</f>
        <v>0</v>
      </c>
      <c r="CP197" s="146" t="e">
        <f>'részletező tábla módosíto ei '!#REF!</f>
        <v>#REF!</v>
      </c>
      <c r="CQ197" s="146"/>
      <c r="CR197" s="146">
        <f>'részletező tábla módosíto ei '!AX197</f>
        <v>0</v>
      </c>
      <c r="CS197" s="146"/>
      <c r="CT197" s="146" t="e">
        <f>'részletező tábla módosíto ei '!#REF!</f>
        <v>#REF!</v>
      </c>
      <c r="CU197" s="146" t="e">
        <f>'2a cofog szerinti teljesítés'!#REF!</f>
        <v>#REF!</v>
      </c>
      <c r="CV197" s="146">
        <f>'részletező tábla módosíto ei '!AY197</f>
        <v>0</v>
      </c>
      <c r="CW197" s="146">
        <f>'2a cofog szerinti teljesítés'!BB199</f>
        <v>0</v>
      </c>
      <c r="CX197" s="146">
        <f>'részletező tábla módosíto ei '!AZ197</f>
        <v>174331</v>
      </c>
      <c r="CY197" s="146">
        <f>'2a cofog szerinti teljesítés'!BC199</f>
        <v>174331</v>
      </c>
      <c r="CZ197" s="510">
        <f t="shared" si="279"/>
        <v>1188291</v>
      </c>
    </row>
    <row r="198" spans="1:104" ht="17.399999999999999" x14ac:dyDescent="0.3">
      <c r="A198" s="34" t="s">
        <v>385</v>
      </c>
      <c r="B198" s="35" t="s">
        <v>386</v>
      </c>
      <c r="C198" s="146">
        <f>'részletező tábla módosíto ei '!C198</f>
        <v>0</v>
      </c>
      <c r="D198" s="146">
        <f>'2a cofog szerinti teljesítés'!C200</f>
        <v>0</v>
      </c>
      <c r="E198" s="146">
        <f>'részletező tábla módosíto ei '!D198</f>
        <v>0</v>
      </c>
      <c r="F198" s="146">
        <f>'2a cofog szerinti teljesítés'!D200</f>
        <v>0</v>
      </c>
      <c r="G198" s="146">
        <f>'részletező tábla módosíto ei '!E198</f>
        <v>60000</v>
      </c>
      <c r="H198" s="146">
        <f>'2a cofog szerinti teljesítés'!E200</f>
        <v>57470</v>
      </c>
      <c r="I198" s="146">
        <f>'részletező tábla módosíto ei '!F198</f>
        <v>0</v>
      </c>
      <c r="J198" s="146">
        <f>'2a cofog szerinti teljesítés'!F200</f>
        <v>0</v>
      </c>
      <c r="K198" s="146">
        <f>'részletező tábla módosíto ei '!G198</f>
        <v>0</v>
      </c>
      <c r="L198" s="146">
        <f>'részletező tábla módosíto ei '!H198</f>
        <v>60000</v>
      </c>
      <c r="M198" s="146">
        <f>'2a cofog szerinti teljesítés'!H200</f>
        <v>57470</v>
      </c>
      <c r="N198" s="146">
        <f>'részletező tábla módosíto ei '!M198</f>
        <v>654026</v>
      </c>
      <c r="O198" s="146">
        <f>'2a cofog szerinti teljesítés'!M200</f>
        <v>19677</v>
      </c>
      <c r="P198" s="146">
        <f>'részletező tábla módosíto ei '!N198</f>
        <v>0</v>
      </c>
      <c r="Q198" s="146">
        <f>'2a cofog szerinti teljesítés'!N200</f>
        <v>0</v>
      </c>
      <c r="R198" s="146">
        <f>'részletező tábla módosíto ei '!O198</f>
        <v>0</v>
      </c>
      <c r="S198" s="146">
        <f>'2a cofog szerinti teljesítés'!O200</f>
        <v>0</v>
      </c>
      <c r="T198" s="146">
        <f>'részletező tábla módosíto ei '!P198</f>
        <v>0</v>
      </c>
      <c r="U198" s="146">
        <f>'2a cofog szerinti teljesítés'!P200</f>
        <v>602409</v>
      </c>
      <c r="V198" s="146">
        <f>'részletező tábla módosíto ei '!Q198</f>
        <v>654026</v>
      </c>
      <c r="W198" s="146">
        <f>'2a cofog szerinti teljesítés'!Q200</f>
        <v>622086</v>
      </c>
      <c r="X198" s="515">
        <f>'részletező tábla módosíto ei '!R198</f>
        <v>0</v>
      </c>
      <c r="Y198" s="515">
        <f>'2a cofog szerinti teljesítés'!R200</f>
        <v>0</v>
      </c>
      <c r="Z198" s="146">
        <f>'részletező tábla módosíto ei '!S198</f>
        <v>0</v>
      </c>
      <c r="AA198" s="146">
        <f>'2a cofog szerinti teljesítés'!S200</f>
        <v>0</v>
      </c>
      <c r="AB198" s="146">
        <f>'részletező tábla módosíto ei '!T198</f>
        <v>0</v>
      </c>
      <c r="AC198" s="146">
        <f>'2a cofog szerinti teljesítés'!T200</f>
        <v>0</v>
      </c>
      <c r="AD198" s="146">
        <f>'részletező tábla módosíto ei '!U198</f>
        <v>0</v>
      </c>
      <c r="AE198" s="146">
        <f>'2a cofog szerinti teljesítés'!U200</f>
        <v>0</v>
      </c>
      <c r="AF198" s="146">
        <f>'részletező tábla módosíto ei '!V198</f>
        <v>0</v>
      </c>
      <c r="AG198" s="146">
        <f>'2a cofog szerinti teljesítés'!V200</f>
        <v>0</v>
      </c>
      <c r="AH198" s="146">
        <f>'részletező tábla módosíto ei '!W198</f>
        <v>0</v>
      </c>
      <c r="AI198" s="146">
        <f>'2a cofog szerinti teljesítés'!W200</f>
        <v>0</v>
      </c>
      <c r="AJ198" s="146">
        <f>'részletező tábla módosíto ei '!X198</f>
        <v>0</v>
      </c>
      <c r="AK198" s="146">
        <f>'2a cofog szerinti teljesítés'!X200</f>
        <v>0</v>
      </c>
      <c r="AL198" s="146">
        <f>'részletező tábla módosíto ei '!Y198</f>
        <v>0</v>
      </c>
      <c r="AM198" s="146">
        <f>'2a cofog szerinti teljesítés'!Y200</f>
        <v>0</v>
      </c>
      <c r="AN198" s="146">
        <f>'részletező tábla módosíto ei '!Z198</f>
        <v>0</v>
      </c>
      <c r="AO198" s="146">
        <f>'2a cofog szerinti teljesítés'!Z200</f>
        <v>0</v>
      </c>
      <c r="AP198" s="146">
        <f>'részletező tábla módosíto ei '!AA198</f>
        <v>0</v>
      </c>
      <c r="AQ198" s="146">
        <f>'2a cofog szerinti teljesítés'!AA200</f>
        <v>290787</v>
      </c>
      <c r="AR198" s="146">
        <f>'részletező tábla módosíto ei '!AB198</f>
        <v>0</v>
      </c>
      <c r="AS198" s="146">
        <f>'2a cofog szerinti teljesítés'!AB200</f>
        <v>0</v>
      </c>
      <c r="AT198" s="146">
        <f>'részletező tábla módosíto ei '!AC198</f>
        <v>0</v>
      </c>
      <c r="AU198" s="146">
        <f>'2a cofog szerinti teljesítés'!AC200</f>
        <v>0</v>
      </c>
      <c r="AV198" s="146">
        <f>'részletező tábla módosíto ei '!AD198</f>
        <v>0</v>
      </c>
      <c r="AW198" s="146">
        <f>'2a cofog szerinti teljesítés'!AD200</f>
        <v>0</v>
      </c>
      <c r="AX198" s="146">
        <f>'részletező tábla módosíto ei '!AF198</f>
        <v>0</v>
      </c>
      <c r="AY198" s="146">
        <f>'2a cofog szerinti teljesítés'!AF200</f>
        <v>0</v>
      </c>
      <c r="AZ198" s="146">
        <f>'részletező tábla módosíto ei '!AG198</f>
        <v>0</v>
      </c>
      <c r="BA198" s="146">
        <f>'2a cofog szerinti teljesítés'!AG200</f>
        <v>0</v>
      </c>
      <c r="BB198" s="146">
        <f>'részletező tábla módosíto ei '!AH198</f>
        <v>0</v>
      </c>
      <c r="BC198" s="146">
        <f>'2a cofog szerinti teljesítés'!AH200</f>
        <v>0</v>
      </c>
      <c r="BD198" s="146">
        <f>'részletező tábla módosíto ei '!AI198</f>
        <v>0</v>
      </c>
      <c r="BE198" s="146">
        <f>'2a cofog szerinti teljesítés'!AI200</f>
        <v>0</v>
      </c>
      <c r="BF198" s="146">
        <f>'részletező tábla módosíto ei '!AJ198</f>
        <v>0</v>
      </c>
      <c r="BG198" s="146">
        <f>'2a cofog szerinti teljesítés'!AJ200</f>
        <v>0</v>
      </c>
      <c r="BH198" s="146">
        <f>'részletező tábla módosíto ei '!AK198</f>
        <v>0</v>
      </c>
      <c r="BI198" s="146">
        <f>'2a cofog szerinti teljesítés'!AK200</f>
        <v>0</v>
      </c>
      <c r="BJ198" s="515">
        <f>'részletező tábla módosíto ei '!AL198</f>
        <v>11232454</v>
      </c>
      <c r="BK198" s="515">
        <f>'2a cofog szerinti teljesítés'!AL200</f>
        <v>857481</v>
      </c>
      <c r="BL198" s="146">
        <f>'részletező tábla módosíto ei '!AM198</f>
        <v>0</v>
      </c>
      <c r="BM198" s="146">
        <f>'2a cofog szerinti teljesítés'!AM200</f>
        <v>0</v>
      </c>
      <c r="BN198" s="146">
        <f>'részletező tábla módosíto ei '!AN198</f>
        <v>0</v>
      </c>
      <c r="BO198" s="146">
        <f>'2a cofog szerinti teljesítés'!AN200</f>
        <v>0</v>
      </c>
      <c r="BP198" s="146">
        <f>'részletező tábla módosíto ei '!AO198</f>
        <v>0</v>
      </c>
      <c r="BQ198" s="146">
        <f>'2a cofog szerinti teljesítés'!AO200</f>
        <v>0</v>
      </c>
      <c r="BR198" s="146">
        <f>'részletező tábla módosíto ei '!AP198</f>
        <v>0</v>
      </c>
      <c r="BS198" s="146">
        <f>'2a cofog szerinti teljesítés'!AP200</f>
        <v>0</v>
      </c>
      <c r="BT198" s="146">
        <f>'részletező tábla módosíto ei '!AR198</f>
        <v>0</v>
      </c>
      <c r="BU198" s="146">
        <f>'2a cofog szerinti teljesítés'!AR200</f>
        <v>0</v>
      </c>
      <c r="BV198" s="146">
        <f>'részletező tábla módosíto ei '!AS198</f>
        <v>0</v>
      </c>
      <c r="BW198" s="146">
        <f>'2a cofog szerinti teljesítés'!AS200</f>
        <v>0</v>
      </c>
      <c r="BX198" s="146">
        <f>'részletező tábla módosíto ei '!AE198</f>
        <v>0</v>
      </c>
      <c r="BY198" s="146">
        <f>'2a cofog szerinti teljesítés'!AE200</f>
        <v>0</v>
      </c>
      <c r="BZ198" s="146" t="e">
        <f>'részletező tábla módosíto ei '!#REF!</f>
        <v>#REF!</v>
      </c>
      <c r="CA198" s="146">
        <f>'2a cofog szerinti teljesítés'!AG200</f>
        <v>0</v>
      </c>
      <c r="CB198" s="146">
        <f>'részletező tábla módosíto ei '!AT198</f>
        <v>0</v>
      </c>
      <c r="CC198" s="146">
        <f>'2a cofog szerinti teljesítés'!AU200</f>
        <v>0</v>
      </c>
      <c r="CD198" s="146">
        <f>'részletező tábla módosíto ei '!AU198</f>
        <v>0</v>
      </c>
      <c r="CE198" s="146">
        <f>'2a cofog szerinti teljesítés'!AX200</f>
        <v>0</v>
      </c>
      <c r="CF198" s="146" t="e">
        <f>'részletező tábla módosíto ei '!#REF!</f>
        <v>#REF!</v>
      </c>
      <c r="CG198" s="146" t="e">
        <f>'2a cofog szerinti teljesítés'!#REF!</f>
        <v>#REF!</v>
      </c>
      <c r="CH198" s="146">
        <f>'részletező tábla módosíto ei '!AV198</f>
        <v>0</v>
      </c>
      <c r="CI198" s="146">
        <f>'2a cofog szerinti teljesítés'!AY200</f>
        <v>0</v>
      </c>
      <c r="CJ198" s="146">
        <f>'részletező tábla módosíto ei '!AW198</f>
        <v>0</v>
      </c>
      <c r="CK198" s="146">
        <f>'2a cofog szerinti teljesítés'!AZ200</f>
        <v>0</v>
      </c>
      <c r="CL198" s="146" t="e">
        <f>'részletező tábla módosíto ei '!#REF!</f>
        <v>#REF!</v>
      </c>
      <c r="CM198" s="146"/>
      <c r="CN198" s="146" t="e">
        <f>'részletező tábla módosíto ei '!#REF!</f>
        <v>#REF!</v>
      </c>
      <c r="CO198" s="146">
        <f>'2a cofog szerinti teljesítés'!AQ200</f>
        <v>0</v>
      </c>
      <c r="CP198" s="146" t="e">
        <f>'részletező tábla módosíto ei '!#REF!</f>
        <v>#REF!</v>
      </c>
      <c r="CQ198" s="146"/>
      <c r="CR198" s="146">
        <f>'részletező tábla módosíto ei '!AX198</f>
        <v>0</v>
      </c>
      <c r="CS198" s="146"/>
      <c r="CT198" s="146" t="e">
        <f>'részletező tábla módosíto ei '!#REF!</f>
        <v>#REF!</v>
      </c>
      <c r="CU198" s="146" t="e">
        <f>'2a cofog szerinti teljesítés'!#REF!</f>
        <v>#REF!</v>
      </c>
      <c r="CV198" s="146">
        <f>'részletező tábla módosíto ei '!AY198</f>
        <v>0</v>
      </c>
      <c r="CW198" s="146">
        <f>'2a cofog szerinti teljesítés'!BB200</f>
        <v>0</v>
      </c>
      <c r="CX198" s="146">
        <f>'részletező tábla módosíto ei '!AZ198</f>
        <v>11232454</v>
      </c>
      <c r="CY198" s="146">
        <f>'2a cofog szerinti teljesítés'!BC200</f>
        <v>1148268</v>
      </c>
      <c r="CZ198" s="510">
        <f t="shared" si="279"/>
        <v>11946480</v>
      </c>
    </row>
    <row r="199" spans="1:104" ht="17.399999999999999" x14ac:dyDescent="0.3">
      <c r="A199" s="34" t="s">
        <v>387</v>
      </c>
      <c r="B199" s="35" t="s">
        <v>388</v>
      </c>
      <c r="C199" s="146">
        <f>'részletező tábla módosíto ei '!C199</f>
        <v>0</v>
      </c>
      <c r="D199" s="146">
        <f>'2a cofog szerinti teljesítés'!C201</f>
        <v>0</v>
      </c>
      <c r="E199" s="146">
        <f>'részletező tábla módosíto ei '!D199</f>
        <v>0</v>
      </c>
      <c r="F199" s="146">
        <f>'2a cofog szerinti teljesítés'!D201</f>
        <v>0</v>
      </c>
      <c r="G199" s="146">
        <f>'részletező tábla módosíto ei '!E199</f>
        <v>0</v>
      </c>
      <c r="H199" s="146">
        <f>'2a cofog szerinti teljesítés'!E201</f>
        <v>0</v>
      </c>
      <c r="I199" s="146">
        <f>'részletező tábla módosíto ei '!F199</f>
        <v>0</v>
      </c>
      <c r="J199" s="146">
        <f>'2a cofog szerinti teljesítés'!F201</f>
        <v>0</v>
      </c>
      <c r="K199" s="146">
        <f>'részletező tábla módosíto ei '!G199</f>
        <v>0</v>
      </c>
      <c r="L199" s="146">
        <f>'részletező tábla módosíto ei '!H199</f>
        <v>0</v>
      </c>
      <c r="M199" s="146">
        <f>'2a cofog szerinti teljesítés'!H201</f>
        <v>0</v>
      </c>
      <c r="N199" s="146">
        <f>'részletező tábla módosíto ei '!M199</f>
        <v>0</v>
      </c>
      <c r="O199" s="146">
        <f>'2a cofog szerinti teljesítés'!M201</f>
        <v>0</v>
      </c>
      <c r="P199" s="146">
        <f>'részletező tábla módosíto ei '!N199</f>
        <v>0</v>
      </c>
      <c r="Q199" s="146">
        <f>'2a cofog szerinti teljesítés'!N201</f>
        <v>0</v>
      </c>
      <c r="R199" s="146">
        <f>'részletező tábla módosíto ei '!O199</f>
        <v>0</v>
      </c>
      <c r="S199" s="146">
        <f>'2a cofog szerinti teljesítés'!O201</f>
        <v>0</v>
      </c>
      <c r="T199" s="146">
        <f>'részletező tábla módosíto ei '!P199</f>
        <v>0</v>
      </c>
      <c r="U199" s="146">
        <f>'2a cofog szerinti teljesítés'!P201</f>
        <v>0</v>
      </c>
      <c r="V199" s="146">
        <f>'részletező tábla módosíto ei '!Q199</f>
        <v>0</v>
      </c>
      <c r="W199" s="146">
        <f>'2a cofog szerinti teljesítés'!Q201</f>
        <v>0</v>
      </c>
      <c r="X199" s="146">
        <f>'részletező tábla módosíto ei '!R199</f>
        <v>0</v>
      </c>
      <c r="Y199" s="146">
        <f>'2a cofog szerinti teljesítés'!R201</f>
        <v>0</v>
      </c>
      <c r="Z199" s="146">
        <f>'részletező tábla módosíto ei '!S199</f>
        <v>0</v>
      </c>
      <c r="AA199" s="146">
        <f>'2a cofog szerinti teljesítés'!S201</f>
        <v>0</v>
      </c>
      <c r="AB199" s="146">
        <f>'részletező tábla módosíto ei '!T199</f>
        <v>0</v>
      </c>
      <c r="AC199" s="146">
        <f>'2a cofog szerinti teljesítés'!T201</f>
        <v>0</v>
      </c>
      <c r="AD199" s="146">
        <f>'részletező tábla módosíto ei '!U199</f>
        <v>0</v>
      </c>
      <c r="AE199" s="146">
        <f>'2a cofog szerinti teljesítés'!U201</f>
        <v>0</v>
      </c>
      <c r="AF199" s="146">
        <f>'részletező tábla módosíto ei '!V199</f>
        <v>0</v>
      </c>
      <c r="AG199" s="146">
        <f>'2a cofog szerinti teljesítés'!V201</f>
        <v>0</v>
      </c>
      <c r="AH199" s="146">
        <f>'részletező tábla módosíto ei '!W199</f>
        <v>0</v>
      </c>
      <c r="AI199" s="146">
        <f>'2a cofog szerinti teljesítés'!W201</f>
        <v>0</v>
      </c>
      <c r="AJ199" s="146">
        <f>'részletező tábla módosíto ei '!X199</f>
        <v>0</v>
      </c>
      <c r="AK199" s="146">
        <f>'2a cofog szerinti teljesítés'!X201</f>
        <v>0</v>
      </c>
      <c r="AL199" s="146">
        <f>'részletező tábla módosíto ei '!Y199</f>
        <v>0</v>
      </c>
      <c r="AM199" s="146">
        <f>'2a cofog szerinti teljesítés'!Y201</f>
        <v>0</v>
      </c>
      <c r="AN199" s="146">
        <f>'részletező tábla módosíto ei '!Z199</f>
        <v>0</v>
      </c>
      <c r="AO199" s="146">
        <f>'2a cofog szerinti teljesítés'!Z201</f>
        <v>0</v>
      </c>
      <c r="AP199" s="146">
        <f>'részletező tábla módosíto ei '!AA199</f>
        <v>0</v>
      </c>
      <c r="AQ199" s="146">
        <f>'2a cofog szerinti teljesítés'!AA201</f>
        <v>0</v>
      </c>
      <c r="AR199" s="146">
        <f>'részletező tábla módosíto ei '!AB199</f>
        <v>0</v>
      </c>
      <c r="AS199" s="146">
        <f>'2a cofog szerinti teljesítés'!AB201</f>
        <v>0</v>
      </c>
      <c r="AT199" s="146">
        <f>'részletező tábla módosíto ei '!AC199</f>
        <v>0</v>
      </c>
      <c r="AU199" s="146">
        <f>'2a cofog szerinti teljesítés'!AC201</f>
        <v>0</v>
      </c>
      <c r="AV199" s="146">
        <f>'részletező tábla módosíto ei '!AD199</f>
        <v>0</v>
      </c>
      <c r="AW199" s="146">
        <f>'2a cofog szerinti teljesítés'!AD201</f>
        <v>0</v>
      </c>
      <c r="AX199" s="146">
        <f>'részletező tábla módosíto ei '!AF199</f>
        <v>0</v>
      </c>
      <c r="AY199" s="146">
        <f>'2a cofog szerinti teljesítés'!AF201</f>
        <v>0</v>
      </c>
      <c r="AZ199" s="146">
        <f>'részletező tábla módosíto ei '!AG199</f>
        <v>0</v>
      </c>
      <c r="BA199" s="146">
        <f>'2a cofog szerinti teljesítés'!AG201</f>
        <v>0</v>
      </c>
      <c r="BB199" s="146">
        <f>'részletező tábla módosíto ei '!AH199</f>
        <v>0</v>
      </c>
      <c r="BC199" s="146">
        <f>'2a cofog szerinti teljesítés'!AH201</f>
        <v>0</v>
      </c>
      <c r="BD199" s="146">
        <f>'részletező tábla módosíto ei '!AI199</f>
        <v>0</v>
      </c>
      <c r="BE199" s="146">
        <f>'2a cofog szerinti teljesítés'!AI201</f>
        <v>0</v>
      </c>
      <c r="BF199" s="146">
        <f>'részletező tábla módosíto ei '!AJ199</f>
        <v>0</v>
      </c>
      <c r="BG199" s="146">
        <f>'2a cofog szerinti teljesítés'!AJ201</f>
        <v>0</v>
      </c>
      <c r="BH199" s="146">
        <f>'részletező tábla módosíto ei '!AK199</f>
        <v>0</v>
      </c>
      <c r="BI199" s="146">
        <f>'2a cofog szerinti teljesítés'!AK201</f>
        <v>0</v>
      </c>
      <c r="BJ199" s="146">
        <f>'részletező tábla módosíto ei '!AL199</f>
        <v>0</v>
      </c>
      <c r="BK199" s="146">
        <f>'2a cofog szerinti teljesítés'!AL201</f>
        <v>0</v>
      </c>
      <c r="BL199" s="146">
        <f>'részletező tábla módosíto ei '!AM199</f>
        <v>0</v>
      </c>
      <c r="BM199" s="146">
        <f>'2a cofog szerinti teljesítés'!AM201</f>
        <v>0</v>
      </c>
      <c r="BN199" s="146">
        <f>'részletező tábla módosíto ei '!AN199</f>
        <v>0</v>
      </c>
      <c r="BO199" s="146">
        <f>'2a cofog szerinti teljesítés'!AN201</f>
        <v>0</v>
      </c>
      <c r="BP199" s="146">
        <f>'részletező tábla módosíto ei '!AO199</f>
        <v>0</v>
      </c>
      <c r="BQ199" s="146">
        <f>'2a cofog szerinti teljesítés'!AO201</f>
        <v>0</v>
      </c>
      <c r="BR199" s="146">
        <f>'részletező tábla módosíto ei '!AP199</f>
        <v>0</v>
      </c>
      <c r="BS199" s="146">
        <f>'2a cofog szerinti teljesítés'!AP201</f>
        <v>0</v>
      </c>
      <c r="BT199" s="146">
        <f>'részletező tábla módosíto ei '!AR199</f>
        <v>0</v>
      </c>
      <c r="BU199" s="146">
        <f>'2a cofog szerinti teljesítés'!AR201</f>
        <v>0</v>
      </c>
      <c r="BV199" s="146">
        <f>'részletező tábla módosíto ei '!AS199</f>
        <v>0</v>
      </c>
      <c r="BW199" s="146">
        <f>'2a cofog szerinti teljesítés'!AS201</f>
        <v>0</v>
      </c>
      <c r="BX199" s="146">
        <f>'részletező tábla módosíto ei '!AE199</f>
        <v>0</v>
      </c>
      <c r="BY199" s="146">
        <f>'2a cofog szerinti teljesítés'!AE201</f>
        <v>0</v>
      </c>
      <c r="BZ199" s="146" t="e">
        <f>'részletező tábla módosíto ei '!#REF!</f>
        <v>#REF!</v>
      </c>
      <c r="CA199" s="146">
        <f>'2a cofog szerinti teljesítés'!AG201</f>
        <v>0</v>
      </c>
      <c r="CB199" s="146">
        <f>'részletező tábla módosíto ei '!AT199</f>
        <v>0</v>
      </c>
      <c r="CC199" s="146">
        <f>'2a cofog szerinti teljesítés'!AU201</f>
        <v>0</v>
      </c>
      <c r="CD199" s="146">
        <f>'részletező tábla módosíto ei '!AU199</f>
        <v>0</v>
      </c>
      <c r="CE199" s="146">
        <f>'2a cofog szerinti teljesítés'!AX201</f>
        <v>0</v>
      </c>
      <c r="CF199" s="146" t="e">
        <f>'részletező tábla módosíto ei '!#REF!</f>
        <v>#REF!</v>
      </c>
      <c r="CG199" s="146" t="e">
        <f>'2a cofog szerinti teljesítés'!#REF!</f>
        <v>#REF!</v>
      </c>
      <c r="CH199" s="146">
        <f>'részletező tábla módosíto ei '!AV199</f>
        <v>0</v>
      </c>
      <c r="CI199" s="146">
        <f>'2a cofog szerinti teljesítés'!AY201</f>
        <v>0</v>
      </c>
      <c r="CJ199" s="146">
        <f>'részletező tábla módosíto ei '!AW199</f>
        <v>0</v>
      </c>
      <c r="CK199" s="146">
        <f>'2a cofog szerinti teljesítés'!AZ201</f>
        <v>0</v>
      </c>
      <c r="CL199" s="146" t="e">
        <f>'részletező tábla módosíto ei '!#REF!</f>
        <v>#REF!</v>
      </c>
      <c r="CM199" s="146"/>
      <c r="CN199" s="146" t="e">
        <f>'részletező tábla módosíto ei '!#REF!</f>
        <v>#REF!</v>
      </c>
      <c r="CO199" s="146">
        <f>'2a cofog szerinti teljesítés'!AQ201</f>
        <v>0</v>
      </c>
      <c r="CP199" s="146" t="e">
        <f>'részletező tábla módosíto ei '!#REF!</f>
        <v>#REF!</v>
      </c>
      <c r="CQ199" s="146"/>
      <c r="CR199" s="146">
        <f>'részletező tábla módosíto ei '!AX199</f>
        <v>0</v>
      </c>
      <c r="CS199" s="146"/>
      <c r="CT199" s="146" t="e">
        <f>'részletező tábla módosíto ei '!#REF!</f>
        <v>#REF!</v>
      </c>
      <c r="CU199" s="146" t="e">
        <f>'2a cofog szerinti teljesítés'!#REF!</f>
        <v>#REF!</v>
      </c>
      <c r="CV199" s="146">
        <f>'részletező tábla módosíto ei '!AY199</f>
        <v>0</v>
      </c>
      <c r="CW199" s="146">
        <f>'2a cofog szerinti teljesítés'!BB201</f>
        <v>0</v>
      </c>
      <c r="CX199" s="146">
        <f>'részletező tábla módosíto ei '!AZ199</f>
        <v>0</v>
      </c>
      <c r="CY199" s="146">
        <f>'2a cofog szerinti teljesítés'!BC201</f>
        <v>0</v>
      </c>
      <c r="CZ199" s="510">
        <f t="shared" si="279"/>
        <v>0</v>
      </c>
    </row>
    <row r="200" spans="1:104" ht="17.399999999999999" x14ac:dyDescent="0.3">
      <c r="A200" s="34" t="s">
        <v>389</v>
      </c>
      <c r="B200" s="35" t="s">
        <v>390</v>
      </c>
      <c r="C200" s="146">
        <f>'részletező tábla módosíto ei '!C200</f>
        <v>0</v>
      </c>
      <c r="D200" s="146">
        <f>'2a cofog szerinti teljesítés'!C202</f>
        <v>0</v>
      </c>
      <c r="E200" s="146">
        <f>'részletező tábla módosíto ei '!D200</f>
        <v>0</v>
      </c>
      <c r="F200" s="146">
        <f>'2a cofog szerinti teljesítés'!D202</f>
        <v>0</v>
      </c>
      <c r="G200" s="146">
        <f>'részletező tábla módosíto ei '!E200</f>
        <v>0</v>
      </c>
      <c r="H200" s="146">
        <f>'2a cofog szerinti teljesítés'!E202</f>
        <v>0</v>
      </c>
      <c r="I200" s="146">
        <f>'részletező tábla módosíto ei '!F200</f>
        <v>0</v>
      </c>
      <c r="J200" s="146">
        <f>'2a cofog szerinti teljesítés'!F202</f>
        <v>0</v>
      </c>
      <c r="K200" s="146">
        <f>'részletező tábla módosíto ei '!G200</f>
        <v>0</v>
      </c>
      <c r="L200" s="146">
        <f>'részletező tábla módosíto ei '!H200</f>
        <v>0</v>
      </c>
      <c r="M200" s="146">
        <f>'2a cofog szerinti teljesítés'!H202</f>
        <v>0</v>
      </c>
      <c r="N200" s="146">
        <f>'részletező tábla módosíto ei '!M200</f>
        <v>0</v>
      </c>
      <c r="O200" s="146">
        <f>'2a cofog szerinti teljesítés'!M202</f>
        <v>0</v>
      </c>
      <c r="P200" s="146">
        <f>'részletező tábla módosíto ei '!N200</f>
        <v>0</v>
      </c>
      <c r="Q200" s="146">
        <f>'2a cofog szerinti teljesítés'!N202</f>
        <v>0</v>
      </c>
      <c r="R200" s="146">
        <f>'részletező tábla módosíto ei '!O200</f>
        <v>0</v>
      </c>
      <c r="S200" s="146">
        <f>'2a cofog szerinti teljesítés'!O202</f>
        <v>0</v>
      </c>
      <c r="T200" s="146">
        <f>'részletező tábla módosíto ei '!P200</f>
        <v>0</v>
      </c>
      <c r="U200" s="146">
        <f>'2a cofog szerinti teljesítés'!P202</f>
        <v>0</v>
      </c>
      <c r="V200" s="146">
        <f>'részletező tábla módosíto ei '!Q200</f>
        <v>0</v>
      </c>
      <c r="W200" s="146">
        <f>'2a cofog szerinti teljesítés'!Q202</f>
        <v>0</v>
      </c>
      <c r="X200" s="146">
        <f>'részletező tábla módosíto ei '!R200</f>
        <v>0</v>
      </c>
      <c r="Y200" s="146">
        <f>'2a cofog szerinti teljesítés'!R202</f>
        <v>0</v>
      </c>
      <c r="Z200" s="146">
        <f>'részletező tábla módosíto ei '!S200</f>
        <v>0</v>
      </c>
      <c r="AA200" s="146">
        <f>'2a cofog szerinti teljesítés'!S202</f>
        <v>0</v>
      </c>
      <c r="AB200" s="146">
        <f>'részletező tábla módosíto ei '!T200</f>
        <v>0</v>
      </c>
      <c r="AC200" s="146">
        <f>'2a cofog szerinti teljesítés'!T202</f>
        <v>0</v>
      </c>
      <c r="AD200" s="146">
        <f>'részletező tábla módosíto ei '!U200</f>
        <v>0</v>
      </c>
      <c r="AE200" s="146">
        <f>'2a cofog szerinti teljesítés'!U202</f>
        <v>0</v>
      </c>
      <c r="AF200" s="146">
        <f>'részletező tábla módosíto ei '!V200</f>
        <v>0</v>
      </c>
      <c r="AG200" s="146">
        <f>'2a cofog szerinti teljesítés'!V202</f>
        <v>0</v>
      </c>
      <c r="AH200" s="146">
        <f>'részletező tábla módosíto ei '!W200</f>
        <v>0</v>
      </c>
      <c r="AI200" s="146">
        <f>'2a cofog szerinti teljesítés'!W202</f>
        <v>0</v>
      </c>
      <c r="AJ200" s="146">
        <f>'részletező tábla módosíto ei '!X200</f>
        <v>0</v>
      </c>
      <c r="AK200" s="146">
        <f>'2a cofog szerinti teljesítés'!X202</f>
        <v>0</v>
      </c>
      <c r="AL200" s="146">
        <f>'részletező tábla módosíto ei '!Y200</f>
        <v>0</v>
      </c>
      <c r="AM200" s="146">
        <f>'2a cofog szerinti teljesítés'!Y202</f>
        <v>0</v>
      </c>
      <c r="AN200" s="146">
        <f>'részletező tábla módosíto ei '!Z200</f>
        <v>0</v>
      </c>
      <c r="AO200" s="146">
        <f>'2a cofog szerinti teljesítés'!Z202</f>
        <v>0</v>
      </c>
      <c r="AP200" s="146">
        <f>'részletező tábla módosíto ei '!AA200</f>
        <v>0</v>
      </c>
      <c r="AQ200" s="146">
        <f>'2a cofog szerinti teljesítés'!AA202</f>
        <v>0</v>
      </c>
      <c r="AR200" s="146">
        <f>'részletező tábla módosíto ei '!AB200</f>
        <v>0</v>
      </c>
      <c r="AS200" s="146">
        <f>'2a cofog szerinti teljesítés'!AB202</f>
        <v>0</v>
      </c>
      <c r="AT200" s="146">
        <f>'részletező tábla módosíto ei '!AC200</f>
        <v>0</v>
      </c>
      <c r="AU200" s="146">
        <f>'2a cofog szerinti teljesítés'!AC202</f>
        <v>0</v>
      </c>
      <c r="AV200" s="146">
        <f>'részletező tábla módosíto ei '!AD200</f>
        <v>0</v>
      </c>
      <c r="AW200" s="146">
        <f>'2a cofog szerinti teljesítés'!AD202</f>
        <v>0</v>
      </c>
      <c r="AX200" s="146">
        <f>'részletező tábla módosíto ei '!AF200</f>
        <v>0</v>
      </c>
      <c r="AY200" s="146">
        <f>'2a cofog szerinti teljesítés'!AF202</f>
        <v>0</v>
      </c>
      <c r="AZ200" s="146">
        <f>'részletező tábla módosíto ei '!AG200</f>
        <v>0</v>
      </c>
      <c r="BA200" s="146">
        <f>'2a cofog szerinti teljesítés'!AG202</f>
        <v>0</v>
      </c>
      <c r="BB200" s="146">
        <f>'részletező tábla módosíto ei '!AH200</f>
        <v>0</v>
      </c>
      <c r="BC200" s="146">
        <f>'2a cofog szerinti teljesítés'!AH202</f>
        <v>0</v>
      </c>
      <c r="BD200" s="146">
        <f>'részletező tábla módosíto ei '!AI200</f>
        <v>0</v>
      </c>
      <c r="BE200" s="146">
        <f>'2a cofog szerinti teljesítés'!AI202</f>
        <v>0</v>
      </c>
      <c r="BF200" s="146">
        <f>'részletező tábla módosíto ei '!AJ200</f>
        <v>0</v>
      </c>
      <c r="BG200" s="146">
        <f>'2a cofog szerinti teljesítés'!AJ202</f>
        <v>0</v>
      </c>
      <c r="BH200" s="146">
        <f>'részletező tábla módosíto ei '!AK200</f>
        <v>0</v>
      </c>
      <c r="BI200" s="146">
        <f>'2a cofog szerinti teljesítés'!AK202</f>
        <v>0</v>
      </c>
      <c r="BJ200" s="146">
        <f>'részletező tábla módosíto ei '!AL200</f>
        <v>0</v>
      </c>
      <c r="BK200" s="146">
        <f>'2a cofog szerinti teljesítés'!AL202</f>
        <v>0</v>
      </c>
      <c r="BL200" s="146">
        <f>'részletező tábla módosíto ei '!AM200</f>
        <v>0</v>
      </c>
      <c r="BM200" s="146">
        <f>'2a cofog szerinti teljesítés'!AM202</f>
        <v>0</v>
      </c>
      <c r="BN200" s="146">
        <f>'részletező tábla módosíto ei '!AN200</f>
        <v>0</v>
      </c>
      <c r="BO200" s="146">
        <f>'2a cofog szerinti teljesítés'!AN202</f>
        <v>0</v>
      </c>
      <c r="BP200" s="146">
        <f>'részletező tábla módosíto ei '!AO200</f>
        <v>0</v>
      </c>
      <c r="BQ200" s="146">
        <f>'2a cofog szerinti teljesítés'!AO202</f>
        <v>0</v>
      </c>
      <c r="BR200" s="146">
        <f>'részletező tábla módosíto ei '!AP200</f>
        <v>0</v>
      </c>
      <c r="BS200" s="146">
        <f>'2a cofog szerinti teljesítés'!AP202</f>
        <v>0</v>
      </c>
      <c r="BT200" s="146">
        <f>'részletező tábla módosíto ei '!AR200</f>
        <v>0</v>
      </c>
      <c r="BU200" s="146">
        <f>'2a cofog szerinti teljesítés'!AR202</f>
        <v>0</v>
      </c>
      <c r="BV200" s="146">
        <f>'részletező tábla módosíto ei '!AS200</f>
        <v>0</v>
      </c>
      <c r="BW200" s="146">
        <f>'2a cofog szerinti teljesítés'!AS202</f>
        <v>0</v>
      </c>
      <c r="BX200" s="146">
        <f>'részletező tábla módosíto ei '!AE200</f>
        <v>0</v>
      </c>
      <c r="BY200" s="146">
        <f>'2a cofog szerinti teljesítés'!AE202</f>
        <v>0</v>
      </c>
      <c r="BZ200" s="146" t="e">
        <f>'részletező tábla módosíto ei '!#REF!</f>
        <v>#REF!</v>
      </c>
      <c r="CA200" s="146">
        <f>'2a cofog szerinti teljesítés'!AG202</f>
        <v>0</v>
      </c>
      <c r="CB200" s="146">
        <f>'részletező tábla módosíto ei '!AT200</f>
        <v>0</v>
      </c>
      <c r="CC200" s="146">
        <f>'2a cofog szerinti teljesítés'!AU202</f>
        <v>0</v>
      </c>
      <c r="CD200" s="146">
        <f>'részletező tábla módosíto ei '!AU200</f>
        <v>0</v>
      </c>
      <c r="CE200" s="146">
        <f>'2a cofog szerinti teljesítés'!AX202</f>
        <v>0</v>
      </c>
      <c r="CF200" s="146" t="e">
        <f>'részletező tábla módosíto ei '!#REF!</f>
        <v>#REF!</v>
      </c>
      <c r="CG200" s="146" t="e">
        <f>'2a cofog szerinti teljesítés'!#REF!</f>
        <v>#REF!</v>
      </c>
      <c r="CH200" s="146">
        <f>'részletező tábla módosíto ei '!AV200</f>
        <v>0</v>
      </c>
      <c r="CI200" s="146">
        <f>'2a cofog szerinti teljesítés'!AY202</f>
        <v>0</v>
      </c>
      <c r="CJ200" s="146">
        <f>'részletező tábla módosíto ei '!AW200</f>
        <v>0</v>
      </c>
      <c r="CK200" s="146">
        <f>'2a cofog szerinti teljesítés'!AZ202</f>
        <v>0</v>
      </c>
      <c r="CL200" s="146" t="e">
        <f>'részletező tábla módosíto ei '!#REF!</f>
        <v>#REF!</v>
      </c>
      <c r="CM200" s="146"/>
      <c r="CN200" s="146" t="e">
        <f>'részletező tábla módosíto ei '!#REF!</f>
        <v>#REF!</v>
      </c>
      <c r="CO200" s="146">
        <f>'2a cofog szerinti teljesítés'!AQ202</f>
        <v>0</v>
      </c>
      <c r="CP200" s="146" t="e">
        <f>'részletező tábla módosíto ei '!#REF!</f>
        <v>#REF!</v>
      </c>
      <c r="CQ200" s="146"/>
      <c r="CR200" s="146">
        <f>'részletező tábla módosíto ei '!AX200</f>
        <v>0</v>
      </c>
      <c r="CS200" s="146"/>
      <c r="CT200" s="146" t="e">
        <f>'részletező tábla módosíto ei '!#REF!</f>
        <v>#REF!</v>
      </c>
      <c r="CU200" s="146" t="e">
        <f>'2a cofog szerinti teljesítés'!#REF!</f>
        <v>#REF!</v>
      </c>
      <c r="CV200" s="146">
        <f>'részletező tábla módosíto ei '!AY200</f>
        <v>0</v>
      </c>
      <c r="CW200" s="146">
        <f>'2a cofog szerinti teljesítés'!BB202</f>
        <v>0</v>
      </c>
      <c r="CX200" s="146">
        <f>'részletező tábla módosíto ei '!AZ200</f>
        <v>0</v>
      </c>
      <c r="CY200" s="146">
        <f>'2a cofog szerinti teljesítés'!BC202</f>
        <v>0</v>
      </c>
      <c r="CZ200" s="510">
        <f t="shared" si="279"/>
        <v>0</v>
      </c>
    </row>
    <row r="201" spans="1:104" ht="17.399999999999999" x14ac:dyDescent="0.3">
      <c r="A201" s="34" t="s">
        <v>391</v>
      </c>
      <c r="B201" s="35" t="s">
        <v>392</v>
      </c>
      <c r="C201" s="146">
        <f>'részletező tábla módosíto ei '!C201</f>
        <v>0</v>
      </c>
      <c r="D201" s="146">
        <f>'2a cofog szerinti teljesítés'!C203</f>
        <v>0</v>
      </c>
      <c r="E201" s="146">
        <f>'részletező tábla módosíto ei '!D201</f>
        <v>0</v>
      </c>
      <c r="F201" s="146">
        <f>'2a cofog szerinti teljesítés'!D203</f>
        <v>0</v>
      </c>
      <c r="G201" s="146">
        <f>'részletező tábla módosíto ei '!E201</f>
        <v>281000</v>
      </c>
      <c r="H201" s="146">
        <f>'2a cofog szerinti teljesítés'!E203</f>
        <v>279139</v>
      </c>
      <c r="I201" s="146">
        <f>'részletező tábla módosíto ei '!F201</f>
        <v>0</v>
      </c>
      <c r="J201" s="146">
        <f>'2a cofog szerinti teljesítés'!F203</f>
        <v>0</v>
      </c>
      <c r="K201" s="146">
        <f>'részletező tábla módosíto ei '!G201</f>
        <v>0</v>
      </c>
      <c r="L201" s="146">
        <f>'részletező tábla módosíto ei '!H201</f>
        <v>281000</v>
      </c>
      <c r="M201" s="146">
        <f>'2a cofog szerinti teljesítés'!H203</f>
        <v>279139</v>
      </c>
      <c r="N201" s="146">
        <f>'részletező tábla módosíto ei '!M201</f>
        <v>176587</v>
      </c>
      <c r="O201" s="146">
        <f>'2a cofog szerinti teljesítés'!M203</f>
        <v>5313</v>
      </c>
      <c r="P201" s="146">
        <f>'részletező tábla módosíto ei '!N201</f>
        <v>0</v>
      </c>
      <c r="Q201" s="146">
        <f>'2a cofog szerinti teljesítés'!N203</f>
        <v>0</v>
      </c>
      <c r="R201" s="146">
        <f>'részletező tábla módosíto ei '!O201</f>
        <v>0</v>
      </c>
      <c r="S201" s="146">
        <f>'2a cofog szerinti teljesítés'!O203</f>
        <v>0</v>
      </c>
      <c r="T201" s="146">
        <f>'részletező tábla módosíto ei '!P201</f>
        <v>0</v>
      </c>
      <c r="U201" s="146">
        <f>'2a cofog szerinti teljesítés'!P203</f>
        <v>162650</v>
      </c>
      <c r="V201" s="146">
        <f>'részletező tábla módosíto ei '!Q201</f>
        <v>176587</v>
      </c>
      <c r="W201" s="146">
        <f>'2a cofog szerinti teljesítés'!Q203</f>
        <v>167963</v>
      </c>
      <c r="X201" s="146">
        <f>'részletező tábla módosíto ei '!R201</f>
        <v>9169</v>
      </c>
      <c r="Y201" s="146">
        <f>'2a cofog szerinti teljesítés'!R203</f>
        <v>0</v>
      </c>
      <c r="Z201" s="146">
        <f>'részletező tábla módosíto ei '!S201</f>
        <v>0</v>
      </c>
      <c r="AA201" s="146">
        <f>'2a cofog szerinti teljesítés'!S203</f>
        <v>0</v>
      </c>
      <c r="AB201" s="146">
        <f>'részletező tábla módosíto ei '!T201</f>
        <v>0</v>
      </c>
      <c r="AC201" s="146">
        <f>'2a cofog szerinti teljesítés'!T203</f>
        <v>0</v>
      </c>
      <c r="AD201" s="146">
        <f>'részletező tábla módosíto ei '!U201</f>
        <v>9169</v>
      </c>
      <c r="AE201" s="146">
        <f>'2a cofog szerinti teljesítés'!U203</f>
        <v>0</v>
      </c>
      <c r="AF201" s="146">
        <f>'részletező tábla módosíto ei '!V201</f>
        <v>0</v>
      </c>
      <c r="AG201" s="146">
        <f>'2a cofog szerinti teljesítés'!V203</f>
        <v>0</v>
      </c>
      <c r="AH201" s="146">
        <f>'részletező tábla módosíto ei '!W201</f>
        <v>0</v>
      </c>
      <c r="AI201" s="146">
        <f>'2a cofog szerinti teljesítés'!W203</f>
        <v>0</v>
      </c>
      <c r="AJ201" s="146">
        <f>'részletező tábla módosíto ei '!X201</f>
        <v>0</v>
      </c>
      <c r="AK201" s="146">
        <f>'2a cofog szerinti teljesítés'!X203</f>
        <v>0</v>
      </c>
      <c r="AL201" s="146">
        <f>'részletező tábla módosíto ei '!Y201</f>
        <v>0</v>
      </c>
      <c r="AM201" s="146">
        <f>'2a cofog szerinti teljesítés'!Y203</f>
        <v>0</v>
      </c>
      <c r="AN201" s="146">
        <f>'részletező tábla módosíto ei '!Z201</f>
        <v>0</v>
      </c>
      <c r="AO201" s="146">
        <f>'2a cofog szerinti teljesítés'!Z203</f>
        <v>0</v>
      </c>
      <c r="AP201" s="146">
        <f>'részletező tábla módosíto ei '!AA201</f>
        <v>0</v>
      </c>
      <c r="AQ201" s="146">
        <f>'2a cofog szerinti teljesítés'!AA203</f>
        <v>27213</v>
      </c>
      <c r="AR201" s="146">
        <f>'részletező tábla módosíto ei '!AB201</f>
        <v>0</v>
      </c>
      <c r="AS201" s="146">
        <f>'2a cofog szerinti teljesítés'!AB203</f>
        <v>0</v>
      </c>
      <c r="AT201" s="146">
        <f>'részletező tábla módosíto ei '!AC201</f>
        <v>0</v>
      </c>
      <c r="AU201" s="146">
        <f>'2a cofog szerinti teljesítés'!AC203</f>
        <v>0</v>
      </c>
      <c r="AV201" s="146">
        <f>'részletező tábla módosíto ei '!AD201</f>
        <v>0</v>
      </c>
      <c r="AW201" s="146">
        <f>'2a cofog szerinti teljesítés'!AD203</f>
        <v>0</v>
      </c>
      <c r="AX201" s="146">
        <f>'részletező tábla módosíto ei '!AF201</f>
        <v>0</v>
      </c>
      <c r="AY201" s="146">
        <f>'2a cofog szerinti teljesítés'!AF203</f>
        <v>0</v>
      </c>
      <c r="AZ201" s="146">
        <f>'részletező tábla módosíto ei '!AG201</f>
        <v>0</v>
      </c>
      <c r="BA201" s="146">
        <f>'2a cofog szerinti teljesítés'!AG203</f>
        <v>0</v>
      </c>
      <c r="BB201" s="146">
        <f>'részletező tábla módosíto ei '!AH201</f>
        <v>0</v>
      </c>
      <c r="BC201" s="146">
        <f>'2a cofog szerinti teljesítés'!AH203</f>
        <v>0</v>
      </c>
      <c r="BD201" s="146">
        <f>'részletező tábla módosíto ei '!AI201</f>
        <v>0</v>
      </c>
      <c r="BE201" s="146">
        <f>'2a cofog szerinti teljesítés'!AI203</f>
        <v>0</v>
      </c>
      <c r="BF201" s="146">
        <f>'részletező tábla módosíto ei '!AJ201</f>
        <v>0</v>
      </c>
      <c r="BG201" s="146">
        <f>'2a cofog szerinti teljesítés'!AJ203</f>
        <v>6090509</v>
      </c>
      <c r="BH201" s="146">
        <f>'részletező tábla módosíto ei '!AK201</f>
        <v>0</v>
      </c>
      <c r="BI201" s="146">
        <f>'2a cofog szerinti teljesítés'!AK203</f>
        <v>0</v>
      </c>
      <c r="BJ201" s="515">
        <f>'részletező tábla módosíto ei '!AL201</f>
        <v>79518108</v>
      </c>
      <c r="BK201" s="515">
        <f>'2a cofog szerinti teljesítés'!AL203</f>
        <v>263919</v>
      </c>
      <c r="BL201" s="146">
        <f>'részletező tábla módosíto ei '!AM201</f>
        <v>0</v>
      </c>
      <c r="BM201" s="146">
        <f>'2a cofog szerinti teljesítés'!AM203</f>
        <v>0</v>
      </c>
      <c r="BN201" s="146">
        <f>'részletező tábla módosíto ei '!AN201</f>
        <v>0</v>
      </c>
      <c r="BO201" s="146">
        <f>'2a cofog szerinti teljesítés'!AN203</f>
        <v>0</v>
      </c>
      <c r="BP201" s="146">
        <f>'részletező tábla módosíto ei '!AO201</f>
        <v>0</v>
      </c>
      <c r="BQ201" s="146">
        <f>'2a cofog szerinti teljesítés'!AO203</f>
        <v>0</v>
      </c>
      <c r="BR201" s="146">
        <f>'részletező tábla módosíto ei '!AP201</f>
        <v>0</v>
      </c>
      <c r="BS201" s="146">
        <f>'2a cofog szerinti teljesítés'!AP203</f>
        <v>0</v>
      </c>
      <c r="BT201" s="146">
        <f>'részletező tábla módosíto ei '!AR201</f>
        <v>0</v>
      </c>
      <c r="BU201" s="146">
        <f>'2a cofog szerinti teljesítés'!AR203</f>
        <v>14669</v>
      </c>
      <c r="BV201" s="146">
        <f>'részletező tábla módosíto ei '!AS201</f>
        <v>0</v>
      </c>
      <c r="BW201" s="146">
        <f>'2a cofog szerinti teljesítés'!AS203</f>
        <v>0</v>
      </c>
      <c r="BX201" s="146">
        <f>'részletező tábla módosíto ei '!AE201</f>
        <v>0</v>
      </c>
      <c r="BY201" s="146">
        <f>'2a cofog szerinti teljesítés'!AE203</f>
        <v>0</v>
      </c>
      <c r="BZ201" s="146" t="e">
        <f>'részletező tábla módosíto ei '!#REF!</f>
        <v>#REF!</v>
      </c>
      <c r="CA201" s="146">
        <f>'2a cofog szerinti teljesítés'!AG203</f>
        <v>0</v>
      </c>
      <c r="CB201" s="146">
        <f>'részletező tábla módosíto ei '!AT201</f>
        <v>0</v>
      </c>
      <c r="CC201" s="146">
        <f>'2a cofog szerinti teljesítés'!AU203</f>
        <v>0</v>
      </c>
      <c r="CD201" s="146">
        <f>'részletező tábla módosíto ei '!AU201</f>
        <v>0</v>
      </c>
      <c r="CE201" s="146">
        <f>'2a cofog szerinti teljesítés'!AX203</f>
        <v>0</v>
      </c>
      <c r="CF201" s="146" t="e">
        <f>'részletező tábla módosíto ei '!#REF!</f>
        <v>#REF!</v>
      </c>
      <c r="CG201" s="146" t="e">
        <f>'2a cofog szerinti teljesítés'!#REF!</f>
        <v>#REF!</v>
      </c>
      <c r="CH201" s="146">
        <f>'részletező tábla módosíto ei '!AV201</f>
        <v>0</v>
      </c>
      <c r="CI201" s="146">
        <f>'2a cofog szerinti teljesítés'!AY203</f>
        <v>0</v>
      </c>
      <c r="CJ201" s="146">
        <f>'részletező tábla módosíto ei '!AW201</f>
        <v>0</v>
      </c>
      <c r="CK201" s="146">
        <f>'2a cofog szerinti teljesítés'!AZ203</f>
        <v>0</v>
      </c>
      <c r="CL201" s="146" t="e">
        <f>'részletező tábla módosíto ei '!#REF!</f>
        <v>#REF!</v>
      </c>
      <c r="CM201" s="146"/>
      <c r="CN201" s="146" t="e">
        <f>'részletező tábla módosíto ei '!#REF!</f>
        <v>#REF!</v>
      </c>
      <c r="CO201" s="146">
        <f>'2a cofog szerinti teljesítés'!AQ203</f>
        <v>0</v>
      </c>
      <c r="CP201" s="146" t="e">
        <f>'részletező tábla módosíto ei '!#REF!</f>
        <v>#REF!</v>
      </c>
      <c r="CQ201" s="146"/>
      <c r="CR201" s="146">
        <f>'részletező tábla módosíto ei '!AX201</f>
        <v>0</v>
      </c>
      <c r="CS201" s="146"/>
      <c r="CT201" s="146" t="e">
        <f>'részletező tábla módosíto ei '!#REF!</f>
        <v>#REF!</v>
      </c>
      <c r="CU201" s="146" t="e">
        <f>'2a cofog szerinti teljesítés'!#REF!</f>
        <v>#REF!</v>
      </c>
      <c r="CV201" s="146">
        <f>'részletező tábla módosíto ei '!AY201</f>
        <v>0</v>
      </c>
      <c r="CW201" s="146">
        <f>'2a cofog szerinti teljesítés'!BB203</f>
        <v>0</v>
      </c>
      <c r="CX201" s="146">
        <f>'részletező tábla módosíto ei '!AZ201</f>
        <v>79518108</v>
      </c>
      <c r="CY201" s="146">
        <f>'2a cofog szerinti teljesítés'!BC203</f>
        <v>6396310</v>
      </c>
      <c r="CZ201" s="510">
        <f t="shared" si="279"/>
        <v>79984864</v>
      </c>
    </row>
    <row r="202" spans="1:104" ht="17.399999999999999" x14ac:dyDescent="0.3">
      <c r="A202" s="14" t="s">
        <v>393</v>
      </c>
      <c r="B202" s="15" t="s">
        <v>394</v>
      </c>
      <c r="C202" s="145">
        <f>'részletező tábla módosíto ei '!C202</f>
        <v>0</v>
      </c>
      <c r="D202" s="145">
        <f>'2a cofog szerinti teljesítés'!C204</f>
        <v>0</v>
      </c>
      <c r="E202" s="145">
        <f>'részletező tábla módosíto ei '!D202</f>
        <v>0</v>
      </c>
      <c r="F202" s="145">
        <f>'2a cofog szerinti teljesítés'!D204</f>
        <v>0</v>
      </c>
      <c r="G202" s="145">
        <f>'részletező tábla módosíto ei '!E202</f>
        <v>0</v>
      </c>
      <c r="H202" s="145">
        <f>'2a cofog szerinti teljesítés'!E204</f>
        <v>0</v>
      </c>
      <c r="I202" s="145">
        <f>'részletező tábla módosíto ei '!F202</f>
        <v>0</v>
      </c>
      <c r="J202" s="145">
        <f>'2a cofog szerinti teljesítés'!F204</f>
        <v>0</v>
      </c>
      <c r="K202" s="145">
        <f>'részletező tábla módosíto ei '!G202</f>
        <v>0</v>
      </c>
      <c r="L202" s="145">
        <f>'részletező tábla módosíto ei '!H202</f>
        <v>0</v>
      </c>
      <c r="M202" s="145">
        <f>'2a cofog szerinti teljesítés'!H204</f>
        <v>0</v>
      </c>
      <c r="N202" s="145">
        <f>'részletező tábla módosíto ei '!M202</f>
        <v>0</v>
      </c>
      <c r="O202" s="145">
        <f>'2a cofog szerinti teljesítés'!M204</f>
        <v>0</v>
      </c>
      <c r="P202" s="145">
        <f>'részletező tábla módosíto ei '!N202</f>
        <v>0</v>
      </c>
      <c r="Q202" s="145">
        <f>'2a cofog szerinti teljesítés'!N204</f>
        <v>0</v>
      </c>
      <c r="R202" s="145">
        <f>'részletező tábla módosíto ei '!O202</f>
        <v>0</v>
      </c>
      <c r="S202" s="145">
        <f>'2a cofog szerinti teljesítés'!O204</f>
        <v>0</v>
      </c>
      <c r="T202" s="145">
        <f>'részletező tábla módosíto ei '!P202</f>
        <v>0</v>
      </c>
      <c r="U202" s="145">
        <f>'2a cofog szerinti teljesítés'!P204</f>
        <v>0</v>
      </c>
      <c r="V202" s="145">
        <f>'részletező tábla módosíto ei '!Q202</f>
        <v>0</v>
      </c>
      <c r="W202" s="145">
        <f>'2a cofog szerinti teljesítés'!Q204</f>
        <v>0</v>
      </c>
      <c r="X202" s="145">
        <f>'részletező tábla módosíto ei '!R202</f>
        <v>0</v>
      </c>
      <c r="Y202" s="145">
        <f>'2a cofog szerinti teljesítés'!R204</f>
        <v>0</v>
      </c>
      <c r="Z202" s="145">
        <f>'részletező tábla módosíto ei '!S202</f>
        <v>0</v>
      </c>
      <c r="AA202" s="145">
        <f>'2a cofog szerinti teljesítés'!S204</f>
        <v>0</v>
      </c>
      <c r="AB202" s="145">
        <f>'részletező tábla módosíto ei '!T202</f>
        <v>0</v>
      </c>
      <c r="AC202" s="145">
        <f>'2a cofog szerinti teljesítés'!T204</f>
        <v>0</v>
      </c>
      <c r="AD202" s="145">
        <f>'részletező tábla módosíto ei '!U202</f>
        <v>0</v>
      </c>
      <c r="AE202" s="145">
        <f>'2a cofog szerinti teljesítés'!U204</f>
        <v>0</v>
      </c>
      <c r="AF202" s="145">
        <f>'részletező tábla módosíto ei '!V202</f>
        <v>0</v>
      </c>
      <c r="AG202" s="145">
        <f>'2a cofog szerinti teljesítés'!V204</f>
        <v>0</v>
      </c>
      <c r="AH202" s="145">
        <f>'részletező tábla módosíto ei '!W202</f>
        <v>0</v>
      </c>
      <c r="AI202" s="145">
        <f>'2a cofog szerinti teljesítés'!W204</f>
        <v>0</v>
      </c>
      <c r="AJ202" s="145">
        <f>'részletező tábla módosíto ei '!X202</f>
        <v>0</v>
      </c>
      <c r="AK202" s="145">
        <f>'2a cofog szerinti teljesítés'!X204</f>
        <v>0</v>
      </c>
      <c r="AL202" s="145">
        <f>'részletező tábla módosíto ei '!Y202</f>
        <v>0</v>
      </c>
      <c r="AM202" s="145">
        <f>'2a cofog szerinti teljesítés'!Y204</f>
        <v>0</v>
      </c>
      <c r="AN202" s="145">
        <f>'részletező tábla módosíto ei '!Z202</f>
        <v>0</v>
      </c>
      <c r="AO202" s="145">
        <f>'2a cofog szerinti teljesítés'!Z204</f>
        <v>0</v>
      </c>
      <c r="AP202" s="145">
        <f>'részletező tábla módosíto ei '!AA202</f>
        <v>0</v>
      </c>
      <c r="AQ202" s="145">
        <f>'2a cofog szerinti teljesítés'!AA204</f>
        <v>0</v>
      </c>
      <c r="AR202" s="145">
        <f>'részletező tábla módosíto ei '!AB202</f>
        <v>0</v>
      </c>
      <c r="AS202" s="145">
        <f>'2a cofog szerinti teljesítés'!AB204</f>
        <v>0</v>
      </c>
      <c r="AT202" s="145">
        <f>'részletező tábla módosíto ei '!AC202</f>
        <v>0</v>
      </c>
      <c r="AU202" s="145">
        <f>'2a cofog szerinti teljesítés'!AC204</f>
        <v>0</v>
      </c>
      <c r="AV202" s="145">
        <f>'részletező tábla módosíto ei '!AD202</f>
        <v>0</v>
      </c>
      <c r="AW202" s="145">
        <f>'2a cofog szerinti teljesítés'!AD204</f>
        <v>0</v>
      </c>
      <c r="AX202" s="145">
        <f>'részletező tábla módosíto ei '!AF202</f>
        <v>0</v>
      </c>
      <c r="AY202" s="145">
        <f>'2a cofog szerinti teljesítés'!AF204</f>
        <v>0</v>
      </c>
      <c r="AZ202" s="145">
        <f>'részletező tábla módosíto ei '!AG202</f>
        <v>0</v>
      </c>
      <c r="BA202" s="145">
        <f>'2a cofog szerinti teljesítés'!AG204</f>
        <v>0</v>
      </c>
      <c r="BB202" s="145">
        <f>'részletező tábla módosíto ei '!AH202</f>
        <v>0</v>
      </c>
      <c r="BC202" s="145">
        <f>'2a cofog szerinti teljesítés'!AH204</f>
        <v>0</v>
      </c>
      <c r="BD202" s="145">
        <f>'részletező tábla módosíto ei '!AI202</f>
        <v>0</v>
      </c>
      <c r="BE202" s="145">
        <f>'2a cofog szerinti teljesítés'!AI204</f>
        <v>0</v>
      </c>
      <c r="BF202" s="145">
        <f>'részletező tábla módosíto ei '!AJ202</f>
        <v>0</v>
      </c>
      <c r="BG202" s="145">
        <f>'2a cofog szerinti teljesítés'!AJ204</f>
        <v>49373819</v>
      </c>
      <c r="BH202" s="145">
        <f>'részletező tábla módosíto ei '!AK202</f>
        <v>0</v>
      </c>
      <c r="BI202" s="145">
        <f>'2a cofog szerinti teljesítés'!AK204</f>
        <v>0</v>
      </c>
      <c r="BJ202" s="145">
        <f>'részletező tábla módosíto ei '!AL202</f>
        <v>71580661</v>
      </c>
      <c r="BK202" s="145">
        <f>'2a cofog szerinti teljesítés'!AL204</f>
        <v>0</v>
      </c>
      <c r="BL202" s="145">
        <f>'részletező tábla módosíto ei '!AM202</f>
        <v>0</v>
      </c>
      <c r="BM202" s="145">
        <f>'2a cofog szerinti teljesítés'!AM204</f>
        <v>0</v>
      </c>
      <c r="BN202" s="145">
        <f>'részletező tábla módosíto ei '!AN202</f>
        <v>0</v>
      </c>
      <c r="BO202" s="145">
        <f>'2a cofog szerinti teljesítés'!AN204</f>
        <v>0</v>
      </c>
      <c r="BP202" s="145">
        <f>'részletező tábla módosíto ei '!AO202</f>
        <v>0</v>
      </c>
      <c r="BQ202" s="145">
        <f>'2a cofog szerinti teljesítés'!AO204</f>
        <v>0</v>
      </c>
      <c r="BR202" s="145">
        <f>'részletező tábla módosíto ei '!AP202</f>
        <v>0</v>
      </c>
      <c r="BS202" s="145">
        <f>'2a cofog szerinti teljesítés'!AP204</f>
        <v>0</v>
      </c>
      <c r="BT202" s="145">
        <f>'részletező tábla módosíto ei '!AR202</f>
        <v>0</v>
      </c>
      <c r="BU202" s="145">
        <f>'2a cofog szerinti teljesítés'!AR204</f>
        <v>0</v>
      </c>
      <c r="BV202" s="145">
        <f>'részletező tábla módosíto ei '!AS202</f>
        <v>0</v>
      </c>
      <c r="BW202" s="145">
        <f>'2a cofog szerinti teljesítés'!AS204</f>
        <v>0</v>
      </c>
      <c r="BX202" s="145">
        <f>'részletező tábla módosíto ei '!AE202</f>
        <v>0</v>
      </c>
      <c r="BY202" s="145">
        <f>'2a cofog szerinti teljesítés'!AE204</f>
        <v>0</v>
      </c>
      <c r="BZ202" s="145" t="e">
        <f>'részletező tábla módosíto ei '!#REF!</f>
        <v>#REF!</v>
      </c>
      <c r="CA202" s="145">
        <f>'2a cofog szerinti teljesítés'!AG204</f>
        <v>0</v>
      </c>
      <c r="CB202" s="145">
        <f>'részletező tábla módosíto ei '!AT202</f>
        <v>0</v>
      </c>
      <c r="CC202" s="145">
        <f>'2a cofog szerinti teljesítés'!AU204</f>
        <v>0</v>
      </c>
      <c r="CD202" s="145">
        <f>'részletező tábla módosíto ei '!AU202</f>
        <v>0</v>
      </c>
      <c r="CE202" s="145">
        <f>'2a cofog szerinti teljesítés'!AX204</f>
        <v>0</v>
      </c>
      <c r="CF202" s="145" t="e">
        <f>'részletező tábla módosíto ei '!#REF!</f>
        <v>#REF!</v>
      </c>
      <c r="CG202" s="145" t="e">
        <f>'2a cofog szerinti teljesítés'!#REF!</f>
        <v>#REF!</v>
      </c>
      <c r="CH202" s="145">
        <f>'részletező tábla módosíto ei '!AV202</f>
        <v>0</v>
      </c>
      <c r="CI202" s="145">
        <f>'2a cofog szerinti teljesítés'!AY204</f>
        <v>0</v>
      </c>
      <c r="CJ202" s="145">
        <f>'részletező tábla módosíto ei '!AW202</f>
        <v>0</v>
      </c>
      <c r="CK202" s="145">
        <f>'2a cofog szerinti teljesítés'!AZ204</f>
        <v>0</v>
      </c>
      <c r="CL202" s="145" t="e">
        <f>'részletező tábla módosíto ei '!#REF!</f>
        <v>#REF!</v>
      </c>
      <c r="CM202" s="145"/>
      <c r="CN202" s="145" t="e">
        <f>'részletező tábla módosíto ei '!#REF!</f>
        <v>#REF!</v>
      </c>
      <c r="CO202" s="145">
        <f>'2a cofog szerinti teljesítés'!AQ204</f>
        <v>0</v>
      </c>
      <c r="CP202" s="145" t="e">
        <f>'részletező tábla módosíto ei '!#REF!</f>
        <v>#REF!</v>
      </c>
      <c r="CQ202" s="145"/>
      <c r="CR202" s="145">
        <f>'részletező tábla módosíto ei '!AX202</f>
        <v>0</v>
      </c>
      <c r="CS202" s="145"/>
      <c r="CT202" s="145" t="e">
        <f>'részletező tábla módosíto ei '!#REF!</f>
        <v>#REF!</v>
      </c>
      <c r="CU202" s="145" t="e">
        <f>'2a cofog szerinti teljesítés'!#REF!</f>
        <v>#REF!</v>
      </c>
      <c r="CV202" s="145">
        <f>'részletező tábla módosíto ei '!AY202</f>
        <v>0</v>
      </c>
      <c r="CW202" s="145">
        <f>'2a cofog szerinti teljesítés'!BB204</f>
        <v>0</v>
      </c>
      <c r="CX202" s="162">
        <f>'részletező tábla módosíto ei '!AZ202</f>
        <v>71580661</v>
      </c>
      <c r="CY202" s="162">
        <f>'2a cofog szerinti teljesítés'!BC204</f>
        <v>49373819</v>
      </c>
      <c r="CZ202" s="510">
        <f t="shared" si="279"/>
        <v>71580661</v>
      </c>
    </row>
    <row r="203" spans="1:104" ht="17.399999999999999" x14ac:dyDescent="0.3">
      <c r="A203" s="34" t="s">
        <v>395</v>
      </c>
      <c r="B203" s="35" t="s">
        <v>396</v>
      </c>
      <c r="C203" s="146">
        <f>'részletező tábla módosíto ei '!C203</f>
        <v>0</v>
      </c>
      <c r="D203" s="146">
        <f>'2a cofog szerinti teljesítés'!C205</f>
        <v>0</v>
      </c>
      <c r="E203" s="146">
        <f>'részletező tábla módosíto ei '!D203</f>
        <v>0</v>
      </c>
      <c r="F203" s="146">
        <f>'2a cofog szerinti teljesítés'!D205</f>
        <v>0</v>
      </c>
      <c r="G203" s="146">
        <f>'részletező tábla módosíto ei '!E203</f>
        <v>0</v>
      </c>
      <c r="H203" s="146">
        <f>'2a cofog szerinti teljesítés'!E205</f>
        <v>0</v>
      </c>
      <c r="I203" s="146">
        <f>'részletező tábla módosíto ei '!F203</f>
        <v>0</v>
      </c>
      <c r="J203" s="146">
        <f>'2a cofog szerinti teljesítés'!F205</f>
        <v>0</v>
      </c>
      <c r="K203" s="146">
        <f>'részletező tábla módosíto ei '!G203</f>
        <v>0</v>
      </c>
      <c r="L203" s="146">
        <f>'részletező tábla módosíto ei '!H203</f>
        <v>0</v>
      </c>
      <c r="M203" s="146">
        <f>'2a cofog szerinti teljesítés'!H205</f>
        <v>0</v>
      </c>
      <c r="N203" s="146">
        <f>'részletező tábla módosíto ei '!M203</f>
        <v>0</v>
      </c>
      <c r="O203" s="146">
        <f>'2a cofog szerinti teljesítés'!M205</f>
        <v>0</v>
      </c>
      <c r="P203" s="146">
        <f>'részletező tábla módosíto ei '!N203</f>
        <v>0</v>
      </c>
      <c r="Q203" s="146">
        <f>'2a cofog szerinti teljesítés'!N205</f>
        <v>0</v>
      </c>
      <c r="R203" s="146">
        <f>'részletező tábla módosíto ei '!O203</f>
        <v>0</v>
      </c>
      <c r="S203" s="146">
        <f>'2a cofog szerinti teljesítés'!O205</f>
        <v>0</v>
      </c>
      <c r="T203" s="146">
        <f>'részletező tábla módosíto ei '!P203</f>
        <v>0</v>
      </c>
      <c r="U203" s="146">
        <f>'2a cofog szerinti teljesítés'!P205</f>
        <v>0</v>
      </c>
      <c r="V203" s="146">
        <f>'részletező tábla módosíto ei '!Q203</f>
        <v>0</v>
      </c>
      <c r="W203" s="146">
        <f>'2a cofog szerinti teljesítés'!Q205</f>
        <v>0</v>
      </c>
      <c r="X203" s="146">
        <f>'részletező tábla módosíto ei '!R203</f>
        <v>0</v>
      </c>
      <c r="Y203" s="146">
        <f>'2a cofog szerinti teljesítés'!R205</f>
        <v>0</v>
      </c>
      <c r="Z203" s="146">
        <f>'részletező tábla módosíto ei '!S203</f>
        <v>0</v>
      </c>
      <c r="AA203" s="146">
        <f>'2a cofog szerinti teljesítés'!S205</f>
        <v>0</v>
      </c>
      <c r="AB203" s="146">
        <f>'részletező tábla módosíto ei '!T203</f>
        <v>0</v>
      </c>
      <c r="AC203" s="146">
        <f>'2a cofog szerinti teljesítés'!T205</f>
        <v>0</v>
      </c>
      <c r="AD203" s="146">
        <f>'részletező tábla módosíto ei '!U203</f>
        <v>0</v>
      </c>
      <c r="AE203" s="146">
        <f>'2a cofog szerinti teljesítés'!U205</f>
        <v>0</v>
      </c>
      <c r="AF203" s="146">
        <f>'részletező tábla módosíto ei '!V203</f>
        <v>0</v>
      </c>
      <c r="AG203" s="146">
        <f>'2a cofog szerinti teljesítés'!V205</f>
        <v>0</v>
      </c>
      <c r="AH203" s="146">
        <f>'részletező tábla módosíto ei '!W203</f>
        <v>0</v>
      </c>
      <c r="AI203" s="146">
        <f>'2a cofog szerinti teljesítés'!W205</f>
        <v>0</v>
      </c>
      <c r="AJ203" s="146">
        <f>'részletező tábla módosíto ei '!X203</f>
        <v>0</v>
      </c>
      <c r="AK203" s="146">
        <f>'2a cofog szerinti teljesítés'!X205</f>
        <v>0</v>
      </c>
      <c r="AL203" s="146">
        <f>'részletező tábla módosíto ei '!Y203</f>
        <v>0</v>
      </c>
      <c r="AM203" s="146">
        <f>'2a cofog szerinti teljesítés'!Y205</f>
        <v>0</v>
      </c>
      <c r="AN203" s="146">
        <f>'részletező tábla módosíto ei '!Z203</f>
        <v>0</v>
      </c>
      <c r="AO203" s="146">
        <f>'2a cofog szerinti teljesítés'!Z205</f>
        <v>0</v>
      </c>
      <c r="AP203" s="146">
        <f>'részletező tábla módosíto ei '!AA203</f>
        <v>0</v>
      </c>
      <c r="AQ203" s="146">
        <f>'2a cofog szerinti teljesítés'!AA205</f>
        <v>0</v>
      </c>
      <c r="AR203" s="146">
        <f>'részletező tábla módosíto ei '!AB203</f>
        <v>0</v>
      </c>
      <c r="AS203" s="146">
        <f>'2a cofog szerinti teljesítés'!AB205</f>
        <v>0</v>
      </c>
      <c r="AT203" s="146">
        <f>'részletező tábla módosíto ei '!AC203</f>
        <v>0</v>
      </c>
      <c r="AU203" s="146">
        <f>'2a cofog szerinti teljesítés'!AC205</f>
        <v>0</v>
      </c>
      <c r="AV203" s="146">
        <f>'részletező tábla módosíto ei '!AD203</f>
        <v>0</v>
      </c>
      <c r="AW203" s="146">
        <f>'2a cofog szerinti teljesítés'!AD205</f>
        <v>0</v>
      </c>
      <c r="AX203" s="146">
        <f>'részletező tábla módosíto ei '!AF203</f>
        <v>0</v>
      </c>
      <c r="AY203" s="146">
        <f>'2a cofog szerinti teljesítés'!AF205</f>
        <v>0</v>
      </c>
      <c r="AZ203" s="146">
        <f>'részletező tábla módosíto ei '!AG203</f>
        <v>0</v>
      </c>
      <c r="BA203" s="146">
        <f>'2a cofog szerinti teljesítés'!AG205</f>
        <v>0</v>
      </c>
      <c r="BB203" s="146">
        <f>'részletező tábla módosíto ei '!AH203</f>
        <v>0</v>
      </c>
      <c r="BC203" s="146">
        <f>'2a cofog szerinti teljesítés'!AH205</f>
        <v>0</v>
      </c>
      <c r="BD203" s="146">
        <f>'részletező tábla módosíto ei '!AI203</f>
        <v>0</v>
      </c>
      <c r="BE203" s="146">
        <f>'2a cofog szerinti teljesítés'!AI205</f>
        <v>0</v>
      </c>
      <c r="BF203" s="146">
        <f>'részletező tábla módosíto ei '!AJ203</f>
        <v>0</v>
      </c>
      <c r="BG203" s="146">
        <f>'2a cofog szerinti teljesítés'!AJ205</f>
        <v>39094086</v>
      </c>
      <c r="BH203" s="146">
        <f>'részletező tábla módosíto ei '!AK203</f>
        <v>0</v>
      </c>
      <c r="BI203" s="146">
        <f>'2a cofog szerinti teljesítés'!AK205</f>
        <v>0</v>
      </c>
      <c r="BJ203" s="146">
        <f>'részletező tábla módosíto ei '!AL203</f>
        <v>56435209</v>
      </c>
      <c r="BK203" s="146">
        <f>'2a cofog szerinti teljesítés'!AL205</f>
        <v>0</v>
      </c>
      <c r="BL203" s="146">
        <f>'részletező tábla módosíto ei '!AM203</f>
        <v>0</v>
      </c>
      <c r="BM203" s="146">
        <f>'2a cofog szerinti teljesítés'!AM205</f>
        <v>0</v>
      </c>
      <c r="BN203" s="146">
        <f>'részletező tábla módosíto ei '!AN203</f>
        <v>0</v>
      </c>
      <c r="BO203" s="146">
        <f>'2a cofog szerinti teljesítés'!AN205</f>
        <v>0</v>
      </c>
      <c r="BP203" s="146">
        <f>'részletező tábla módosíto ei '!AO203</f>
        <v>0</v>
      </c>
      <c r="BQ203" s="146">
        <f>'2a cofog szerinti teljesítés'!AO205</f>
        <v>0</v>
      </c>
      <c r="BR203" s="146">
        <f>'részletező tábla módosíto ei '!AP203</f>
        <v>0</v>
      </c>
      <c r="BS203" s="146">
        <f>'2a cofog szerinti teljesítés'!AP205</f>
        <v>0</v>
      </c>
      <c r="BT203" s="146">
        <f>'részletező tábla módosíto ei '!AR203</f>
        <v>0</v>
      </c>
      <c r="BU203" s="146">
        <f>'2a cofog szerinti teljesítés'!AR205</f>
        <v>0</v>
      </c>
      <c r="BV203" s="146">
        <f>'részletező tábla módosíto ei '!AS203</f>
        <v>0</v>
      </c>
      <c r="BW203" s="146">
        <f>'2a cofog szerinti teljesítés'!AS205</f>
        <v>0</v>
      </c>
      <c r="BX203" s="146">
        <f>'részletező tábla módosíto ei '!AE203</f>
        <v>0</v>
      </c>
      <c r="BY203" s="146">
        <f>'2a cofog szerinti teljesítés'!AE205</f>
        <v>0</v>
      </c>
      <c r="BZ203" s="146" t="e">
        <f>'részletező tábla módosíto ei '!#REF!</f>
        <v>#REF!</v>
      </c>
      <c r="CA203" s="146">
        <f>'2a cofog szerinti teljesítés'!AG205</f>
        <v>0</v>
      </c>
      <c r="CB203" s="146">
        <f>'részletező tábla módosíto ei '!AT203</f>
        <v>0</v>
      </c>
      <c r="CC203" s="146">
        <f>'2a cofog szerinti teljesítés'!AU205</f>
        <v>0</v>
      </c>
      <c r="CD203" s="146">
        <f>'részletező tábla módosíto ei '!AU203</f>
        <v>0</v>
      </c>
      <c r="CE203" s="146">
        <f>'2a cofog szerinti teljesítés'!AX205</f>
        <v>0</v>
      </c>
      <c r="CF203" s="146" t="e">
        <f>'részletező tábla módosíto ei '!#REF!</f>
        <v>#REF!</v>
      </c>
      <c r="CG203" s="146" t="e">
        <f>'2a cofog szerinti teljesítés'!#REF!</f>
        <v>#REF!</v>
      </c>
      <c r="CH203" s="146">
        <f>'részletező tábla módosíto ei '!AV203</f>
        <v>0</v>
      </c>
      <c r="CI203" s="146">
        <f>'2a cofog szerinti teljesítés'!AY205</f>
        <v>0</v>
      </c>
      <c r="CJ203" s="146">
        <f>'részletező tábla módosíto ei '!AW203</f>
        <v>0</v>
      </c>
      <c r="CK203" s="146">
        <f>'2a cofog szerinti teljesítés'!AZ205</f>
        <v>0</v>
      </c>
      <c r="CL203" s="146" t="e">
        <f>'részletező tábla módosíto ei '!#REF!</f>
        <v>#REF!</v>
      </c>
      <c r="CM203" s="146"/>
      <c r="CN203" s="146" t="e">
        <f>'részletező tábla módosíto ei '!#REF!</f>
        <v>#REF!</v>
      </c>
      <c r="CO203" s="146">
        <f>'2a cofog szerinti teljesítés'!AQ205</f>
        <v>0</v>
      </c>
      <c r="CP203" s="146" t="e">
        <f>'részletező tábla módosíto ei '!#REF!</f>
        <v>#REF!</v>
      </c>
      <c r="CQ203" s="146"/>
      <c r="CR203" s="146">
        <f>'részletező tábla módosíto ei '!AX203</f>
        <v>0</v>
      </c>
      <c r="CS203" s="146"/>
      <c r="CT203" s="146" t="e">
        <f>'részletező tábla módosíto ei '!#REF!</f>
        <v>#REF!</v>
      </c>
      <c r="CU203" s="146" t="e">
        <f>'2a cofog szerinti teljesítés'!#REF!</f>
        <v>#REF!</v>
      </c>
      <c r="CV203" s="146">
        <f>'részletező tábla módosíto ei '!AY203</f>
        <v>0</v>
      </c>
      <c r="CW203" s="146">
        <f>'2a cofog szerinti teljesítés'!BB205</f>
        <v>0</v>
      </c>
      <c r="CX203" s="146">
        <f>'részletező tábla módosíto ei '!AZ203</f>
        <v>56435209</v>
      </c>
      <c r="CY203" s="146">
        <f>'2a cofog szerinti teljesítés'!BC205</f>
        <v>39094086</v>
      </c>
      <c r="CZ203" s="510">
        <f t="shared" si="279"/>
        <v>56435209</v>
      </c>
    </row>
    <row r="204" spans="1:104" ht="17.399999999999999" x14ac:dyDescent="0.3">
      <c r="A204" s="34" t="s">
        <v>397</v>
      </c>
      <c r="B204" s="35" t="s">
        <v>398</v>
      </c>
      <c r="C204" s="146">
        <f>'részletező tábla módosíto ei '!C204</f>
        <v>0</v>
      </c>
      <c r="D204" s="146">
        <f>'2a cofog szerinti teljesítés'!C206</f>
        <v>0</v>
      </c>
      <c r="E204" s="146">
        <f>'részletező tábla módosíto ei '!D204</f>
        <v>0</v>
      </c>
      <c r="F204" s="146">
        <f>'2a cofog szerinti teljesítés'!D206</f>
        <v>0</v>
      </c>
      <c r="G204" s="146">
        <f>'részletező tábla módosíto ei '!E204</f>
        <v>0</v>
      </c>
      <c r="H204" s="146">
        <f>'2a cofog szerinti teljesítés'!E206</f>
        <v>0</v>
      </c>
      <c r="I204" s="146">
        <f>'részletező tábla módosíto ei '!F204</f>
        <v>0</v>
      </c>
      <c r="J204" s="146">
        <f>'2a cofog szerinti teljesítés'!F206</f>
        <v>0</v>
      </c>
      <c r="K204" s="146">
        <f>'részletező tábla módosíto ei '!G204</f>
        <v>0</v>
      </c>
      <c r="L204" s="146">
        <f>'részletező tábla módosíto ei '!H204</f>
        <v>0</v>
      </c>
      <c r="M204" s="146">
        <f>'2a cofog szerinti teljesítés'!H206</f>
        <v>0</v>
      </c>
      <c r="N204" s="146">
        <f>'részletező tábla módosíto ei '!M204</f>
        <v>0</v>
      </c>
      <c r="O204" s="146">
        <f>'2a cofog szerinti teljesítés'!M206</f>
        <v>0</v>
      </c>
      <c r="P204" s="146">
        <f>'részletező tábla módosíto ei '!N204</f>
        <v>0</v>
      </c>
      <c r="Q204" s="146">
        <f>'2a cofog szerinti teljesítés'!N206</f>
        <v>0</v>
      </c>
      <c r="R204" s="146">
        <f>'részletező tábla módosíto ei '!O204</f>
        <v>0</v>
      </c>
      <c r="S204" s="146">
        <f>'2a cofog szerinti teljesítés'!O206</f>
        <v>0</v>
      </c>
      <c r="T204" s="146">
        <f>'részletező tábla módosíto ei '!P204</f>
        <v>0</v>
      </c>
      <c r="U204" s="146">
        <f>'2a cofog szerinti teljesítés'!P206</f>
        <v>0</v>
      </c>
      <c r="V204" s="146">
        <f>'részletező tábla módosíto ei '!Q204</f>
        <v>0</v>
      </c>
      <c r="W204" s="146">
        <f>'2a cofog szerinti teljesítés'!Q206</f>
        <v>0</v>
      </c>
      <c r="X204" s="146">
        <f>'részletező tábla módosíto ei '!R204</f>
        <v>0</v>
      </c>
      <c r="Y204" s="146">
        <f>'2a cofog szerinti teljesítés'!R206</f>
        <v>0</v>
      </c>
      <c r="Z204" s="146">
        <f>'részletező tábla módosíto ei '!S204</f>
        <v>0</v>
      </c>
      <c r="AA204" s="146">
        <f>'2a cofog szerinti teljesítés'!S206</f>
        <v>0</v>
      </c>
      <c r="AB204" s="146">
        <f>'részletező tábla módosíto ei '!T204</f>
        <v>0</v>
      </c>
      <c r="AC204" s="146">
        <f>'2a cofog szerinti teljesítés'!T206</f>
        <v>0</v>
      </c>
      <c r="AD204" s="146">
        <f>'részletező tábla módosíto ei '!U204</f>
        <v>0</v>
      </c>
      <c r="AE204" s="146">
        <f>'2a cofog szerinti teljesítés'!U206</f>
        <v>0</v>
      </c>
      <c r="AF204" s="146">
        <f>'részletező tábla módosíto ei '!V204</f>
        <v>0</v>
      </c>
      <c r="AG204" s="146">
        <f>'2a cofog szerinti teljesítés'!V206</f>
        <v>0</v>
      </c>
      <c r="AH204" s="146">
        <f>'részletező tábla módosíto ei '!W204</f>
        <v>0</v>
      </c>
      <c r="AI204" s="146">
        <f>'2a cofog szerinti teljesítés'!W206</f>
        <v>0</v>
      </c>
      <c r="AJ204" s="146">
        <f>'részletező tábla módosíto ei '!X204</f>
        <v>0</v>
      </c>
      <c r="AK204" s="146">
        <f>'2a cofog szerinti teljesítés'!X206</f>
        <v>0</v>
      </c>
      <c r="AL204" s="146">
        <f>'részletező tábla módosíto ei '!Y204</f>
        <v>0</v>
      </c>
      <c r="AM204" s="146">
        <f>'2a cofog szerinti teljesítés'!Y206</f>
        <v>0</v>
      </c>
      <c r="AN204" s="146">
        <f>'részletező tábla módosíto ei '!Z204</f>
        <v>0</v>
      </c>
      <c r="AO204" s="146">
        <f>'2a cofog szerinti teljesítés'!Z206</f>
        <v>0</v>
      </c>
      <c r="AP204" s="146">
        <f>'részletező tábla módosíto ei '!AA204</f>
        <v>0</v>
      </c>
      <c r="AQ204" s="146">
        <f>'2a cofog szerinti teljesítés'!AA206</f>
        <v>0</v>
      </c>
      <c r="AR204" s="146">
        <f>'részletező tábla módosíto ei '!AB204</f>
        <v>0</v>
      </c>
      <c r="AS204" s="146">
        <f>'2a cofog szerinti teljesítés'!AB206</f>
        <v>0</v>
      </c>
      <c r="AT204" s="146">
        <f>'részletező tábla módosíto ei '!AC204</f>
        <v>0</v>
      </c>
      <c r="AU204" s="146">
        <f>'2a cofog szerinti teljesítés'!AC206</f>
        <v>0</v>
      </c>
      <c r="AV204" s="146">
        <f>'részletező tábla módosíto ei '!AD204</f>
        <v>0</v>
      </c>
      <c r="AW204" s="146">
        <f>'2a cofog szerinti teljesítés'!AD206</f>
        <v>0</v>
      </c>
      <c r="AX204" s="146">
        <f>'részletező tábla módosíto ei '!AF204</f>
        <v>0</v>
      </c>
      <c r="AY204" s="146">
        <f>'2a cofog szerinti teljesítés'!AF206</f>
        <v>0</v>
      </c>
      <c r="AZ204" s="146">
        <f>'részletező tábla módosíto ei '!AG204</f>
        <v>0</v>
      </c>
      <c r="BA204" s="146">
        <f>'2a cofog szerinti teljesítés'!AG206</f>
        <v>0</v>
      </c>
      <c r="BB204" s="146">
        <f>'részletező tábla módosíto ei '!AH204</f>
        <v>0</v>
      </c>
      <c r="BC204" s="146">
        <f>'2a cofog szerinti teljesítés'!AH206</f>
        <v>0</v>
      </c>
      <c r="BD204" s="146">
        <f>'részletező tábla módosíto ei '!AI204</f>
        <v>0</v>
      </c>
      <c r="BE204" s="146">
        <f>'2a cofog szerinti teljesítés'!AI206</f>
        <v>0</v>
      </c>
      <c r="BF204" s="146">
        <f>'részletező tábla módosíto ei '!AJ204</f>
        <v>0</v>
      </c>
      <c r="BG204" s="146">
        <f>'2a cofog szerinti teljesítés'!AJ206</f>
        <v>0</v>
      </c>
      <c r="BH204" s="146">
        <f>'részletező tábla módosíto ei '!AK204</f>
        <v>0</v>
      </c>
      <c r="BI204" s="146">
        <f>'2a cofog szerinti teljesítés'!AK206</f>
        <v>0</v>
      </c>
      <c r="BJ204" s="146">
        <f>'részletező tábla módosíto ei '!AL204</f>
        <v>0</v>
      </c>
      <c r="BK204" s="146">
        <f>'2a cofog szerinti teljesítés'!AL206</f>
        <v>0</v>
      </c>
      <c r="BL204" s="146">
        <f>'részletező tábla módosíto ei '!AM204</f>
        <v>0</v>
      </c>
      <c r="BM204" s="146">
        <f>'2a cofog szerinti teljesítés'!AM206</f>
        <v>0</v>
      </c>
      <c r="BN204" s="146">
        <f>'részletező tábla módosíto ei '!AN204</f>
        <v>0</v>
      </c>
      <c r="BO204" s="146">
        <f>'2a cofog szerinti teljesítés'!AN206</f>
        <v>0</v>
      </c>
      <c r="BP204" s="146">
        <f>'részletező tábla módosíto ei '!AO204</f>
        <v>0</v>
      </c>
      <c r="BQ204" s="146">
        <f>'2a cofog szerinti teljesítés'!AO206</f>
        <v>0</v>
      </c>
      <c r="BR204" s="146">
        <f>'részletező tábla módosíto ei '!AP204</f>
        <v>0</v>
      </c>
      <c r="BS204" s="146">
        <f>'2a cofog szerinti teljesítés'!AP206</f>
        <v>0</v>
      </c>
      <c r="BT204" s="146">
        <f>'részletező tábla módosíto ei '!AR204</f>
        <v>0</v>
      </c>
      <c r="BU204" s="146">
        <f>'2a cofog szerinti teljesítés'!AR206</f>
        <v>0</v>
      </c>
      <c r="BV204" s="146">
        <f>'részletező tábla módosíto ei '!AS204</f>
        <v>0</v>
      </c>
      <c r="BW204" s="146">
        <f>'2a cofog szerinti teljesítés'!AS206</f>
        <v>0</v>
      </c>
      <c r="BX204" s="146">
        <f>'részletező tábla módosíto ei '!AE204</f>
        <v>0</v>
      </c>
      <c r="BY204" s="146">
        <f>'2a cofog szerinti teljesítés'!AE206</f>
        <v>0</v>
      </c>
      <c r="BZ204" s="146" t="e">
        <f>'részletező tábla módosíto ei '!#REF!</f>
        <v>#REF!</v>
      </c>
      <c r="CA204" s="146">
        <f>'2a cofog szerinti teljesítés'!AG206</f>
        <v>0</v>
      </c>
      <c r="CB204" s="146">
        <f>'részletező tábla módosíto ei '!AT204</f>
        <v>0</v>
      </c>
      <c r="CC204" s="146">
        <f>'2a cofog szerinti teljesítés'!AU206</f>
        <v>0</v>
      </c>
      <c r="CD204" s="146">
        <f>'részletező tábla módosíto ei '!AU204</f>
        <v>0</v>
      </c>
      <c r="CE204" s="146">
        <f>'2a cofog szerinti teljesítés'!AX206</f>
        <v>0</v>
      </c>
      <c r="CF204" s="146" t="e">
        <f>'részletező tábla módosíto ei '!#REF!</f>
        <v>#REF!</v>
      </c>
      <c r="CG204" s="146" t="e">
        <f>'2a cofog szerinti teljesítés'!#REF!</f>
        <v>#REF!</v>
      </c>
      <c r="CH204" s="146">
        <f>'részletező tábla módosíto ei '!AV204</f>
        <v>0</v>
      </c>
      <c r="CI204" s="146">
        <f>'2a cofog szerinti teljesítés'!AY206</f>
        <v>0</v>
      </c>
      <c r="CJ204" s="146">
        <f>'részletező tábla módosíto ei '!AW204</f>
        <v>0</v>
      </c>
      <c r="CK204" s="146">
        <f>'2a cofog szerinti teljesítés'!AZ206</f>
        <v>0</v>
      </c>
      <c r="CL204" s="146" t="e">
        <f>'részletező tábla módosíto ei '!#REF!</f>
        <v>#REF!</v>
      </c>
      <c r="CM204" s="146"/>
      <c r="CN204" s="146" t="e">
        <f>'részletező tábla módosíto ei '!#REF!</f>
        <v>#REF!</v>
      </c>
      <c r="CO204" s="146">
        <f>'2a cofog szerinti teljesítés'!AQ206</f>
        <v>0</v>
      </c>
      <c r="CP204" s="146" t="e">
        <f>'részletező tábla módosíto ei '!#REF!</f>
        <v>#REF!</v>
      </c>
      <c r="CQ204" s="146"/>
      <c r="CR204" s="146">
        <f>'részletező tábla módosíto ei '!AX204</f>
        <v>0</v>
      </c>
      <c r="CS204" s="146"/>
      <c r="CT204" s="146" t="e">
        <f>'részletező tábla módosíto ei '!#REF!</f>
        <v>#REF!</v>
      </c>
      <c r="CU204" s="146" t="e">
        <f>'2a cofog szerinti teljesítés'!#REF!</f>
        <v>#REF!</v>
      </c>
      <c r="CV204" s="146">
        <f>'részletező tábla módosíto ei '!AY204</f>
        <v>0</v>
      </c>
      <c r="CW204" s="146">
        <f>'2a cofog szerinti teljesítés'!BB206</f>
        <v>0</v>
      </c>
      <c r="CX204" s="146">
        <f>'részletező tábla módosíto ei '!AZ204</f>
        <v>0</v>
      </c>
      <c r="CY204" s="146">
        <f>'2a cofog szerinti teljesítés'!BC206</f>
        <v>0</v>
      </c>
      <c r="CZ204" s="510">
        <f t="shared" si="279"/>
        <v>0</v>
      </c>
    </row>
    <row r="205" spans="1:104" ht="17.399999999999999" x14ac:dyDescent="0.3">
      <c r="A205" s="34" t="s">
        <v>399</v>
      </c>
      <c r="B205" s="35" t="s">
        <v>400</v>
      </c>
      <c r="C205" s="146">
        <f>'részletező tábla módosíto ei '!C205</f>
        <v>0</v>
      </c>
      <c r="D205" s="146">
        <f>'2a cofog szerinti teljesítés'!C207</f>
        <v>0</v>
      </c>
      <c r="E205" s="146">
        <f>'részletező tábla módosíto ei '!D205</f>
        <v>0</v>
      </c>
      <c r="F205" s="146">
        <f>'2a cofog szerinti teljesítés'!D207</f>
        <v>0</v>
      </c>
      <c r="G205" s="146">
        <f>'részletező tábla módosíto ei '!E205</f>
        <v>0</v>
      </c>
      <c r="H205" s="146">
        <f>'2a cofog szerinti teljesítés'!E207</f>
        <v>0</v>
      </c>
      <c r="I205" s="146">
        <f>'részletező tábla módosíto ei '!F205</f>
        <v>0</v>
      </c>
      <c r="J205" s="146">
        <f>'2a cofog szerinti teljesítés'!F207</f>
        <v>0</v>
      </c>
      <c r="K205" s="146">
        <f>'részletező tábla módosíto ei '!G205</f>
        <v>0</v>
      </c>
      <c r="L205" s="146">
        <f>'részletező tábla módosíto ei '!H205</f>
        <v>0</v>
      </c>
      <c r="M205" s="146">
        <f>'2a cofog szerinti teljesítés'!H207</f>
        <v>0</v>
      </c>
      <c r="N205" s="146">
        <f>'részletező tábla módosíto ei '!M205</f>
        <v>0</v>
      </c>
      <c r="O205" s="146">
        <f>'2a cofog szerinti teljesítés'!M207</f>
        <v>0</v>
      </c>
      <c r="P205" s="146">
        <f>'részletező tábla módosíto ei '!N205</f>
        <v>0</v>
      </c>
      <c r="Q205" s="146">
        <f>'2a cofog szerinti teljesítés'!N207</f>
        <v>0</v>
      </c>
      <c r="R205" s="146">
        <f>'részletező tábla módosíto ei '!O205</f>
        <v>0</v>
      </c>
      <c r="S205" s="146">
        <f>'2a cofog szerinti teljesítés'!O207</f>
        <v>0</v>
      </c>
      <c r="T205" s="146">
        <f>'részletező tábla módosíto ei '!P205</f>
        <v>0</v>
      </c>
      <c r="U205" s="146">
        <f>'2a cofog szerinti teljesítés'!P207</f>
        <v>0</v>
      </c>
      <c r="V205" s="146">
        <f>'részletező tábla módosíto ei '!Q205</f>
        <v>0</v>
      </c>
      <c r="W205" s="146">
        <f>'2a cofog szerinti teljesítés'!Q207</f>
        <v>0</v>
      </c>
      <c r="X205" s="146">
        <f>'részletező tábla módosíto ei '!R205</f>
        <v>0</v>
      </c>
      <c r="Y205" s="146">
        <f>'2a cofog szerinti teljesítés'!R207</f>
        <v>0</v>
      </c>
      <c r="Z205" s="146">
        <f>'részletező tábla módosíto ei '!S205</f>
        <v>0</v>
      </c>
      <c r="AA205" s="146">
        <f>'2a cofog szerinti teljesítés'!S207</f>
        <v>0</v>
      </c>
      <c r="AB205" s="146">
        <f>'részletező tábla módosíto ei '!T205</f>
        <v>0</v>
      </c>
      <c r="AC205" s="146">
        <f>'2a cofog szerinti teljesítés'!T207</f>
        <v>0</v>
      </c>
      <c r="AD205" s="146">
        <f>'részletező tábla módosíto ei '!U205</f>
        <v>0</v>
      </c>
      <c r="AE205" s="146">
        <f>'2a cofog szerinti teljesítés'!U207</f>
        <v>0</v>
      </c>
      <c r="AF205" s="146">
        <f>'részletező tábla módosíto ei '!V205</f>
        <v>0</v>
      </c>
      <c r="AG205" s="146">
        <f>'2a cofog szerinti teljesítés'!V207</f>
        <v>0</v>
      </c>
      <c r="AH205" s="146">
        <f>'részletező tábla módosíto ei '!W205</f>
        <v>0</v>
      </c>
      <c r="AI205" s="146">
        <f>'2a cofog szerinti teljesítés'!W207</f>
        <v>0</v>
      </c>
      <c r="AJ205" s="146">
        <f>'részletező tábla módosíto ei '!X205</f>
        <v>0</v>
      </c>
      <c r="AK205" s="146">
        <f>'2a cofog szerinti teljesítés'!X207</f>
        <v>0</v>
      </c>
      <c r="AL205" s="146">
        <f>'részletező tábla módosíto ei '!Y205</f>
        <v>0</v>
      </c>
      <c r="AM205" s="146">
        <f>'2a cofog szerinti teljesítés'!Y207</f>
        <v>0</v>
      </c>
      <c r="AN205" s="146">
        <f>'részletező tábla módosíto ei '!Z205</f>
        <v>0</v>
      </c>
      <c r="AO205" s="146">
        <f>'2a cofog szerinti teljesítés'!Z207</f>
        <v>0</v>
      </c>
      <c r="AP205" s="146">
        <f>'részletező tábla módosíto ei '!AA205</f>
        <v>0</v>
      </c>
      <c r="AQ205" s="146">
        <f>'2a cofog szerinti teljesítés'!AA207</f>
        <v>0</v>
      </c>
      <c r="AR205" s="146">
        <f>'részletező tábla módosíto ei '!AB205</f>
        <v>0</v>
      </c>
      <c r="AS205" s="146">
        <f>'2a cofog szerinti teljesítés'!AB207</f>
        <v>0</v>
      </c>
      <c r="AT205" s="146">
        <f>'részletező tábla módosíto ei '!AC205</f>
        <v>0</v>
      </c>
      <c r="AU205" s="146">
        <f>'2a cofog szerinti teljesítés'!AC207</f>
        <v>0</v>
      </c>
      <c r="AV205" s="146">
        <f>'részletező tábla módosíto ei '!AD205</f>
        <v>0</v>
      </c>
      <c r="AW205" s="146">
        <f>'2a cofog szerinti teljesítés'!AD207</f>
        <v>0</v>
      </c>
      <c r="AX205" s="146">
        <f>'részletező tábla módosíto ei '!AF205</f>
        <v>0</v>
      </c>
      <c r="AY205" s="146">
        <f>'2a cofog szerinti teljesítés'!AF207</f>
        <v>0</v>
      </c>
      <c r="AZ205" s="146">
        <f>'részletező tábla módosíto ei '!AG205</f>
        <v>0</v>
      </c>
      <c r="BA205" s="146">
        <f>'2a cofog szerinti teljesítés'!AG207</f>
        <v>0</v>
      </c>
      <c r="BB205" s="146">
        <f>'részletező tábla módosíto ei '!AH205</f>
        <v>0</v>
      </c>
      <c r="BC205" s="146">
        <f>'2a cofog szerinti teljesítés'!AH207</f>
        <v>0</v>
      </c>
      <c r="BD205" s="146">
        <f>'részletező tábla módosíto ei '!AI205</f>
        <v>0</v>
      </c>
      <c r="BE205" s="146">
        <f>'2a cofog szerinti teljesítés'!AI207</f>
        <v>0</v>
      </c>
      <c r="BF205" s="146">
        <f>'részletező tábla módosíto ei '!AJ205</f>
        <v>0</v>
      </c>
      <c r="BG205" s="146">
        <f>'2a cofog szerinti teljesítés'!AJ207</f>
        <v>0</v>
      </c>
      <c r="BH205" s="146">
        <f>'részletező tábla módosíto ei '!AK205</f>
        <v>0</v>
      </c>
      <c r="BI205" s="146">
        <f>'2a cofog szerinti teljesítés'!AK207</f>
        <v>0</v>
      </c>
      <c r="BJ205" s="146">
        <f>'részletező tábla módosíto ei '!AL205</f>
        <v>0</v>
      </c>
      <c r="BK205" s="146">
        <f>'2a cofog szerinti teljesítés'!AL207</f>
        <v>0</v>
      </c>
      <c r="BL205" s="146">
        <f>'részletező tábla módosíto ei '!AM205</f>
        <v>0</v>
      </c>
      <c r="BM205" s="146">
        <f>'2a cofog szerinti teljesítés'!AM207</f>
        <v>0</v>
      </c>
      <c r="BN205" s="146">
        <f>'részletező tábla módosíto ei '!AN205</f>
        <v>0</v>
      </c>
      <c r="BO205" s="146">
        <f>'2a cofog szerinti teljesítés'!AN207</f>
        <v>0</v>
      </c>
      <c r="BP205" s="146">
        <f>'részletező tábla módosíto ei '!AO205</f>
        <v>0</v>
      </c>
      <c r="BQ205" s="146">
        <f>'2a cofog szerinti teljesítés'!AO207</f>
        <v>0</v>
      </c>
      <c r="BR205" s="146">
        <f>'részletező tábla módosíto ei '!AP205</f>
        <v>0</v>
      </c>
      <c r="BS205" s="146">
        <f>'2a cofog szerinti teljesítés'!AP207</f>
        <v>0</v>
      </c>
      <c r="BT205" s="146">
        <f>'részletező tábla módosíto ei '!AR205</f>
        <v>0</v>
      </c>
      <c r="BU205" s="146">
        <f>'2a cofog szerinti teljesítés'!AR207</f>
        <v>0</v>
      </c>
      <c r="BV205" s="146">
        <f>'részletező tábla módosíto ei '!AS205</f>
        <v>0</v>
      </c>
      <c r="BW205" s="146">
        <f>'2a cofog szerinti teljesítés'!AS207</f>
        <v>0</v>
      </c>
      <c r="BX205" s="146">
        <f>'részletező tábla módosíto ei '!AE205</f>
        <v>0</v>
      </c>
      <c r="BY205" s="146">
        <f>'2a cofog szerinti teljesítés'!AE207</f>
        <v>0</v>
      </c>
      <c r="BZ205" s="146" t="e">
        <f>'részletező tábla módosíto ei '!#REF!</f>
        <v>#REF!</v>
      </c>
      <c r="CA205" s="146">
        <f>'2a cofog szerinti teljesítés'!AG207</f>
        <v>0</v>
      </c>
      <c r="CB205" s="146">
        <f>'részletező tábla módosíto ei '!AT205</f>
        <v>0</v>
      </c>
      <c r="CC205" s="146">
        <f>'2a cofog szerinti teljesítés'!AU207</f>
        <v>0</v>
      </c>
      <c r="CD205" s="146">
        <f>'részletező tábla módosíto ei '!AU205</f>
        <v>0</v>
      </c>
      <c r="CE205" s="146">
        <f>'2a cofog szerinti teljesítés'!AX207</f>
        <v>0</v>
      </c>
      <c r="CF205" s="146" t="e">
        <f>'részletező tábla módosíto ei '!#REF!</f>
        <v>#REF!</v>
      </c>
      <c r="CG205" s="146" t="e">
        <f>'2a cofog szerinti teljesítés'!#REF!</f>
        <v>#REF!</v>
      </c>
      <c r="CH205" s="146">
        <f>'részletező tábla módosíto ei '!AV205</f>
        <v>0</v>
      </c>
      <c r="CI205" s="146">
        <f>'2a cofog szerinti teljesítés'!AY207</f>
        <v>0</v>
      </c>
      <c r="CJ205" s="146">
        <f>'részletező tábla módosíto ei '!AW205</f>
        <v>0</v>
      </c>
      <c r="CK205" s="146">
        <f>'2a cofog szerinti teljesítés'!AZ207</f>
        <v>0</v>
      </c>
      <c r="CL205" s="146" t="e">
        <f>'részletező tábla módosíto ei '!#REF!</f>
        <v>#REF!</v>
      </c>
      <c r="CM205" s="146"/>
      <c r="CN205" s="146" t="e">
        <f>'részletező tábla módosíto ei '!#REF!</f>
        <v>#REF!</v>
      </c>
      <c r="CO205" s="146">
        <f>'2a cofog szerinti teljesítés'!AQ207</f>
        <v>0</v>
      </c>
      <c r="CP205" s="146" t="e">
        <f>'részletező tábla módosíto ei '!#REF!</f>
        <v>#REF!</v>
      </c>
      <c r="CQ205" s="146"/>
      <c r="CR205" s="146">
        <f>'részletező tábla módosíto ei '!AX205</f>
        <v>0</v>
      </c>
      <c r="CS205" s="146"/>
      <c r="CT205" s="146" t="e">
        <f>'részletező tábla módosíto ei '!#REF!</f>
        <v>#REF!</v>
      </c>
      <c r="CU205" s="146" t="e">
        <f>'2a cofog szerinti teljesítés'!#REF!</f>
        <v>#REF!</v>
      </c>
      <c r="CV205" s="146">
        <f>'részletező tábla módosíto ei '!AY205</f>
        <v>0</v>
      </c>
      <c r="CW205" s="146">
        <f>'2a cofog szerinti teljesítés'!BB207</f>
        <v>0</v>
      </c>
      <c r="CX205" s="146">
        <f>'részletező tábla módosíto ei '!AZ205</f>
        <v>0</v>
      </c>
      <c r="CY205" s="146">
        <f>'2a cofog szerinti teljesítés'!BC207</f>
        <v>0</v>
      </c>
      <c r="CZ205" s="510">
        <f t="shared" si="279"/>
        <v>0</v>
      </c>
    </row>
    <row r="206" spans="1:104" ht="17.399999999999999" x14ac:dyDescent="0.3">
      <c r="A206" s="34" t="s">
        <v>401</v>
      </c>
      <c r="B206" s="35" t="s">
        <v>402</v>
      </c>
      <c r="C206" s="146">
        <f>'részletező tábla módosíto ei '!C206</f>
        <v>0</v>
      </c>
      <c r="D206" s="146">
        <f>'2a cofog szerinti teljesítés'!C208</f>
        <v>0</v>
      </c>
      <c r="E206" s="146">
        <f>'részletező tábla módosíto ei '!D206</f>
        <v>0</v>
      </c>
      <c r="F206" s="146">
        <f>'2a cofog szerinti teljesítés'!D208</f>
        <v>0</v>
      </c>
      <c r="G206" s="146">
        <f>'részletező tábla módosíto ei '!E206</f>
        <v>0</v>
      </c>
      <c r="H206" s="146">
        <f>'2a cofog szerinti teljesítés'!E208</f>
        <v>0</v>
      </c>
      <c r="I206" s="146">
        <f>'részletező tábla módosíto ei '!F206</f>
        <v>0</v>
      </c>
      <c r="J206" s="146">
        <f>'2a cofog szerinti teljesítés'!F208</f>
        <v>0</v>
      </c>
      <c r="K206" s="146">
        <f>'részletező tábla módosíto ei '!G206</f>
        <v>0</v>
      </c>
      <c r="L206" s="146">
        <f>'részletező tábla módosíto ei '!H206</f>
        <v>0</v>
      </c>
      <c r="M206" s="146">
        <f>'2a cofog szerinti teljesítés'!H208</f>
        <v>0</v>
      </c>
      <c r="N206" s="146">
        <f>'részletező tábla módosíto ei '!M206</f>
        <v>0</v>
      </c>
      <c r="O206" s="146">
        <f>'2a cofog szerinti teljesítés'!M208</f>
        <v>0</v>
      </c>
      <c r="P206" s="146">
        <f>'részletező tábla módosíto ei '!N206</f>
        <v>0</v>
      </c>
      <c r="Q206" s="146">
        <f>'2a cofog szerinti teljesítés'!N208</f>
        <v>0</v>
      </c>
      <c r="R206" s="146">
        <f>'részletező tábla módosíto ei '!O206</f>
        <v>0</v>
      </c>
      <c r="S206" s="146">
        <f>'2a cofog szerinti teljesítés'!O208</f>
        <v>0</v>
      </c>
      <c r="T206" s="146">
        <f>'részletező tábla módosíto ei '!P206</f>
        <v>0</v>
      </c>
      <c r="U206" s="146">
        <f>'2a cofog szerinti teljesítés'!P208</f>
        <v>0</v>
      </c>
      <c r="V206" s="146">
        <f>'részletező tábla módosíto ei '!Q206</f>
        <v>0</v>
      </c>
      <c r="W206" s="146">
        <f>'2a cofog szerinti teljesítés'!Q208</f>
        <v>0</v>
      </c>
      <c r="X206" s="146">
        <f>'részletező tábla módosíto ei '!R206</f>
        <v>0</v>
      </c>
      <c r="Y206" s="146">
        <f>'2a cofog szerinti teljesítés'!R208</f>
        <v>0</v>
      </c>
      <c r="Z206" s="146">
        <f>'részletező tábla módosíto ei '!S206</f>
        <v>0</v>
      </c>
      <c r="AA206" s="146">
        <f>'2a cofog szerinti teljesítés'!S208</f>
        <v>0</v>
      </c>
      <c r="AB206" s="146">
        <f>'részletező tábla módosíto ei '!T206</f>
        <v>0</v>
      </c>
      <c r="AC206" s="146">
        <f>'2a cofog szerinti teljesítés'!T208</f>
        <v>0</v>
      </c>
      <c r="AD206" s="146">
        <f>'részletező tábla módosíto ei '!U206</f>
        <v>0</v>
      </c>
      <c r="AE206" s="146">
        <f>'2a cofog szerinti teljesítés'!U208</f>
        <v>0</v>
      </c>
      <c r="AF206" s="146">
        <f>'részletező tábla módosíto ei '!V206</f>
        <v>0</v>
      </c>
      <c r="AG206" s="146">
        <f>'2a cofog szerinti teljesítés'!V208</f>
        <v>0</v>
      </c>
      <c r="AH206" s="146">
        <f>'részletező tábla módosíto ei '!W206</f>
        <v>0</v>
      </c>
      <c r="AI206" s="146">
        <f>'2a cofog szerinti teljesítés'!W208</f>
        <v>0</v>
      </c>
      <c r="AJ206" s="146">
        <f>'részletező tábla módosíto ei '!X206</f>
        <v>0</v>
      </c>
      <c r="AK206" s="146">
        <f>'2a cofog szerinti teljesítés'!X208</f>
        <v>0</v>
      </c>
      <c r="AL206" s="146">
        <f>'részletező tábla módosíto ei '!Y206</f>
        <v>0</v>
      </c>
      <c r="AM206" s="146">
        <f>'2a cofog szerinti teljesítés'!Y208</f>
        <v>0</v>
      </c>
      <c r="AN206" s="146">
        <f>'részletező tábla módosíto ei '!Z206</f>
        <v>0</v>
      </c>
      <c r="AO206" s="146">
        <f>'2a cofog szerinti teljesítés'!Z208</f>
        <v>0</v>
      </c>
      <c r="AP206" s="146">
        <f>'részletező tábla módosíto ei '!AA206</f>
        <v>0</v>
      </c>
      <c r="AQ206" s="146">
        <f>'2a cofog szerinti teljesítés'!AA208</f>
        <v>0</v>
      </c>
      <c r="AR206" s="146">
        <f>'részletező tábla módosíto ei '!AB206</f>
        <v>0</v>
      </c>
      <c r="AS206" s="146">
        <f>'2a cofog szerinti teljesítés'!AB208</f>
        <v>0</v>
      </c>
      <c r="AT206" s="146">
        <f>'részletező tábla módosíto ei '!AC206</f>
        <v>0</v>
      </c>
      <c r="AU206" s="146">
        <f>'2a cofog szerinti teljesítés'!AC208</f>
        <v>0</v>
      </c>
      <c r="AV206" s="146">
        <f>'részletező tábla módosíto ei '!AD206</f>
        <v>0</v>
      </c>
      <c r="AW206" s="146">
        <f>'2a cofog szerinti teljesítés'!AD208</f>
        <v>0</v>
      </c>
      <c r="AX206" s="146">
        <f>'részletező tábla módosíto ei '!AF206</f>
        <v>0</v>
      </c>
      <c r="AY206" s="146">
        <f>'2a cofog szerinti teljesítés'!AF208</f>
        <v>0</v>
      </c>
      <c r="AZ206" s="146">
        <f>'részletező tábla módosíto ei '!AG206</f>
        <v>0</v>
      </c>
      <c r="BA206" s="146">
        <f>'2a cofog szerinti teljesítés'!AG208</f>
        <v>0</v>
      </c>
      <c r="BB206" s="146">
        <f>'részletező tábla módosíto ei '!AH206</f>
        <v>0</v>
      </c>
      <c r="BC206" s="146">
        <f>'2a cofog szerinti teljesítés'!AH208</f>
        <v>0</v>
      </c>
      <c r="BD206" s="146">
        <f>'részletező tábla módosíto ei '!AI206</f>
        <v>0</v>
      </c>
      <c r="BE206" s="146">
        <f>'2a cofog szerinti teljesítés'!AI208</f>
        <v>0</v>
      </c>
      <c r="BF206" s="146">
        <f>'részletező tábla módosíto ei '!AJ206</f>
        <v>0</v>
      </c>
      <c r="BG206" s="146">
        <f>'2a cofog szerinti teljesítés'!AJ208</f>
        <v>10279733</v>
      </c>
      <c r="BH206" s="146">
        <f>'részletező tábla módosíto ei '!AK206</f>
        <v>0</v>
      </c>
      <c r="BI206" s="146">
        <f>'2a cofog szerinti teljesítés'!AK208</f>
        <v>0</v>
      </c>
      <c r="BJ206" s="146">
        <f>'részletező tábla módosíto ei '!AL206</f>
        <v>15145452</v>
      </c>
      <c r="BK206" s="146">
        <f>'2a cofog szerinti teljesítés'!AL208</f>
        <v>0</v>
      </c>
      <c r="BL206" s="146">
        <f>'részletező tábla módosíto ei '!AM206</f>
        <v>0</v>
      </c>
      <c r="BM206" s="146">
        <f>'2a cofog szerinti teljesítés'!AM208</f>
        <v>0</v>
      </c>
      <c r="BN206" s="146">
        <f>'részletező tábla módosíto ei '!AN206</f>
        <v>0</v>
      </c>
      <c r="BO206" s="146">
        <f>'2a cofog szerinti teljesítés'!AN208</f>
        <v>0</v>
      </c>
      <c r="BP206" s="146">
        <f>'részletező tábla módosíto ei '!AO206</f>
        <v>0</v>
      </c>
      <c r="BQ206" s="146">
        <f>'2a cofog szerinti teljesítés'!AO208</f>
        <v>0</v>
      </c>
      <c r="BR206" s="146">
        <f>'részletező tábla módosíto ei '!AP206</f>
        <v>0</v>
      </c>
      <c r="BS206" s="146">
        <f>'2a cofog szerinti teljesítés'!AP208</f>
        <v>0</v>
      </c>
      <c r="BT206" s="146">
        <f>'részletező tábla módosíto ei '!AR206</f>
        <v>0</v>
      </c>
      <c r="BU206" s="146">
        <f>'2a cofog szerinti teljesítés'!AR208</f>
        <v>0</v>
      </c>
      <c r="BV206" s="146">
        <f>'részletező tábla módosíto ei '!AS206</f>
        <v>0</v>
      </c>
      <c r="BW206" s="146">
        <f>'2a cofog szerinti teljesítés'!AS208</f>
        <v>0</v>
      </c>
      <c r="BX206" s="146">
        <f>'részletező tábla módosíto ei '!AE206</f>
        <v>0</v>
      </c>
      <c r="BY206" s="146">
        <f>'2a cofog szerinti teljesítés'!AE208</f>
        <v>0</v>
      </c>
      <c r="BZ206" s="146" t="e">
        <f>'részletező tábla módosíto ei '!#REF!</f>
        <v>#REF!</v>
      </c>
      <c r="CA206" s="146">
        <f>'2a cofog szerinti teljesítés'!AG208</f>
        <v>0</v>
      </c>
      <c r="CB206" s="146">
        <f>'részletező tábla módosíto ei '!AT206</f>
        <v>0</v>
      </c>
      <c r="CC206" s="146">
        <f>'2a cofog szerinti teljesítés'!AU208</f>
        <v>0</v>
      </c>
      <c r="CD206" s="146">
        <f>'részletező tábla módosíto ei '!AU206</f>
        <v>0</v>
      </c>
      <c r="CE206" s="146">
        <f>'2a cofog szerinti teljesítés'!AX208</f>
        <v>0</v>
      </c>
      <c r="CF206" s="146" t="e">
        <f>'részletező tábla módosíto ei '!#REF!</f>
        <v>#REF!</v>
      </c>
      <c r="CG206" s="146" t="e">
        <f>'2a cofog szerinti teljesítés'!#REF!</f>
        <v>#REF!</v>
      </c>
      <c r="CH206" s="146">
        <f>'részletező tábla módosíto ei '!AV206</f>
        <v>0</v>
      </c>
      <c r="CI206" s="146">
        <f>'2a cofog szerinti teljesítés'!AY208</f>
        <v>0</v>
      </c>
      <c r="CJ206" s="146">
        <f>'részletező tábla módosíto ei '!AW206</f>
        <v>0</v>
      </c>
      <c r="CK206" s="146">
        <f>'2a cofog szerinti teljesítés'!AZ208</f>
        <v>0</v>
      </c>
      <c r="CL206" s="146" t="e">
        <f>'részletező tábla módosíto ei '!#REF!</f>
        <v>#REF!</v>
      </c>
      <c r="CM206" s="146"/>
      <c r="CN206" s="146" t="e">
        <f>'részletező tábla módosíto ei '!#REF!</f>
        <v>#REF!</v>
      </c>
      <c r="CO206" s="146">
        <f>'2a cofog szerinti teljesítés'!AQ208</f>
        <v>0</v>
      </c>
      <c r="CP206" s="146" t="e">
        <f>'részletező tábla módosíto ei '!#REF!</f>
        <v>#REF!</v>
      </c>
      <c r="CQ206" s="146"/>
      <c r="CR206" s="146">
        <f>'részletező tábla módosíto ei '!AX206</f>
        <v>0</v>
      </c>
      <c r="CS206" s="146"/>
      <c r="CT206" s="146" t="e">
        <f>'részletező tábla módosíto ei '!#REF!</f>
        <v>#REF!</v>
      </c>
      <c r="CU206" s="146" t="e">
        <f>'2a cofog szerinti teljesítés'!#REF!</f>
        <v>#REF!</v>
      </c>
      <c r="CV206" s="146">
        <f>'részletező tábla módosíto ei '!AY206</f>
        <v>0</v>
      </c>
      <c r="CW206" s="146">
        <f>'2a cofog szerinti teljesítés'!BB208</f>
        <v>0</v>
      </c>
      <c r="CX206" s="146">
        <f>'részletező tábla módosíto ei '!AZ206</f>
        <v>15145452</v>
      </c>
      <c r="CY206" s="146">
        <f>'2a cofog szerinti teljesítés'!BC208</f>
        <v>10279733</v>
      </c>
      <c r="CZ206" s="510">
        <f t="shared" si="279"/>
        <v>15145452</v>
      </c>
    </row>
    <row r="207" spans="1:104" ht="17.399999999999999" x14ac:dyDescent="0.3">
      <c r="A207" s="14" t="s">
        <v>403</v>
      </c>
      <c r="B207" s="15" t="s">
        <v>404</v>
      </c>
      <c r="C207" s="145">
        <f>'részletező tábla módosíto ei '!C207</f>
        <v>0</v>
      </c>
      <c r="D207" s="145">
        <f>'2a cofog szerinti teljesítés'!C209</f>
        <v>0</v>
      </c>
      <c r="E207" s="145">
        <f>'részletező tábla módosíto ei '!D207</f>
        <v>0</v>
      </c>
      <c r="F207" s="145">
        <f>'2a cofog szerinti teljesítés'!D209</f>
        <v>0</v>
      </c>
      <c r="G207" s="145">
        <f>'részletező tábla módosíto ei '!E207</f>
        <v>0</v>
      </c>
      <c r="H207" s="145">
        <f>'2a cofog szerinti teljesítés'!E209</f>
        <v>0</v>
      </c>
      <c r="I207" s="145">
        <f>'részletező tábla módosíto ei '!F207</f>
        <v>0</v>
      </c>
      <c r="J207" s="145">
        <f>'2a cofog szerinti teljesítés'!F209</f>
        <v>0</v>
      </c>
      <c r="K207" s="145">
        <f>'részletező tábla módosíto ei '!G207</f>
        <v>0</v>
      </c>
      <c r="L207" s="145">
        <f>'részletező tábla módosíto ei '!H207</f>
        <v>0</v>
      </c>
      <c r="M207" s="145">
        <f>'2a cofog szerinti teljesítés'!H209</f>
        <v>0</v>
      </c>
      <c r="N207" s="145">
        <f>'részletező tábla módosíto ei '!M207</f>
        <v>0</v>
      </c>
      <c r="O207" s="145">
        <f>'2a cofog szerinti teljesítés'!M209</f>
        <v>0</v>
      </c>
      <c r="P207" s="145">
        <f>'részletező tábla módosíto ei '!N207</f>
        <v>0</v>
      </c>
      <c r="Q207" s="145">
        <f>'2a cofog szerinti teljesítés'!N209</f>
        <v>0</v>
      </c>
      <c r="R207" s="145">
        <f>'részletező tábla módosíto ei '!O207</f>
        <v>0</v>
      </c>
      <c r="S207" s="145">
        <f>'2a cofog szerinti teljesítés'!O209</f>
        <v>0</v>
      </c>
      <c r="T207" s="145">
        <f>'részletező tábla módosíto ei '!P207</f>
        <v>0</v>
      </c>
      <c r="U207" s="145">
        <f>'2a cofog szerinti teljesítés'!P209</f>
        <v>0</v>
      </c>
      <c r="V207" s="145">
        <f>'részletező tábla módosíto ei '!Q207</f>
        <v>0</v>
      </c>
      <c r="W207" s="145">
        <f>'2a cofog szerinti teljesítés'!Q209</f>
        <v>0</v>
      </c>
      <c r="X207" s="145">
        <f>'részletező tábla módosíto ei '!R207</f>
        <v>0</v>
      </c>
      <c r="Y207" s="145">
        <f>'2a cofog szerinti teljesítés'!R209</f>
        <v>0</v>
      </c>
      <c r="Z207" s="145">
        <f>'részletező tábla módosíto ei '!S207</f>
        <v>0</v>
      </c>
      <c r="AA207" s="145">
        <f>'2a cofog szerinti teljesítés'!S209</f>
        <v>0</v>
      </c>
      <c r="AB207" s="145">
        <f>'részletező tábla módosíto ei '!T207</f>
        <v>0</v>
      </c>
      <c r="AC207" s="145">
        <f>'2a cofog szerinti teljesítés'!T209</f>
        <v>0</v>
      </c>
      <c r="AD207" s="145">
        <f>'részletező tábla módosíto ei '!U207</f>
        <v>0</v>
      </c>
      <c r="AE207" s="145">
        <f>'2a cofog szerinti teljesítés'!U209</f>
        <v>0</v>
      </c>
      <c r="AF207" s="145">
        <f>'részletező tábla módosíto ei '!V207</f>
        <v>0</v>
      </c>
      <c r="AG207" s="145">
        <f>'2a cofog szerinti teljesítés'!V209</f>
        <v>0</v>
      </c>
      <c r="AH207" s="145">
        <f>'részletező tábla módosíto ei '!W207</f>
        <v>0</v>
      </c>
      <c r="AI207" s="145">
        <f>'2a cofog szerinti teljesítés'!W209</f>
        <v>0</v>
      </c>
      <c r="AJ207" s="145">
        <f>'részletező tábla módosíto ei '!X207</f>
        <v>0</v>
      </c>
      <c r="AK207" s="145">
        <f>'2a cofog szerinti teljesítés'!X209</f>
        <v>0</v>
      </c>
      <c r="AL207" s="145">
        <f>'részletező tábla módosíto ei '!Y207</f>
        <v>0</v>
      </c>
      <c r="AM207" s="145">
        <f>'2a cofog szerinti teljesítés'!Y209</f>
        <v>0</v>
      </c>
      <c r="AN207" s="145">
        <f>'részletező tábla módosíto ei '!Z207</f>
        <v>0</v>
      </c>
      <c r="AO207" s="145">
        <f>'2a cofog szerinti teljesítés'!Z209</f>
        <v>0</v>
      </c>
      <c r="AP207" s="145">
        <f>'részletező tábla módosíto ei '!AA207</f>
        <v>0</v>
      </c>
      <c r="AQ207" s="145">
        <f>'2a cofog szerinti teljesítés'!AA209</f>
        <v>0</v>
      </c>
      <c r="AR207" s="145">
        <f>'részletező tábla módosíto ei '!AB207</f>
        <v>0</v>
      </c>
      <c r="AS207" s="145">
        <f>'2a cofog szerinti teljesítés'!AB209</f>
        <v>0</v>
      </c>
      <c r="AT207" s="145">
        <f>'részletező tábla módosíto ei '!AC207</f>
        <v>0</v>
      </c>
      <c r="AU207" s="145">
        <f>'2a cofog szerinti teljesítés'!AC209</f>
        <v>0</v>
      </c>
      <c r="AV207" s="145">
        <f>'részletező tábla módosíto ei '!AD207</f>
        <v>0</v>
      </c>
      <c r="AW207" s="145">
        <f>'2a cofog szerinti teljesítés'!AD209</f>
        <v>0</v>
      </c>
      <c r="AX207" s="145">
        <f>'részletező tábla módosíto ei '!AF207</f>
        <v>0</v>
      </c>
      <c r="AY207" s="145">
        <f>'2a cofog szerinti teljesítés'!AF209</f>
        <v>0</v>
      </c>
      <c r="AZ207" s="145">
        <f>'részletező tábla módosíto ei '!AG207</f>
        <v>0</v>
      </c>
      <c r="BA207" s="145">
        <f>'2a cofog szerinti teljesítés'!AG209</f>
        <v>0</v>
      </c>
      <c r="BB207" s="145">
        <f>'részletező tábla módosíto ei '!AH207</f>
        <v>0</v>
      </c>
      <c r="BC207" s="145">
        <f>'2a cofog szerinti teljesítés'!AH209</f>
        <v>0</v>
      </c>
      <c r="BD207" s="145">
        <f>'részletező tábla módosíto ei '!AI207</f>
        <v>0</v>
      </c>
      <c r="BE207" s="145">
        <f>'2a cofog szerinti teljesítés'!AI209</f>
        <v>0</v>
      </c>
      <c r="BF207" s="145">
        <f>'részletező tábla módosíto ei '!AJ207</f>
        <v>0</v>
      </c>
      <c r="BG207" s="145">
        <f>'2a cofog szerinti teljesítés'!AJ209</f>
        <v>1</v>
      </c>
      <c r="BH207" s="145">
        <f>'részletező tábla módosíto ei '!AK207</f>
        <v>0</v>
      </c>
      <c r="BI207" s="145">
        <f>'2a cofog szerinti teljesítés'!AK209</f>
        <v>0</v>
      </c>
      <c r="BJ207" s="145">
        <f>'részletező tábla módosíto ei '!AL207</f>
        <v>50873</v>
      </c>
      <c r="BK207" s="145">
        <f>'2a cofog szerinti teljesítés'!AL209</f>
        <v>50872</v>
      </c>
      <c r="BL207" s="145">
        <f>'részletező tábla módosíto ei '!AM207</f>
        <v>0</v>
      </c>
      <c r="BM207" s="145">
        <f>'2a cofog szerinti teljesítés'!AM209</f>
        <v>0</v>
      </c>
      <c r="BN207" s="145">
        <f>'részletező tábla módosíto ei '!AN207</f>
        <v>0</v>
      </c>
      <c r="BO207" s="145">
        <f>'2a cofog szerinti teljesítés'!AN209</f>
        <v>0</v>
      </c>
      <c r="BP207" s="145">
        <f>'részletező tábla módosíto ei '!AO207</f>
        <v>0</v>
      </c>
      <c r="BQ207" s="145">
        <f>'2a cofog szerinti teljesítés'!AO209</f>
        <v>0</v>
      </c>
      <c r="BR207" s="145">
        <f>'részletező tábla módosíto ei '!AP207</f>
        <v>0</v>
      </c>
      <c r="BS207" s="145">
        <f>'2a cofog szerinti teljesítés'!AP209</f>
        <v>0</v>
      </c>
      <c r="BT207" s="145">
        <f>'részletező tábla módosíto ei '!AR207</f>
        <v>0</v>
      </c>
      <c r="BU207" s="145">
        <f>'2a cofog szerinti teljesítés'!AR209</f>
        <v>0</v>
      </c>
      <c r="BV207" s="145">
        <f>'részletező tábla módosíto ei '!AS207</f>
        <v>0</v>
      </c>
      <c r="BW207" s="145">
        <f>'2a cofog szerinti teljesítés'!AS209</f>
        <v>0</v>
      </c>
      <c r="BX207" s="145">
        <f>'részletező tábla módosíto ei '!AE207</f>
        <v>0</v>
      </c>
      <c r="BY207" s="145">
        <f>'2a cofog szerinti teljesítés'!AE209</f>
        <v>0</v>
      </c>
      <c r="BZ207" s="145" t="e">
        <f>'részletező tábla módosíto ei '!#REF!</f>
        <v>#REF!</v>
      </c>
      <c r="CA207" s="145">
        <f>'2a cofog szerinti teljesítés'!AG209</f>
        <v>0</v>
      </c>
      <c r="CB207" s="145">
        <f>'részletező tábla módosíto ei '!AT207</f>
        <v>0</v>
      </c>
      <c r="CC207" s="145">
        <f>'2a cofog szerinti teljesítés'!AU209</f>
        <v>0</v>
      </c>
      <c r="CD207" s="145">
        <f>'részletező tábla módosíto ei '!AU207</f>
        <v>0</v>
      </c>
      <c r="CE207" s="145">
        <f>'2a cofog szerinti teljesítés'!AX209</f>
        <v>0</v>
      </c>
      <c r="CF207" s="145" t="e">
        <f>'részletező tábla módosíto ei '!#REF!</f>
        <v>#REF!</v>
      </c>
      <c r="CG207" s="145" t="e">
        <f>'2a cofog szerinti teljesítés'!#REF!</f>
        <v>#REF!</v>
      </c>
      <c r="CH207" s="145">
        <f>'részletező tábla módosíto ei '!AV207</f>
        <v>0</v>
      </c>
      <c r="CI207" s="145">
        <f>'2a cofog szerinti teljesítés'!AY209</f>
        <v>0</v>
      </c>
      <c r="CJ207" s="145">
        <f>'részletező tábla módosíto ei '!AW207</f>
        <v>0</v>
      </c>
      <c r="CK207" s="145">
        <f>'2a cofog szerinti teljesítés'!AZ209</f>
        <v>0</v>
      </c>
      <c r="CL207" s="145" t="e">
        <f>'részletező tábla módosíto ei '!#REF!</f>
        <v>#REF!</v>
      </c>
      <c r="CM207" s="145"/>
      <c r="CN207" s="145" t="e">
        <f>'részletező tábla módosíto ei '!#REF!</f>
        <v>#REF!</v>
      </c>
      <c r="CO207" s="145">
        <f>'2a cofog szerinti teljesítés'!AQ209</f>
        <v>0</v>
      </c>
      <c r="CP207" s="145" t="e">
        <f>'részletező tábla módosíto ei '!#REF!</f>
        <v>#REF!</v>
      </c>
      <c r="CQ207" s="145"/>
      <c r="CR207" s="145">
        <f>'részletező tábla módosíto ei '!AX207</f>
        <v>0</v>
      </c>
      <c r="CS207" s="145"/>
      <c r="CT207" s="145" t="e">
        <f>'részletező tábla módosíto ei '!#REF!</f>
        <v>#REF!</v>
      </c>
      <c r="CU207" s="145" t="e">
        <f>'2a cofog szerinti teljesítés'!#REF!</f>
        <v>#REF!</v>
      </c>
      <c r="CV207" s="145">
        <f>'részletező tábla módosíto ei '!AY207</f>
        <v>0</v>
      </c>
      <c r="CW207" s="145">
        <f>'2a cofog szerinti teljesítés'!BB209</f>
        <v>0</v>
      </c>
      <c r="CX207" s="162">
        <f>'részletező tábla módosíto ei '!AZ207</f>
        <v>50873</v>
      </c>
      <c r="CY207" s="162">
        <f>'2a cofog szerinti teljesítés'!BC209</f>
        <v>50873</v>
      </c>
      <c r="CZ207" s="510">
        <f t="shared" si="279"/>
        <v>50873</v>
      </c>
    </row>
    <row r="208" spans="1:104" ht="30" x14ac:dyDescent="0.3">
      <c r="A208" s="34" t="s">
        <v>405</v>
      </c>
      <c r="B208" s="35" t="s">
        <v>406</v>
      </c>
      <c r="C208" s="146">
        <f>'részletező tábla módosíto ei '!C208</f>
        <v>0</v>
      </c>
      <c r="D208" s="146">
        <f>'2a cofog szerinti teljesítés'!C210</f>
        <v>0</v>
      </c>
      <c r="E208" s="146">
        <f>'részletező tábla módosíto ei '!D208</f>
        <v>0</v>
      </c>
      <c r="F208" s="146">
        <f>'2a cofog szerinti teljesítés'!D210</f>
        <v>0</v>
      </c>
      <c r="G208" s="146">
        <f>'részletező tábla módosíto ei '!E208</f>
        <v>0</v>
      </c>
      <c r="H208" s="146">
        <f>'2a cofog szerinti teljesítés'!E210</f>
        <v>0</v>
      </c>
      <c r="I208" s="146">
        <f>'részletező tábla módosíto ei '!F208</f>
        <v>0</v>
      </c>
      <c r="J208" s="146">
        <f>'2a cofog szerinti teljesítés'!F210</f>
        <v>0</v>
      </c>
      <c r="K208" s="146">
        <f>'részletező tábla módosíto ei '!G208</f>
        <v>0</v>
      </c>
      <c r="L208" s="146">
        <f>'részletező tábla módosíto ei '!H208</f>
        <v>0</v>
      </c>
      <c r="M208" s="146">
        <f>'2a cofog szerinti teljesítés'!H210</f>
        <v>0</v>
      </c>
      <c r="N208" s="146">
        <f>'részletező tábla módosíto ei '!M208</f>
        <v>0</v>
      </c>
      <c r="O208" s="146">
        <f>'2a cofog szerinti teljesítés'!M210</f>
        <v>0</v>
      </c>
      <c r="P208" s="146">
        <f>'részletező tábla módosíto ei '!N208</f>
        <v>0</v>
      </c>
      <c r="Q208" s="146">
        <f>'2a cofog szerinti teljesítés'!N210</f>
        <v>0</v>
      </c>
      <c r="R208" s="146">
        <f>'részletező tábla módosíto ei '!O208</f>
        <v>0</v>
      </c>
      <c r="S208" s="146">
        <f>'2a cofog szerinti teljesítés'!O210</f>
        <v>0</v>
      </c>
      <c r="T208" s="146">
        <f>'részletező tábla módosíto ei '!P208</f>
        <v>0</v>
      </c>
      <c r="U208" s="146">
        <f>'2a cofog szerinti teljesítés'!P210</f>
        <v>0</v>
      </c>
      <c r="V208" s="146">
        <f>'részletező tábla módosíto ei '!Q208</f>
        <v>0</v>
      </c>
      <c r="W208" s="146">
        <f>'2a cofog szerinti teljesítés'!Q210</f>
        <v>0</v>
      </c>
      <c r="X208" s="146">
        <f>'részletező tábla módosíto ei '!R208</f>
        <v>0</v>
      </c>
      <c r="Y208" s="146">
        <f>'2a cofog szerinti teljesítés'!R210</f>
        <v>0</v>
      </c>
      <c r="Z208" s="146">
        <f>'részletező tábla módosíto ei '!S208</f>
        <v>0</v>
      </c>
      <c r="AA208" s="146">
        <f>'2a cofog szerinti teljesítés'!S210</f>
        <v>0</v>
      </c>
      <c r="AB208" s="146">
        <f>'részletező tábla módosíto ei '!T208</f>
        <v>0</v>
      </c>
      <c r="AC208" s="146">
        <f>'2a cofog szerinti teljesítés'!T210</f>
        <v>0</v>
      </c>
      <c r="AD208" s="146">
        <f>'részletező tábla módosíto ei '!U208</f>
        <v>0</v>
      </c>
      <c r="AE208" s="146">
        <f>'2a cofog szerinti teljesítés'!U210</f>
        <v>0</v>
      </c>
      <c r="AF208" s="146">
        <f>'részletező tábla módosíto ei '!V208</f>
        <v>0</v>
      </c>
      <c r="AG208" s="146">
        <f>'2a cofog szerinti teljesítés'!V210</f>
        <v>0</v>
      </c>
      <c r="AH208" s="146">
        <f>'részletező tábla módosíto ei '!W208</f>
        <v>0</v>
      </c>
      <c r="AI208" s="146">
        <f>'2a cofog szerinti teljesítés'!W210</f>
        <v>0</v>
      </c>
      <c r="AJ208" s="146">
        <f>'részletező tábla módosíto ei '!X208</f>
        <v>0</v>
      </c>
      <c r="AK208" s="146">
        <f>'2a cofog szerinti teljesítés'!X210</f>
        <v>0</v>
      </c>
      <c r="AL208" s="146">
        <f>'részletező tábla módosíto ei '!Y208</f>
        <v>0</v>
      </c>
      <c r="AM208" s="146">
        <f>'2a cofog szerinti teljesítés'!Y210</f>
        <v>0</v>
      </c>
      <c r="AN208" s="146">
        <f>'részletező tábla módosíto ei '!Z208</f>
        <v>0</v>
      </c>
      <c r="AO208" s="146">
        <f>'2a cofog szerinti teljesítés'!Z210</f>
        <v>0</v>
      </c>
      <c r="AP208" s="146">
        <f>'részletező tábla módosíto ei '!AA208</f>
        <v>0</v>
      </c>
      <c r="AQ208" s="146">
        <f>'2a cofog szerinti teljesítés'!AA210</f>
        <v>0</v>
      </c>
      <c r="AR208" s="146">
        <f>'részletező tábla módosíto ei '!AB208</f>
        <v>0</v>
      </c>
      <c r="AS208" s="146">
        <f>'2a cofog szerinti teljesítés'!AB210</f>
        <v>0</v>
      </c>
      <c r="AT208" s="146">
        <f>'részletező tábla módosíto ei '!AC208</f>
        <v>0</v>
      </c>
      <c r="AU208" s="146">
        <f>'2a cofog szerinti teljesítés'!AC210</f>
        <v>0</v>
      </c>
      <c r="AV208" s="146">
        <f>'részletező tábla módosíto ei '!AD208</f>
        <v>0</v>
      </c>
      <c r="AW208" s="146">
        <f>'2a cofog szerinti teljesítés'!AD210</f>
        <v>0</v>
      </c>
      <c r="AX208" s="146">
        <f>'részletező tábla módosíto ei '!AF208</f>
        <v>0</v>
      </c>
      <c r="AY208" s="146">
        <f>'2a cofog szerinti teljesítés'!AF210</f>
        <v>0</v>
      </c>
      <c r="AZ208" s="146">
        <f>'részletező tábla módosíto ei '!AG208</f>
        <v>0</v>
      </c>
      <c r="BA208" s="146">
        <f>'2a cofog szerinti teljesítés'!AG210</f>
        <v>0</v>
      </c>
      <c r="BB208" s="146">
        <f>'részletező tábla módosíto ei '!AH208</f>
        <v>0</v>
      </c>
      <c r="BC208" s="146">
        <f>'2a cofog szerinti teljesítés'!AH210</f>
        <v>0</v>
      </c>
      <c r="BD208" s="146">
        <f>'részletező tábla módosíto ei '!AI208</f>
        <v>0</v>
      </c>
      <c r="BE208" s="146">
        <f>'2a cofog szerinti teljesítés'!AI210</f>
        <v>0</v>
      </c>
      <c r="BF208" s="146">
        <f>'részletező tábla módosíto ei '!AJ208</f>
        <v>0</v>
      </c>
      <c r="BG208" s="146">
        <f>'2a cofog szerinti teljesítés'!AJ210</f>
        <v>0</v>
      </c>
      <c r="BH208" s="146">
        <f>'részletező tábla módosíto ei '!AK208</f>
        <v>0</v>
      </c>
      <c r="BI208" s="146">
        <f>'2a cofog szerinti teljesítés'!AK210</f>
        <v>0</v>
      </c>
      <c r="BJ208" s="146">
        <f>'részletező tábla módosíto ei '!AL208</f>
        <v>0</v>
      </c>
      <c r="BK208" s="146">
        <f>'2a cofog szerinti teljesítés'!AL210</f>
        <v>0</v>
      </c>
      <c r="BL208" s="146">
        <f>'részletező tábla módosíto ei '!AM208</f>
        <v>0</v>
      </c>
      <c r="BM208" s="146">
        <f>'2a cofog szerinti teljesítés'!AM210</f>
        <v>0</v>
      </c>
      <c r="BN208" s="146">
        <f>'részletező tábla módosíto ei '!AN208</f>
        <v>0</v>
      </c>
      <c r="BO208" s="146">
        <f>'2a cofog szerinti teljesítés'!AN210</f>
        <v>0</v>
      </c>
      <c r="BP208" s="146">
        <f>'részletező tábla módosíto ei '!AO208</f>
        <v>0</v>
      </c>
      <c r="BQ208" s="146">
        <f>'2a cofog szerinti teljesítés'!AO210</f>
        <v>0</v>
      </c>
      <c r="BR208" s="146">
        <f>'részletező tábla módosíto ei '!AP208</f>
        <v>0</v>
      </c>
      <c r="BS208" s="146">
        <f>'2a cofog szerinti teljesítés'!AP210</f>
        <v>0</v>
      </c>
      <c r="BT208" s="146">
        <f>'részletező tábla módosíto ei '!AR208</f>
        <v>0</v>
      </c>
      <c r="BU208" s="146">
        <f>'2a cofog szerinti teljesítés'!AR210</f>
        <v>0</v>
      </c>
      <c r="BV208" s="146">
        <f>'részletező tábla módosíto ei '!AS208</f>
        <v>0</v>
      </c>
      <c r="BW208" s="146">
        <f>'2a cofog szerinti teljesítés'!AS210</f>
        <v>0</v>
      </c>
      <c r="BX208" s="146">
        <f>'részletező tábla módosíto ei '!AE208</f>
        <v>0</v>
      </c>
      <c r="BY208" s="146">
        <f>'2a cofog szerinti teljesítés'!AE210</f>
        <v>0</v>
      </c>
      <c r="BZ208" s="146" t="e">
        <f>'részletező tábla módosíto ei '!#REF!</f>
        <v>#REF!</v>
      </c>
      <c r="CA208" s="146">
        <f>'2a cofog szerinti teljesítés'!AG210</f>
        <v>0</v>
      </c>
      <c r="CB208" s="146">
        <f>'részletező tábla módosíto ei '!AT208</f>
        <v>0</v>
      </c>
      <c r="CC208" s="146">
        <f>'2a cofog szerinti teljesítés'!AU210</f>
        <v>0</v>
      </c>
      <c r="CD208" s="146">
        <f>'részletező tábla módosíto ei '!AU208</f>
        <v>0</v>
      </c>
      <c r="CE208" s="146">
        <f>'2a cofog szerinti teljesítés'!AX210</f>
        <v>0</v>
      </c>
      <c r="CF208" s="146" t="e">
        <f>'részletező tábla módosíto ei '!#REF!</f>
        <v>#REF!</v>
      </c>
      <c r="CG208" s="146" t="e">
        <f>'2a cofog szerinti teljesítés'!#REF!</f>
        <v>#REF!</v>
      </c>
      <c r="CH208" s="146">
        <f>'részletező tábla módosíto ei '!AV208</f>
        <v>0</v>
      </c>
      <c r="CI208" s="146">
        <f>'2a cofog szerinti teljesítés'!AY210</f>
        <v>0</v>
      </c>
      <c r="CJ208" s="146">
        <f>'részletező tábla módosíto ei '!AW208</f>
        <v>0</v>
      </c>
      <c r="CK208" s="146">
        <f>'2a cofog szerinti teljesítés'!AZ210</f>
        <v>0</v>
      </c>
      <c r="CL208" s="146" t="e">
        <f>'részletező tábla módosíto ei '!#REF!</f>
        <v>#REF!</v>
      </c>
      <c r="CM208" s="146"/>
      <c r="CN208" s="146" t="e">
        <f>'részletező tábla módosíto ei '!#REF!</f>
        <v>#REF!</v>
      </c>
      <c r="CO208" s="146">
        <f>'2a cofog szerinti teljesítés'!AQ210</f>
        <v>0</v>
      </c>
      <c r="CP208" s="146" t="e">
        <f>'részletező tábla módosíto ei '!#REF!</f>
        <v>#REF!</v>
      </c>
      <c r="CQ208" s="146"/>
      <c r="CR208" s="146">
        <f>'részletező tábla módosíto ei '!AX208</f>
        <v>0</v>
      </c>
      <c r="CS208" s="146"/>
      <c r="CT208" s="146" t="e">
        <f>'részletező tábla módosíto ei '!#REF!</f>
        <v>#REF!</v>
      </c>
      <c r="CU208" s="146" t="e">
        <f>'2a cofog szerinti teljesítés'!#REF!</f>
        <v>#REF!</v>
      </c>
      <c r="CV208" s="146">
        <f>'részletező tábla módosíto ei '!AY208</f>
        <v>0</v>
      </c>
      <c r="CW208" s="146">
        <f>'2a cofog szerinti teljesítés'!BB210</f>
        <v>0</v>
      </c>
      <c r="CX208" s="146">
        <f>'részletező tábla módosíto ei '!AZ208</f>
        <v>0</v>
      </c>
      <c r="CY208" s="146">
        <f>'2a cofog szerinti teljesítés'!BC210</f>
        <v>0</v>
      </c>
      <c r="CZ208" s="510">
        <f t="shared" si="279"/>
        <v>0</v>
      </c>
    </row>
    <row r="209" spans="1:104" ht="30" x14ac:dyDescent="0.3">
      <c r="A209" s="34" t="s">
        <v>407</v>
      </c>
      <c r="B209" s="35" t="s">
        <v>408</v>
      </c>
      <c r="C209" s="146">
        <f>'részletező tábla módosíto ei '!C209</f>
        <v>0</v>
      </c>
      <c r="D209" s="146">
        <f>'2a cofog szerinti teljesítés'!C211</f>
        <v>0</v>
      </c>
      <c r="E209" s="146">
        <f>'részletező tábla módosíto ei '!D209</f>
        <v>0</v>
      </c>
      <c r="F209" s="146">
        <f>'2a cofog szerinti teljesítés'!D211</f>
        <v>0</v>
      </c>
      <c r="G209" s="146">
        <f>'részletező tábla módosíto ei '!E209</f>
        <v>0</v>
      </c>
      <c r="H209" s="146">
        <f>'2a cofog szerinti teljesítés'!E211</f>
        <v>0</v>
      </c>
      <c r="I209" s="146">
        <f>'részletező tábla módosíto ei '!F209</f>
        <v>0</v>
      </c>
      <c r="J209" s="146">
        <f>'2a cofog szerinti teljesítés'!F211</f>
        <v>0</v>
      </c>
      <c r="K209" s="146">
        <f>'részletező tábla módosíto ei '!G209</f>
        <v>0</v>
      </c>
      <c r="L209" s="146">
        <f>'részletező tábla módosíto ei '!H209</f>
        <v>0</v>
      </c>
      <c r="M209" s="146">
        <f>'2a cofog szerinti teljesítés'!H211</f>
        <v>0</v>
      </c>
      <c r="N209" s="146">
        <f>'részletező tábla módosíto ei '!M209</f>
        <v>0</v>
      </c>
      <c r="O209" s="146">
        <f>'2a cofog szerinti teljesítés'!M211</f>
        <v>0</v>
      </c>
      <c r="P209" s="146">
        <f>'részletező tábla módosíto ei '!N209</f>
        <v>0</v>
      </c>
      <c r="Q209" s="146">
        <f>'2a cofog szerinti teljesítés'!N211</f>
        <v>0</v>
      </c>
      <c r="R209" s="146">
        <f>'részletező tábla módosíto ei '!O209</f>
        <v>0</v>
      </c>
      <c r="S209" s="146">
        <f>'2a cofog szerinti teljesítés'!O211</f>
        <v>0</v>
      </c>
      <c r="T209" s="146">
        <f>'részletező tábla módosíto ei '!P209</f>
        <v>0</v>
      </c>
      <c r="U209" s="146">
        <f>'2a cofog szerinti teljesítés'!P211</f>
        <v>0</v>
      </c>
      <c r="V209" s="146">
        <f>'részletező tábla módosíto ei '!Q209</f>
        <v>0</v>
      </c>
      <c r="W209" s="146">
        <f>'2a cofog szerinti teljesítés'!Q211</f>
        <v>0</v>
      </c>
      <c r="X209" s="146">
        <f>'részletező tábla módosíto ei '!R209</f>
        <v>0</v>
      </c>
      <c r="Y209" s="146">
        <f>'2a cofog szerinti teljesítés'!R211</f>
        <v>0</v>
      </c>
      <c r="Z209" s="146">
        <f>'részletező tábla módosíto ei '!S209</f>
        <v>0</v>
      </c>
      <c r="AA209" s="146">
        <f>'2a cofog szerinti teljesítés'!S211</f>
        <v>0</v>
      </c>
      <c r="AB209" s="146">
        <f>'részletező tábla módosíto ei '!T209</f>
        <v>0</v>
      </c>
      <c r="AC209" s="146">
        <f>'2a cofog szerinti teljesítés'!T211</f>
        <v>0</v>
      </c>
      <c r="AD209" s="146">
        <f>'részletező tábla módosíto ei '!U209</f>
        <v>0</v>
      </c>
      <c r="AE209" s="146">
        <f>'2a cofog szerinti teljesítés'!U211</f>
        <v>0</v>
      </c>
      <c r="AF209" s="146">
        <f>'részletező tábla módosíto ei '!V209</f>
        <v>0</v>
      </c>
      <c r="AG209" s="146">
        <f>'2a cofog szerinti teljesítés'!V211</f>
        <v>0</v>
      </c>
      <c r="AH209" s="146">
        <f>'részletező tábla módosíto ei '!W209</f>
        <v>0</v>
      </c>
      <c r="AI209" s="146">
        <f>'2a cofog szerinti teljesítés'!W211</f>
        <v>0</v>
      </c>
      <c r="AJ209" s="146">
        <f>'részletező tábla módosíto ei '!X209</f>
        <v>0</v>
      </c>
      <c r="AK209" s="146">
        <f>'2a cofog szerinti teljesítés'!X211</f>
        <v>0</v>
      </c>
      <c r="AL209" s="146">
        <f>'részletező tábla módosíto ei '!Y209</f>
        <v>0</v>
      </c>
      <c r="AM209" s="146">
        <f>'2a cofog szerinti teljesítés'!Y211</f>
        <v>0</v>
      </c>
      <c r="AN209" s="146">
        <f>'részletező tábla módosíto ei '!Z209</f>
        <v>0</v>
      </c>
      <c r="AO209" s="146">
        <f>'2a cofog szerinti teljesítés'!Z211</f>
        <v>0</v>
      </c>
      <c r="AP209" s="146">
        <f>'részletező tábla módosíto ei '!AA209</f>
        <v>0</v>
      </c>
      <c r="AQ209" s="146">
        <f>'2a cofog szerinti teljesítés'!AA211</f>
        <v>0</v>
      </c>
      <c r="AR209" s="146">
        <f>'részletező tábla módosíto ei '!AB209</f>
        <v>0</v>
      </c>
      <c r="AS209" s="146">
        <f>'2a cofog szerinti teljesítés'!AB211</f>
        <v>0</v>
      </c>
      <c r="AT209" s="146">
        <f>'részletező tábla módosíto ei '!AC209</f>
        <v>0</v>
      </c>
      <c r="AU209" s="146">
        <f>'2a cofog szerinti teljesítés'!AC211</f>
        <v>0</v>
      </c>
      <c r="AV209" s="146">
        <f>'részletező tábla módosíto ei '!AD209</f>
        <v>0</v>
      </c>
      <c r="AW209" s="146">
        <f>'2a cofog szerinti teljesítés'!AD211</f>
        <v>0</v>
      </c>
      <c r="AX209" s="146">
        <f>'részletező tábla módosíto ei '!AF209</f>
        <v>0</v>
      </c>
      <c r="AY209" s="146">
        <f>'2a cofog szerinti teljesítés'!AF211</f>
        <v>0</v>
      </c>
      <c r="AZ209" s="146">
        <f>'részletező tábla módosíto ei '!AG209</f>
        <v>0</v>
      </c>
      <c r="BA209" s="146">
        <f>'2a cofog szerinti teljesítés'!AG211</f>
        <v>0</v>
      </c>
      <c r="BB209" s="146">
        <f>'részletező tábla módosíto ei '!AH209</f>
        <v>0</v>
      </c>
      <c r="BC209" s="146">
        <f>'2a cofog szerinti teljesítés'!AH211</f>
        <v>0</v>
      </c>
      <c r="BD209" s="146">
        <f>'részletező tábla módosíto ei '!AI209</f>
        <v>0</v>
      </c>
      <c r="BE209" s="146">
        <f>'2a cofog szerinti teljesítés'!AI211</f>
        <v>0</v>
      </c>
      <c r="BF209" s="146">
        <f>'részletező tábla módosíto ei '!AJ209</f>
        <v>0</v>
      </c>
      <c r="BG209" s="146">
        <f>'2a cofog szerinti teljesítés'!AJ211</f>
        <v>0</v>
      </c>
      <c r="BH209" s="146">
        <f>'részletező tábla módosíto ei '!AK209</f>
        <v>0</v>
      </c>
      <c r="BI209" s="146">
        <f>'2a cofog szerinti teljesítés'!AK211</f>
        <v>0</v>
      </c>
      <c r="BJ209" s="146">
        <f>'részletező tábla módosíto ei '!AL209</f>
        <v>0</v>
      </c>
      <c r="BK209" s="146">
        <f>'2a cofog szerinti teljesítés'!AL211</f>
        <v>0</v>
      </c>
      <c r="BL209" s="146">
        <f>'részletező tábla módosíto ei '!AM209</f>
        <v>0</v>
      </c>
      <c r="BM209" s="146">
        <f>'2a cofog szerinti teljesítés'!AM211</f>
        <v>0</v>
      </c>
      <c r="BN209" s="146">
        <f>'részletező tábla módosíto ei '!AN209</f>
        <v>0</v>
      </c>
      <c r="BO209" s="146">
        <f>'2a cofog szerinti teljesítés'!AN211</f>
        <v>0</v>
      </c>
      <c r="BP209" s="146">
        <f>'részletező tábla módosíto ei '!AO209</f>
        <v>0</v>
      </c>
      <c r="BQ209" s="146">
        <f>'2a cofog szerinti teljesítés'!AO211</f>
        <v>0</v>
      </c>
      <c r="BR209" s="146">
        <f>'részletező tábla módosíto ei '!AP209</f>
        <v>0</v>
      </c>
      <c r="BS209" s="146">
        <f>'2a cofog szerinti teljesítés'!AP211</f>
        <v>0</v>
      </c>
      <c r="BT209" s="146">
        <f>'részletező tábla módosíto ei '!AR209</f>
        <v>0</v>
      </c>
      <c r="BU209" s="146">
        <f>'2a cofog szerinti teljesítés'!AR211</f>
        <v>0</v>
      </c>
      <c r="BV209" s="146">
        <f>'részletező tábla módosíto ei '!AS209</f>
        <v>0</v>
      </c>
      <c r="BW209" s="146">
        <f>'2a cofog szerinti teljesítés'!AS211</f>
        <v>0</v>
      </c>
      <c r="BX209" s="146">
        <f>'részletező tábla módosíto ei '!AE209</f>
        <v>0</v>
      </c>
      <c r="BY209" s="146">
        <f>'2a cofog szerinti teljesítés'!AE211</f>
        <v>0</v>
      </c>
      <c r="BZ209" s="146" t="e">
        <f>'részletező tábla módosíto ei '!#REF!</f>
        <v>#REF!</v>
      </c>
      <c r="CA209" s="146">
        <f>'2a cofog szerinti teljesítés'!AG211</f>
        <v>0</v>
      </c>
      <c r="CB209" s="146">
        <f>'részletező tábla módosíto ei '!AT209</f>
        <v>0</v>
      </c>
      <c r="CC209" s="146">
        <f>'2a cofog szerinti teljesítés'!AU211</f>
        <v>0</v>
      </c>
      <c r="CD209" s="146">
        <f>'részletező tábla módosíto ei '!AU209</f>
        <v>0</v>
      </c>
      <c r="CE209" s="146">
        <f>'2a cofog szerinti teljesítés'!AX211</f>
        <v>0</v>
      </c>
      <c r="CF209" s="146" t="e">
        <f>'részletező tábla módosíto ei '!#REF!</f>
        <v>#REF!</v>
      </c>
      <c r="CG209" s="146" t="e">
        <f>'2a cofog szerinti teljesítés'!#REF!</f>
        <v>#REF!</v>
      </c>
      <c r="CH209" s="146">
        <f>'részletező tábla módosíto ei '!AV209</f>
        <v>0</v>
      </c>
      <c r="CI209" s="146">
        <f>'2a cofog szerinti teljesítés'!AY211</f>
        <v>0</v>
      </c>
      <c r="CJ209" s="146">
        <f>'részletező tábla módosíto ei '!AW209</f>
        <v>0</v>
      </c>
      <c r="CK209" s="146">
        <f>'2a cofog szerinti teljesítés'!AZ211</f>
        <v>0</v>
      </c>
      <c r="CL209" s="146" t="e">
        <f>'részletező tábla módosíto ei '!#REF!</f>
        <v>#REF!</v>
      </c>
      <c r="CM209" s="146"/>
      <c r="CN209" s="146" t="e">
        <f>'részletező tábla módosíto ei '!#REF!</f>
        <v>#REF!</v>
      </c>
      <c r="CO209" s="146">
        <f>'2a cofog szerinti teljesítés'!AQ211</f>
        <v>0</v>
      </c>
      <c r="CP209" s="146" t="e">
        <f>'részletező tábla módosíto ei '!#REF!</f>
        <v>#REF!</v>
      </c>
      <c r="CQ209" s="146"/>
      <c r="CR209" s="146">
        <f>'részletező tábla módosíto ei '!AX209</f>
        <v>0</v>
      </c>
      <c r="CS209" s="146"/>
      <c r="CT209" s="146" t="e">
        <f>'részletező tábla módosíto ei '!#REF!</f>
        <v>#REF!</v>
      </c>
      <c r="CU209" s="146" t="e">
        <f>'2a cofog szerinti teljesítés'!#REF!</f>
        <v>#REF!</v>
      </c>
      <c r="CV209" s="146">
        <f>'részletező tábla módosíto ei '!AY209</f>
        <v>0</v>
      </c>
      <c r="CW209" s="146">
        <f>'2a cofog szerinti teljesítés'!BB211</f>
        <v>0</v>
      </c>
      <c r="CX209" s="146">
        <f>'részletező tábla módosíto ei '!AZ209</f>
        <v>0</v>
      </c>
      <c r="CY209" s="146">
        <f>'2a cofog szerinti teljesítés'!BC211</f>
        <v>0</v>
      </c>
      <c r="CZ209" s="510">
        <f t="shared" si="279"/>
        <v>0</v>
      </c>
    </row>
    <row r="210" spans="1:104" ht="30" x14ac:dyDescent="0.3">
      <c r="A210" s="34" t="s">
        <v>409</v>
      </c>
      <c r="B210" s="35" t="s">
        <v>410</v>
      </c>
      <c r="C210" s="146">
        <f>'részletező tábla módosíto ei '!C210</f>
        <v>0</v>
      </c>
      <c r="D210" s="146">
        <f>'2a cofog szerinti teljesítés'!C212</f>
        <v>0</v>
      </c>
      <c r="E210" s="146">
        <f>'részletező tábla módosíto ei '!D210</f>
        <v>0</v>
      </c>
      <c r="F210" s="146">
        <f>'2a cofog szerinti teljesítés'!D212</f>
        <v>0</v>
      </c>
      <c r="G210" s="146">
        <f>'részletező tábla módosíto ei '!E210</f>
        <v>0</v>
      </c>
      <c r="H210" s="146">
        <f>'2a cofog szerinti teljesítés'!E212</f>
        <v>0</v>
      </c>
      <c r="I210" s="146">
        <f>'részletező tábla módosíto ei '!F210</f>
        <v>0</v>
      </c>
      <c r="J210" s="146">
        <f>'2a cofog szerinti teljesítés'!F212</f>
        <v>0</v>
      </c>
      <c r="K210" s="146">
        <f>'részletező tábla módosíto ei '!G210</f>
        <v>0</v>
      </c>
      <c r="L210" s="146">
        <f>'részletező tábla módosíto ei '!H210</f>
        <v>0</v>
      </c>
      <c r="M210" s="146">
        <f>'2a cofog szerinti teljesítés'!H212</f>
        <v>0</v>
      </c>
      <c r="N210" s="146">
        <f>'részletező tábla módosíto ei '!M210</f>
        <v>0</v>
      </c>
      <c r="O210" s="146">
        <f>'2a cofog szerinti teljesítés'!M212</f>
        <v>0</v>
      </c>
      <c r="P210" s="146">
        <f>'részletező tábla módosíto ei '!N210</f>
        <v>0</v>
      </c>
      <c r="Q210" s="146">
        <f>'2a cofog szerinti teljesítés'!N212</f>
        <v>0</v>
      </c>
      <c r="R210" s="146">
        <f>'részletező tábla módosíto ei '!O210</f>
        <v>0</v>
      </c>
      <c r="S210" s="146">
        <f>'2a cofog szerinti teljesítés'!O212</f>
        <v>0</v>
      </c>
      <c r="T210" s="146">
        <f>'részletező tábla módosíto ei '!P210</f>
        <v>0</v>
      </c>
      <c r="U210" s="146">
        <f>'2a cofog szerinti teljesítés'!P212</f>
        <v>0</v>
      </c>
      <c r="V210" s="146">
        <f>'részletező tábla módosíto ei '!Q210</f>
        <v>0</v>
      </c>
      <c r="W210" s="146">
        <f>'2a cofog szerinti teljesítés'!Q212</f>
        <v>0</v>
      </c>
      <c r="X210" s="146">
        <f>'részletező tábla módosíto ei '!R210</f>
        <v>0</v>
      </c>
      <c r="Y210" s="146">
        <f>'2a cofog szerinti teljesítés'!R212</f>
        <v>0</v>
      </c>
      <c r="Z210" s="146">
        <f>'részletező tábla módosíto ei '!S210</f>
        <v>0</v>
      </c>
      <c r="AA210" s="146">
        <f>'2a cofog szerinti teljesítés'!S212</f>
        <v>0</v>
      </c>
      <c r="AB210" s="146">
        <f>'részletező tábla módosíto ei '!T210</f>
        <v>0</v>
      </c>
      <c r="AC210" s="146">
        <f>'2a cofog szerinti teljesítés'!T212</f>
        <v>0</v>
      </c>
      <c r="AD210" s="146">
        <f>'részletező tábla módosíto ei '!U210</f>
        <v>0</v>
      </c>
      <c r="AE210" s="146">
        <f>'2a cofog szerinti teljesítés'!U212</f>
        <v>0</v>
      </c>
      <c r="AF210" s="146">
        <f>'részletező tábla módosíto ei '!V210</f>
        <v>0</v>
      </c>
      <c r="AG210" s="146">
        <f>'2a cofog szerinti teljesítés'!V212</f>
        <v>0</v>
      </c>
      <c r="AH210" s="146">
        <f>'részletező tábla módosíto ei '!W210</f>
        <v>0</v>
      </c>
      <c r="AI210" s="146">
        <f>'2a cofog szerinti teljesítés'!W212</f>
        <v>0</v>
      </c>
      <c r="AJ210" s="146">
        <f>'részletező tábla módosíto ei '!X210</f>
        <v>0</v>
      </c>
      <c r="AK210" s="146">
        <f>'2a cofog szerinti teljesítés'!X212</f>
        <v>0</v>
      </c>
      <c r="AL210" s="146">
        <f>'részletező tábla módosíto ei '!Y210</f>
        <v>0</v>
      </c>
      <c r="AM210" s="146">
        <f>'2a cofog szerinti teljesítés'!Y212</f>
        <v>0</v>
      </c>
      <c r="AN210" s="146">
        <f>'részletező tábla módosíto ei '!Z210</f>
        <v>0</v>
      </c>
      <c r="AO210" s="146">
        <f>'2a cofog szerinti teljesítés'!Z212</f>
        <v>0</v>
      </c>
      <c r="AP210" s="146">
        <f>'részletező tábla módosíto ei '!AA210</f>
        <v>0</v>
      </c>
      <c r="AQ210" s="146">
        <f>'2a cofog szerinti teljesítés'!AA212</f>
        <v>0</v>
      </c>
      <c r="AR210" s="146">
        <f>'részletező tábla módosíto ei '!AB210</f>
        <v>0</v>
      </c>
      <c r="AS210" s="146">
        <f>'2a cofog szerinti teljesítés'!AB212</f>
        <v>0</v>
      </c>
      <c r="AT210" s="146">
        <f>'részletező tábla módosíto ei '!AC210</f>
        <v>0</v>
      </c>
      <c r="AU210" s="146">
        <f>'2a cofog szerinti teljesítés'!AC212</f>
        <v>0</v>
      </c>
      <c r="AV210" s="146">
        <f>'részletező tábla módosíto ei '!AD210</f>
        <v>0</v>
      </c>
      <c r="AW210" s="146">
        <f>'2a cofog szerinti teljesítés'!AD212</f>
        <v>0</v>
      </c>
      <c r="AX210" s="146">
        <f>'részletező tábla módosíto ei '!AF210</f>
        <v>0</v>
      </c>
      <c r="AY210" s="146">
        <f>'2a cofog szerinti teljesítés'!AF212</f>
        <v>0</v>
      </c>
      <c r="AZ210" s="146">
        <f>'részletező tábla módosíto ei '!AG210</f>
        <v>0</v>
      </c>
      <c r="BA210" s="146">
        <f>'2a cofog szerinti teljesítés'!AG212</f>
        <v>0</v>
      </c>
      <c r="BB210" s="146">
        <f>'részletező tábla módosíto ei '!AH210</f>
        <v>0</v>
      </c>
      <c r="BC210" s="146">
        <f>'2a cofog szerinti teljesítés'!AH212</f>
        <v>0</v>
      </c>
      <c r="BD210" s="146">
        <f>'részletező tábla módosíto ei '!AI210</f>
        <v>0</v>
      </c>
      <c r="BE210" s="146">
        <f>'2a cofog szerinti teljesítés'!AI212</f>
        <v>0</v>
      </c>
      <c r="BF210" s="146">
        <f>'részletező tábla módosíto ei '!AJ210</f>
        <v>0</v>
      </c>
      <c r="BG210" s="146">
        <f>'2a cofog szerinti teljesítés'!AJ212</f>
        <v>0</v>
      </c>
      <c r="BH210" s="146">
        <f>'részletező tábla módosíto ei '!AK210</f>
        <v>0</v>
      </c>
      <c r="BI210" s="146">
        <f>'2a cofog szerinti teljesítés'!AK212</f>
        <v>0</v>
      </c>
      <c r="BJ210" s="146">
        <f>'részletező tábla módosíto ei '!AL210</f>
        <v>0</v>
      </c>
      <c r="BK210" s="146">
        <f>'2a cofog szerinti teljesítés'!AL212</f>
        <v>0</v>
      </c>
      <c r="BL210" s="146">
        <f>'részletező tábla módosíto ei '!AM210</f>
        <v>0</v>
      </c>
      <c r="BM210" s="146">
        <f>'2a cofog szerinti teljesítés'!AM212</f>
        <v>0</v>
      </c>
      <c r="BN210" s="146">
        <f>'részletező tábla módosíto ei '!AN210</f>
        <v>0</v>
      </c>
      <c r="BO210" s="146">
        <f>'2a cofog szerinti teljesítés'!AN212</f>
        <v>0</v>
      </c>
      <c r="BP210" s="146">
        <f>'részletező tábla módosíto ei '!AO210</f>
        <v>0</v>
      </c>
      <c r="BQ210" s="146">
        <f>'2a cofog szerinti teljesítés'!AO212</f>
        <v>0</v>
      </c>
      <c r="BR210" s="146">
        <f>'részletező tábla módosíto ei '!AP210</f>
        <v>0</v>
      </c>
      <c r="BS210" s="146">
        <f>'2a cofog szerinti teljesítés'!AP212</f>
        <v>0</v>
      </c>
      <c r="BT210" s="146">
        <f>'részletező tábla módosíto ei '!AR210</f>
        <v>0</v>
      </c>
      <c r="BU210" s="146">
        <f>'2a cofog szerinti teljesítés'!AR212</f>
        <v>0</v>
      </c>
      <c r="BV210" s="146">
        <f>'részletező tábla módosíto ei '!AS210</f>
        <v>0</v>
      </c>
      <c r="BW210" s="146">
        <f>'2a cofog szerinti teljesítés'!AS212</f>
        <v>0</v>
      </c>
      <c r="BX210" s="146">
        <f>'részletező tábla módosíto ei '!AE210</f>
        <v>0</v>
      </c>
      <c r="BY210" s="146">
        <f>'2a cofog szerinti teljesítés'!AE212</f>
        <v>0</v>
      </c>
      <c r="BZ210" s="146" t="e">
        <f>'részletező tábla módosíto ei '!#REF!</f>
        <v>#REF!</v>
      </c>
      <c r="CA210" s="146">
        <f>'2a cofog szerinti teljesítés'!AG212</f>
        <v>0</v>
      </c>
      <c r="CB210" s="146">
        <f>'részletező tábla módosíto ei '!AT210</f>
        <v>0</v>
      </c>
      <c r="CC210" s="146">
        <f>'2a cofog szerinti teljesítés'!AU212</f>
        <v>0</v>
      </c>
      <c r="CD210" s="146">
        <f>'részletező tábla módosíto ei '!AU210</f>
        <v>0</v>
      </c>
      <c r="CE210" s="146">
        <f>'2a cofog szerinti teljesítés'!AX212</f>
        <v>0</v>
      </c>
      <c r="CF210" s="146" t="e">
        <f>'részletező tábla módosíto ei '!#REF!</f>
        <v>#REF!</v>
      </c>
      <c r="CG210" s="146" t="e">
        <f>'2a cofog szerinti teljesítés'!#REF!</f>
        <v>#REF!</v>
      </c>
      <c r="CH210" s="146">
        <f>'részletező tábla módosíto ei '!AV210</f>
        <v>0</v>
      </c>
      <c r="CI210" s="146">
        <f>'2a cofog szerinti teljesítés'!AY212</f>
        <v>0</v>
      </c>
      <c r="CJ210" s="146">
        <f>'részletező tábla módosíto ei '!AW210</f>
        <v>0</v>
      </c>
      <c r="CK210" s="146">
        <f>'2a cofog szerinti teljesítés'!AZ212</f>
        <v>0</v>
      </c>
      <c r="CL210" s="146" t="e">
        <f>'részletező tábla módosíto ei '!#REF!</f>
        <v>#REF!</v>
      </c>
      <c r="CM210" s="146"/>
      <c r="CN210" s="146" t="e">
        <f>'részletező tábla módosíto ei '!#REF!</f>
        <v>#REF!</v>
      </c>
      <c r="CO210" s="146">
        <f>'2a cofog szerinti teljesítés'!AQ212</f>
        <v>0</v>
      </c>
      <c r="CP210" s="146" t="e">
        <f>'részletező tábla módosíto ei '!#REF!</f>
        <v>#REF!</v>
      </c>
      <c r="CQ210" s="146"/>
      <c r="CR210" s="146">
        <f>'részletező tábla módosíto ei '!AX210</f>
        <v>0</v>
      </c>
      <c r="CS210" s="146"/>
      <c r="CT210" s="146" t="e">
        <f>'részletező tábla módosíto ei '!#REF!</f>
        <v>#REF!</v>
      </c>
      <c r="CU210" s="146" t="e">
        <f>'2a cofog szerinti teljesítés'!#REF!</f>
        <v>#REF!</v>
      </c>
      <c r="CV210" s="146">
        <f>'részletező tábla módosíto ei '!AY210</f>
        <v>0</v>
      </c>
      <c r="CW210" s="146">
        <f>'2a cofog szerinti teljesítés'!BB212</f>
        <v>0</v>
      </c>
      <c r="CX210" s="146">
        <f>'részletező tábla módosíto ei '!AZ210</f>
        <v>0</v>
      </c>
      <c r="CY210" s="146">
        <f>'2a cofog szerinti teljesítés'!BC212</f>
        <v>0</v>
      </c>
      <c r="CZ210" s="510">
        <f t="shared" si="279"/>
        <v>0</v>
      </c>
    </row>
    <row r="211" spans="1:104" ht="30" x14ac:dyDescent="0.3">
      <c r="A211" s="34" t="s">
        <v>411</v>
      </c>
      <c r="B211" s="35" t="s">
        <v>412</v>
      </c>
      <c r="C211" s="146">
        <f>'részletező tábla módosíto ei '!C211</f>
        <v>0</v>
      </c>
      <c r="D211" s="146">
        <f>'2a cofog szerinti teljesítés'!C213</f>
        <v>0</v>
      </c>
      <c r="E211" s="146">
        <f>'részletező tábla módosíto ei '!D211</f>
        <v>0</v>
      </c>
      <c r="F211" s="146">
        <f>'2a cofog szerinti teljesítés'!D213</f>
        <v>0</v>
      </c>
      <c r="G211" s="146">
        <f>'részletező tábla módosíto ei '!E211</f>
        <v>0</v>
      </c>
      <c r="H211" s="146">
        <f>'2a cofog szerinti teljesítés'!E213</f>
        <v>0</v>
      </c>
      <c r="I211" s="146">
        <f>'részletező tábla módosíto ei '!F211</f>
        <v>0</v>
      </c>
      <c r="J211" s="146">
        <f>'2a cofog szerinti teljesítés'!F213</f>
        <v>0</v>
      </c>
      <c r="K211" s="146">
        <f>'részletező tábla módosíto ei '!G211</f>
        <v>0</v>
      </c>
      <c r="L211" s="146">
        <f>'részletező tábla módosíto ei '!H211</f>
        <v>0</v>
      </c>
      <c r="M211" s="146">
        <f>'2a cofog szerinti teljesítés'!H213</f>
        <v>0</v>
      </c>
      <c r="N211" s="146">
        <f>'részletező tábla módosíto ei '!M211</f>
        <v>0</v>
      </c>
      <c r="O211" s="146">
        <f>'2a cofog szerinti teljesítés'!M213</f>
        <v>0</v>
      </c>
      <c r="P211" s="146">
        <f>'részletező tábla módosíto ei '!N211</f>
        <v>0</v>
      </c>
      <c r="Q211" s="146">
        <f>'2a cofog szerinti teljesítés'!N213</f>
        <v>0</v>
      </c>
      <c r="R211" s="146">
        <f>'részletező tábla módosíto ei '!O211</f>
        <v>0</v>
      </c>
      <c r="S211" s="146">
        <f>'2a cofog szerinti teljesítés'!O213</f>
        <v>0</v>
      </c>
      <c r="T211" s="146">
        <f>'részletező tábla módosíto ei '!P211</f>
        <v>0</v>
      </c>
      <c r="U211" s="146">
        <f>'2a cofog szerinti teljesítés'!P213</f>
        <v>0</v>
      </c>
      <c r="V211" s="146">
        <f>'részletező tábla módosíto ei '!Q211</f>
        <v>0</v>
      </c>
      <c r="W211" s="146">
        <f>'2a cofog szerinti teljesítés'!Q213</f>
        <v>0</v>
      </c>
      <c r="X211" s="146">
        <f>'részletező tábla módosíto ei '!R211</f>
        <v>0</v>
      </c>
      <c r="Y211" s="146">
        <f>'2a cofog szerinti teljesítés'!R213</f>
        <v>0</v>
      </c>
      <c r="Z211" s="146">
        <f>'részletező tábla módosíto ei '!S211</f>
        <v>0</v>
      </c>
      <c r="AA211" s="146">
        <f>'2a cofog szerinti teljesítés'!S213</f>
        <v>0</v>
      </c>
      <c r="AB211" s="146">
        <f>'részletező tábla módosíto ei '!T211</f>
        <v>0</v>
      </c>
      <c r="AC211" s="146">
        <f>'2a cofog szerinti teljesítés'!T213</f>
        <v>0</v>
      </c>
      <c r="AD211" s="146">
        <f>'részletező tábla módosíto ei '!U211</f>
        <v>0</v>
      </c>
      <c r="AE211" s="146">
        <f>'2a cofog szerinti teljesítés'!U213</f>
        <v>0</v>
      </c>
      <c r="AF211" s="146">
        <f>'részletező tábla módosíto ei '!V211</f>
        <v>0</v>
      </c>
      <c r="AG211" s="146">
        <f>'2a cofog szerinti teljesítés'!V213</f>
        <v>0</v>
      </c>
      <c r="AH211" s="146">
        <f>'részletező tábla módosíto ei '!W211</f>
        <v>0</v>
      </c>
      <c r="AI211" s="146">
        <f>'2a cofog szerinti teljesítés'!W213</f>
        <v>0</v>
      </c>
      <c r="AJ211" s="146">
        <f>'részletező tábla módosíto ei '!X211</f>
        <v>0</v>
      </c>
      <c r="AK211" s="146">
        <f>'2a cofog szerinti teljesítés'!X213</f>
        <v>0</v>
      </c>
      <c r="AL211" s="146">
        <f>'részletező tábla módosíto ei '!Y211</f>
        <v>0</v>
      </c>
      <c r="AM211" s="146">
        <f>'2a cofog szerinti teljesítés'!Y213</f>
        <v>0</v>
      </c>
      <c r="AN211" s="146">
        <f>'részletező tábla módosíto ei '!Z211</f>
        <v>0</v>
      </c>
      <c r="AO211" s="146">
        <f>'2a cofog szerinti teljesítés'!Z213</f>
        <v>0</v>
      </c>
      <c r="AP211" s="146">
        <f>'részletező tábla módosíto ei '!AA211</f>
        <v>0</v>
      </c>
      <c r="AQ211" s="146">
        <f>'2a cofog szerinti teljesítés'!AA213</f>
        <v>0</v>
      </c>
      <c r="AR211" s="146">
        <f>'részletező tábla módosíto ei '!AB211</f>
        <v>0</v>
      </c>
      <c r="AS211" s="146">
        <f>'2a cofog szerinti teljesítés'!AB213</f>
        <v>0</v>
      </c>
      <c r="AT211" s="146">
        <f>'részletező tábla módosíto ei '!AC211</f>
        <v>0</v>
      </c>
      <c r="AU211" s="146">
        <f>'2a cofog szerinti teljesítés'!AC213</f>
        <v>0</v>
      </c>
      <c r="AV211" s="146">
        <f>'részletező tábla módosíto ei '!AD211</f>
        <v>0</v>
      </c>
      <c r="AW211" s="146">
        <f>'2a cofog szerinti teljesítés'!AD213</f>
        <v>0</v>
      </c>
      <c r="AX211" s="146">
        <f>'részletező tábla módosíto ei '!AF211</f>
        <v>0</v>
      </c>
      <c r="AY211" s="146">
        <f>'2a cofog szerinti teljesítés'!AF213</f>
        <v>0</v>
      </c>
      <c r="AZ211" s="146">
        <f>'részletező tábla módosíto ei '!AG211</f>
        <v>0</v>
      </c>
      <c r="BA211" s="146">
        <f>'2a cofog szerinti teljesítés'!AG213</f>
        <v>0</v>
      </c>
      <c r="BB211" s="146">
        <f>'részletező tábla módosíto ei '!AH211</f>
        <v>0</v>
      </c>
      <c r="BC211" s="146">
        <f>'2a cofog szerinti teljesítés'!AH213</f>
        <v>0</v>
      </c>
      <c r="BD211" s="146">
        <f>'részletező tábla módosíto ei '!AI211</f>
        <v>0</v>
      </c>
      <c r="BE211" s="146">
        <f>'2a cofog szerinti teljesítés'!AI213</f>
        <v>0</v>
      </c>
      <c r="BF211" s="146">
        <f>'részletező tábla módosíto ei '!AJ211</f>
        <v>0</v>
      </c>
      <c r="BG211" s="146">
        <f>'2a cofog szerinti teljesítés'!AJ213</f>
        <v>1</v>
      </c>
      <c r="BH211" s="146">
        <f>'részletező tábla módosíto ei '!AK211</f>
        <v>0</v>
      </c>
      <c r="BI211" s="146">
        <f>'2a cofog szerinti teljesítés'!AK213</f>
        <v>0</v>
      </c>
      <c r="BJ211" s="146">
        <f>'részletező tábla módosíto ei '!AL211</f>
        <v>50873</v>
      </c>
      <c r="BK211" s="146">
        <f>'2a cofog szerinti teljesítés'!AL213</f>
        <v>50872</v>
      </c>
      <c r="BL211" s="146">
        <f>'részletező tábla módosíto ei '!AM211</f>
        <v>0</v>
      </c>
      <c r="BM211" s="146">
        <f>'2a cofog szerinti teljesítés'!AM213</f>
        <v>0</v>
      </c>
      <c r="BN211" s="146">
        <f>'részletező tábla módosíto ei '!AN211</f>
        <v>0</v>
      </c>
      <c r="BO211" s="146">
        <f>'2a cofog szerinti teljesítés'!AN213</f>
        <v>0</v>
      </c>
      <c r="BP211" s="146">
        <f>'részletező tábla módosíto ei '!AO211</f>
        <v>0</v>
      </c>
      <c r="BQ211" s="146">
        <f>'2a cofog szerinti teljesítés'!AO213</f>
        <v>0</v>
      </c>
      <c r="BR211" s="146">
        <f>'részletező tábla módosíto ei '!AP211</f>
        <v>0</v>
      </c>
      <c r="BS211" s="146">
        <f>'2a cofog szerinti teljesítés'!AP213</f>
        <v>0</v>
      </c>
      <c r="BT211" s="146">
        <f>'részletező tábla módosíto ei '!AR211</f>
        <v>0</v>
      </c>
      <c r="BU211" s="146">
        <f>'2a cofog szerinti teljesítés'!AR213</f>
        <v>0</v>
      </c>
      <c r="BV211" s="146">
        <f>'részletező tábla módosíto ei '!AS211</f>
        <v>0</v>
      </c>
      <c r="BW211" s="146">
        <f>'2a cofog szerinti teljesítés'!AS213</f>
        <v>0</v>
      </c>
      <c r="BX211" s="146">
        <f>'részletező tábla módosíto ei '!AE211</f>
        <v>0</v>
      </c>
      <c r="BY211" s="146">
        <f>'2a cofog szerinti teljesítés'!AE213</f>
        <v>0</v>
      </c>
      <c r="BZ211" s="146" t="e">
        <f>'részletező tábla módosíto ei '!#REF!</f>
        <v>#REF!</v>
      </c>
      <c r="CA211" s="146">
        <f>'2a cofog szerinti teljesítés'!AG213</f>
        <v>0</v>
      </c>
      <c r="CB211" s="146">
        <f>'részletező tábla módosíto ei '!AT211</f>
        <v>0</v>
      </c>
      <c r="CC211" s="146">
        <f>'2a cofog szerinti teljesítés'!AU213</f>
        <v>0</v>
      </c>
      <c r="CD211" s="146">
        <f>'részletező tábla módosíto ei '!AU211</f>
        <v>0</v>
      </c>
      <c r="CE211" s="146">
        <f>'2a cofog szerinti teljesítés'!AX213</f>
        <v>0</v>
      </c>
      <c r="CF211" s="146" t="e">
        <f>'részletező tábla módosíto ei '!#REF!</f>
        <v>#REF!</v>
      </c>
      <c r="CG211" s="146" t="e">
        <f>'2a cofog szerinti teljesítés'!#REF!</f>
        <v>#REF!</v>
      </c>
      <c r="CH211" s="146">
        <f>'részletező tábla módosíto ei '!AV211</f>
        <v>0</v>
      </c>
      <c r="CI211" s="146">
        <f>'2a cofog szerinti teljesítés'!AY213</f>
        <v>0</v>
      </c>
      <c r="CJ211" s="146">
        <f>'részletező tábla módosíto ei '!AW211</f>
        <v>0</v>
      </c>
      <c r="CK211" s="146">
        <f>'2a cofog szerinti teljesítés'!AZ213</f>
        <v>0</v>
      </c>
      <c r="CL211" s="146" t="e">
        <f>'részletező tábla módosíto ei '!#REF!</f>
        <v>#REF!</v>
      </c>
      <c r="CM211" s="146"/>
      <c r="CN211" s="146" t="e">
        <f>'részletező tábla módosíto ei '!#REF!</f>
        <v>#REF!</v>
      </c>
      <c r="CO211" s="146">
        <f>'2a cofog szerinti teljesítés'!AQ213</f>
        <v>0</v>
      </c>
      <c r="CP211" s="146" t="e">
        <f>'részletező tábla módosíto ei '!#REF!</f>
        <v>#REF!</v>
      </c>
      <c r="CQ211" s="146"/>
      <c r="CR211" s="146">
        <f>'részletező tábla módosíto ei '!AX211</f>
        <v>0</v>
      </c>
      <c r="CS211" s="146"/>
      <c r="CT211" s="146" t="e">
        <f>'részletező tábla módosíto ei '!#REF!</f>
        <v>#REF!</v>
      </c>
      <c r="CU211" s="146" t="e">
        <f>'2a cofog szerinti teljesítés'!#REF!</f>
        <v>#REF!</v>
      </c>
      <c r="CV211" s="146">
        <f>'részletező tábla módosíto ei '!AY211</f>
        <v>0</v>
      </c>
      <c r="CW211" s="146">
        <f>'2a cofog szerinti teljesítés'!BB213</f>
        <v>0</v>
      </c>
      <c r="CX211" s="146">
        <f>'részletező tábla módosíto ei '!AZ211</f>
        <v>50873</v>
      </c>
      <c r="CY211" s="146">
        <f>'2a cofog szerinti teljesítés'!BC213</f>
        <v>50873</v>
      </c>
      <c r="CZ211" s="510">
        <f t="shared" si="279"/>
        <v>50873</v>
      </c>
    </row>
    <row r="212" spans="1:104" ht="30" x14ac:dyDescent="0.3">
      <c r="A212" s="34" t="s">
        <v>413</v>
      </c>
      <c r="B212" s="35" t="s">
        <v>414</v>
      </c>
      <c r="C212" s="146">
        <f>'részletező tábla módosíto ei '!C212</f>
        <v>0</v>
      </c>
      <c r="D212" s="146">
        <f>'2a cofog szerinti teljesítés'!C214</f>
        <v>0</v>
      </c>
      <c r="E212" s="146">
        <f>'részletező tábla módosíto ei '!D212</f>
        <v>0</v>
      </c>
      <c r="F212" s="146">
        <f>'2a cofog szerinti teljesítés'!D214</f>
        <v>0</v>
      </c>
      <c r="G212" s="146">
        <f>'részletező tábla módosíto ei '!E212</f>
        <v>0</v>
      </c>
      <c r="H212" s="146">
        <f>'2a cofog szerinti teljesítés'!E214</f>
        <v>0</v>
      </c>
      <c r="I212" s="146">
        <f>'részletező tábla módosíto ei '!F212</f>
        <v>0</v>
      </c>
      <c r="J212" s="146">
        <f>'2a cofog szerinti teljesítés'!F214</f>
        <v>0</v>
      </c>
      <c r="K212" s="146">
        <f>'részletező tábla módosíto ei '!G212</f>
        <v>0</v>
      </c>
      <c r="L212" s="146">
        <f>'részletező tábla módosíto ei '!H212</f>
        <v>0</v>
      </c>
      <c r="M212" s="146">
        <f>'2a cofog szerinti teljesítés'!H214</f>
        <v>0</v>
      </c>
      <c r="N212" s="146">
        <f>'részletező tábla módosíto ei '!M212</f>
        <v>0</v>
      </c>
      <c r="O212" s="146">
        <f>'2a cofog szerinti teljesítés'!M214</f>
        <v>0</v>
      </c>
      <c r="P212" s="146">
        <f>'részletező tábla módosíto ei '!N212</f>
        <v>0</v>
      </c>
      <c r="Q212" s="146">
        <f>'2a cofog szerinti teljesítés'!N214</f>
        <v>0</v>
      </c>
      <c r="R212" s="146">
        <f>'részletező tábla módosíto ei '!O212</f>
        <v>0</v>
      </c>
      <c r="S212" s="146">
        <f>'2a cofog szerinti teljesítés'!O214</f>
        <v>0</v>
      </c>
      <c r="T212" s="146">
        <f>'részletező tábla módosíto ei '!P212</f>
        <v>0</v>
      </c>
      <c r="U212" s="146">
        <f>'2a cofog szerinti teljesítés'!P214</f>
        <v>0</v>
      </c>
      <c r="V212" s="146">
        <f>'részletező tábla módosíto ei '!Q212</f>
        <v>0</v>
      </c>
      <c r="W212" s="146">
        <f>'2a cofog szerinti teljesítés'!Q214</f>
        <v>0</v>
      </c>
      <c r="X212" s="146">
        <f>'részletező tábla módosíto ei '!R212</f>
        <v>0</v>
      </c>
      <c r="Y212" s="146">
        <f>'2a cofog szerinti teljesítés'!R214</f>
        <v>0</v>
      </c>
      <c r="Z212" s="146">
        <f>'részletező tábla módosíto ei '!S212</f>
        <v>0</v>
      </c>
      <c r="AA212" s="146">
        <f>'2a cofog szerinti teljesítés'!S214</f>
        <v>0</v>
      </c>
      <c r="AB212" s="146">
        <f>'részletező tábla módosíto ei '!T212</f>
        <v>0</v>
      </c>
      <c r="AC212" s="146">
        <f>'2a cofog szerinti teljesítés'!T214</f>
        <v>0</v>
      </c>
      <c r="AD212" s="146">
        <f>'részletező tábla módosíto ei '!U212</f>
        <v>0</v>
      </c>
      <c r="AE212" s="146">
        <f>'2a cofog szerinti teljesítés'!U214</f>
        <v>0</v>
      </c>
      <c r="AF212" s="146">
        <f>'részletező tábla módosíto ei '!V212</f>
        <v>0</v>
      </c>
      <c r="AG212" s="146">
        <f>'2a cofog szerinti teljesítés'!V214</f>
        <v>0</v>
      </c>
      <c r="AH212" s="146">
        <f>'részletező tábla módosíto ei '!W212</f>
        <v>0</v>
      </c>
      <c r="AI212" s="146">
        <f>'2a cofog szerinti teljesítés'!W214</f>
        <v>0</v>
      </c>
      <c r="AJ212" s="146">
        <f>'részletező tábla módosíto ei '!X212</f>
        <v>0</v>
      </c>
      <c r="AK212" s="146">
        <f>'2a cofog szerinti teljesítés'!X214</f>
        <v>0</v>
      </c>
      <c r="AL212" s="146">
        <f>'részletező tábla módosíto ei '!Y212</f>
        <v>0</v>
      </c>
      <c r="AM212" s="146">
        <f>'2a cofog szerinti teljesítés'!Y214</f>
        <v>0</v>
      </c>
      <c r="AN212" s="146">
        <f>'részletező tábla módosíto ei '!Z212</f>
        <v>0</v>
      </c>
      <c r="AO212" s="146">
        <f>'2a cofog szerinti teljesítés'!Z214</f>
        <v>0</v>
      </c>
      <c r="AP212" s="146">
        <f>'részletező tábla módosíto ei '!AA212</f>
        <v>0</v>
      </c>
      <c r="AQ212" s="146">
        <f>'2a cofog szerinti teljesítés'!AA214</f>
        <v>0</v>
      </c>
      <c r="AR212" s="146">
        <f>'részletező tábla módosíto ei '!AB212</f>
        <v>0</v>
      </c>
      <c r="AS212" s="146">
        <f>'2a cofog szerinti teljesítés'!AB214</f>
        <v>0</v>
      </c>
      <c r="AT212" s="146">
        <f>'részletező tábla módosíto ei '!AC212</f>
        <v>0</v>
      </c>
      <c r="AU212" s="146">
        <f>'2a cofog szerinti teljesítés'!AC214</f>
        <v>0</v>
      </c>
      <c r="AV212" s="146">
        <f>'részletező tábla módosíto ei '!AD212</f>
        <v>0</v>
      </c>
      <c r="AW212" s="146">
        <f>'2a cofog szerinti teljesítés'!AD214</f>
        <v>0</v>
      </c>
      <c r="AX212" s="146">
        <f>'részletező tábla módosíto ei '!AF212</f>
        <v>0</v>
      </c>
      <c r="AY212" s="146">
        <f>'2a cofog szerinti teljesítés'!AF214</f>
        <v>0</v>
      </c>
      <c r="AZ212" s="146">
        <f>'részletező tábla módosíto ei '!AG212</f>
        <v>0</v>
      </c>
      <c r="BA212" s="146">
        <f>'2a cofog szerinti teljesítés'!AG214</f>
        <v>0</v>
      </c>
      <c r="BB212" s="146">
        <f>'részletező tábla módosíto ei '!AH212</f>
        <v>0</v>
      </c>
      <c r="BC212" s="146">
        <f>'2a cofog szerinti teljesítés'!AH214</f>
        <v>0</v>
      </c>
      <c r="BD212" s="146">
        <f>'részletező tábla módosíto ei '!AI212</f>
        <v>0</v>
      </c>
      <c r="BE212" s="146">
        <f>'2a cofog szerinti teljesítés'!AI214</f>
        <v>0</v>
      </c>
      <c r="BF212" s="146">
        <f>'részletező tábla módosíto ei '!AJ212</f>
        <v>0</v>
      </c>
      <c r="BG212" s="146">
        <f>'2a cofog szerinti teljesítés'!AJ214</f>
        <v>0</v>
      </c>
      <c r="BH212" s="146">
        <f>'részletező tábla módosíto ei '!AK212</f>
        <v>0</v>
      </c>
      <c r="BI212" s="146">
        <f>'2a cofog szerinti teljesítés'!AK214</f>
        <v>0</v>
      </c>
      <c r="BJ212" s="146">
        <f>'részletező tábla módosíto ei '!AL212</f>
        <v>0</v>
      </c>
      <c r="BK212" s="146">
        <f>'2a cofog szerinti teljesítés'!AL214</f>
        <v>0</v>
      </c>
      <c r="BL212" s="146">
        <f>'részletező tábla módosíto ei '!AM212</f>
        <v>0</v>
      </c>
      <c r="BM212" s="146">
        <f>'2a cofog szerinti teljesítés'!AM214</f>
        <v>0</v>
      </c>
      <c r="BN212" s="146">
        <f>'részletező tábla módosíto ei '!AN212</f>
        <v>0</v>
      </c>
      <c r="BO212" s="146">
        <f>'2a cofog szerinti teljesítés'!AN214</f>
        <v>0</v>
      </c>
      <c r="BP212" s="146">
        <f>'részletező tábla módosíto ei '!AO212</f>
        <v>0</v>
      </c>
      <c r="BQ212" s="146">
        <f>'2a cofog szerinti teljesítés'!AO214</f>
        <v>0</v>
      </c>
      <c r="BR212" s="146">
        <f>'részletező tábla módosíto ei '!AP212</f>
        <v>0</v>
      </c>
      <c r="BS212" s="146">
        <f>'2a cofog szerinti teljesítés'!AP214</f>
        <v>0</v>
      </c>
      <c r="BT212" s="146">
        <f>'részletező tábla módosíto ei '!AR212</f>
        <v>0</v>
      </c>
      <c r="BU212" s="146">
        <f>'2a cofog szerinti teljesítés'!AR214</f>
        <v>0</v>
      </c>
      <c r="BV212" s="146">
        <f>'részletező tábla módosíto ei '!AS212</f>
        <v>0</v>
      </c>
      <c r="BW212" s="146">
        <f>'2a cofog szerinti teljesítés'!AS214</f>
        <v>0</v>
      </c>
      <c r="BX212" s="146">
        <f>'részletező tábla módosíto ei '!AE212</f>
        <v>0</v>
      </c>
      <c r="BY212" s="146">
        <f>'2a cofog szerinti teljesítés'!AE214</f>
        <v>0</v>
      </c>
      <c r="BZ212" s="146" t="e">
        <f>'részletező tábla módosíto ei '!#REF!</f>
        <v>#REF!</v>
      </c>
      <c r="CA212" s="146">
        <f>'2a cofog szerinti teljesítés'!AG214</f>
        <v>0</v>
      </c>
      <c r="CB212" s="146">
        <f>'részletező tábla módosíto ei '!AT212</f>
        <v>0</v>
      </c>
      <c r="CC212" s="146">
        <f>'2a cofog szerinti teljesítés'!AU214</f>
        <v>0</v>
      </c>
      <c r="CD212" s="146">
        <f>'részletező tábla módosíto ei '!AU212</f>
        <v>0</v>
      </c>
      <c r="CE212" s="146">
        <f>'2a cofog szerinti teljesítés'!AX214</f>
        <v>0</v>
      </c>
      <c r="CF212" s="146" t="e">
        <f>'részletező tábla módosíto ei '!#REF!</f>
        <v>#REF!</v>
      </c>
      <c r="CG212" s="146" t="e">
        <f>'2a cofog szerinti teljesítés'!#REF!</f>
        <v>#REF!</v>
      </c>
      <c r="CH212" s="146">
        <f>'részletező tábla módosíto ei '!AV212</f>
        <v>0</v>
      </c>
      <c r="CI212" s="146">
        <f>'2a cofog szerinti teljesítés'!AY214</f>
        <v>0</v>
      </c>
      <c r="CJ212" s="146">
        <f>'részletező tábla módosíto ei '!AW212</f>
        <v>0</v>
      </c>
      <c r="CK212" s="146">
        <f>'2a cofog szerinti teljesítés'!AZ214</f>
        <v>0</v>
      </c>
      <c r="CL212" s="146" t="e">
        <f>'részletező tábla módosíto ei '!#REF!</f>
        <v>#REF!</v>
      </c>
      <c r="CM212" s="146"/>
      <c r="CN212" s="146" t="e">
        <f>'részletező tábla módosíto ei '!#REF!</f>
        <v>#REF!</v>
      </c>
      <c r="CO212" s="146">
        <f>'2a cofog szerinti teljesítés'!AQ214</f>
        <v>0</v>
      </c>
      <c r="CP212" s="146" t="e">
        <f>'részletező tábla módosíto ei '!#REF!</f>
        <v>#REF!</v>
      </c>
      <c r="CQ212" s="146"/>
      <c r="CR212" s="146">
        <f>'részletező tábla módosíto ei '!AX212</f>
        <v>0</v>
      </c>
      <c r="CS212" s="146"/>
      <c r="CT212" s="146" t="e">
        <f>'részletező tábla módosíto ei '!#REF!</f>
        <v>#REF!</v>
      </c>
      <c r="CU212" s="146" t="e">
        <f>'2a cofog szerinti teljesítés'!#REF!</f>
        <v>#REF!</v>
      </c>
      <c r="CV212" s="146">
        <f>'részletező tábla módosíto ei '!AY212</f>
        <v>0</v>
      </c>
      <c r="CW212" s="146">
        <f>'2a cofog szerinti teljesítés'!BB214</f>
        <v>0</v>
      </c>
      <c r="CX212" s="146">
        <f>'részletező tábla módosíto ei '!AZ212</f>
        <v>0</v>
      </c>
      <c r="CY212" s="146">
        <f>'2a cofog szerinti teljesítés'!BC214</f>
        <v>0</v>
      </c>
      <c r="CZ212" s="510">
        <f t="shared" si="279"/>
        <v>0</v>
      </c>
    </row>
    <row r="213" spans="1:104" ht="30" x14ac:dyDescent="0.3">
      <c r="A213" s="34" t="s">
        <v>415</v>
      </c>
      <c r="B213" s="35" t="s">
        <v>416</v>
      </c>
      <c r="C213" s="146">
        <f>'részletező tábla módosíto ei '!C213</f>
        <v>0</v>
      </c>
      <c r="D213" s="146">
        <f>'2a cofog szerinti teljesítés'!C215</f>
        <v>0</v>
      </c>
      <c r="E213" s="146">
        <f>'részletező tábla módosíto ei '!D213</f>
        <v>0</v>
      </c>
      <c r="F213" s="146">
        <f>'2a cofog szerinti teljesítés'!D215</f>
        <v>0</v>
      </c>
      <c r="G213" s="146">
        <f>'részletező tábla módosíto ei '!E213</f>
        <v>0</v>
      </c>
      <c r="H213" s="146">
        <f>'2a cofog szerinti teljesítés'!E215</f>
        <v>0</v>
      </c>
      <c r="I213" s="146">
        <f>'részletező tábla módosíto ei '!F213</f>
        <v>0</v>
      </c>
      <c r="J213" s="146">
        <f>'2a cofog szerinti teljesítés'!F215</f>
        <v>0</v>
      </c>
      <c r="K213" s="146">
        <f>'részletező tábla módosíto ei '!G213</f>
        <v>0</v>
      </c>
      <c r="L213" s="146">
        <f>'részletező tábla módosíto ei '!H213</f>
        <v>0</v>
      </c>
      <c r="M213" s="146">
        <f>'2a cofog szerinti teljesítés'!H215</f>
        <v>0</v>
      </c>
      <c r="N213" s="146">
        <f>'részletező tábla módosíto ei '!M213</f>
        <v>0</v>
      </c>
      <c r="O213" s="146">
        <f>'2a cofog szerinti teljesítés'!M215</f>
        <v>0</v>
      </c>
      <c r="P213" s="146">
        <f>'részletező tábla módosíto ei '!N213</f>
        <v>0</v>
      </c>
      <c r="Q213" s="146">
        <f>'2a cofog szerinti teljesítés'!N215</f>
        <v>0</v>
      </c>
      <c r="R213" s="146">
        <f>'részletező tábla módosíto ei '!O213</f>
        <v>0</v>
      </c>
      <c r="S213" s="146">
        <f>'2a cofog szerinti teljesítés'!O215</f>
        <v>0</v>
      </c>
      <c r="T213" s="146">
        <f>'részletező tábla módosíto ei '!P213</f>
        <v>0</v>
      </c>
      <c r="U213" s="146">
        <f>'2a cofog szerinti teljesítés'!P215</f>
        <v>0</v>
      </c>
      <c r="V213" s="146">
        <f>'részletező tábla módosíto ei '!Q213</f>
        <v>0</v>
      </c>
      <c r="W213" s="146">
        <f>'2a cofog szerinti teljesítés'!Q215</f>
        <v>0</v>
      </c>
      <c r="X213" s="146">
        <f>'részletező tábla módosíto ei '!R213</f>
        <v>0</v>
      </c>
      <c r="Y213" s="146">
        <f>'2a cofog szerinti teljesítés'!R215</f>
        <v>0</v>
      </c>
      <c r="Z213" s="146">
        <f>'részletező tábla módosíto ei '!S213</f>
        <v>0</v>
      </c>
      <c r="AA213" s="146">
        <f>'2a cofog szerinti teljesítés'!S215</f>
        <v>0</v>
      </c>
      <c r="AB213" s="146">
        <f>'részletező tábla módosíto ei '!T213</f>
        <v>0</v>
      </c>
      <c r="AC213" s="146">
        <f>'2a cofog szerinti teljesítés'!T215</f>
        <v>0</v>
      </c>
      <c r="AD213" s="146">
        <f>'részletező tábla módosíto ei '!U213</f>
        <v>0</v>
      </c>
      <c r="AE213" s="146">
        <f>'2a cofog szerinti teljesítés'!U215</f>
        <v>0</v>
      </c>
      <c r="AF213" s="146">
        <f>'részletező tábla módosíto ei '!V213</f>
        <v>0</v>
      </c>
      <c r="AG213" s="146">
        <f>'2a cofog szerinti teljesítés'!V215</f>
        <v>0</v>
      </c>
      <c r="AH213" s="146">
        <f>'részletező tábla módosíto ei '!W213</f>
        <v>0</v>
      </c>
      <c r="AI213" s="146">
        <f>'2a cofog szerinti teljesítés'!W215</f>
        <v>0</v>
      </c>
      <c r="AJ213" s="146">
        <f>'részletező tábla módosíto ei '!X213</f>
        <v>0</v>
      </c>
      <c r="AK213" s="146">
        <f>'2a cofog szerinti teljesítés'!X215</f>
        <v>0</v>
      </c>
      <c r="AL213" s="146">
        <f>'részletező tábla módosíto ei '!Y213</f>
        <v>0</v>
      </c>
      <c r="AM213" s="146">
        <f>'2a cofog szerinti teljesítés'!Y215</f>
        <v>0</v>
      </c>
      <c r="AN213" s="146">
        <f>'részletező tábla módosíto ei '!Z213</f>
        <v>0</v>
      </c>
      <c r="AO213" s="146">
        <f>'2a cofog szerinti teljesítés'!Z215</f>
        <v>0</v>
      </c>
      <c r="AP213" s="146">
        <f>'részletező tábla módosíto ei '!AA213</f>
        <v>0</v>
      </c>
      <c r="AQ213" s="146">
        <f>'2a cofog szerinti teljesítés'!AA215</f>
        <v>0</v>
      </c>
      <c r="AR213" s="146">
        <f>'részletező tábla módosíto ei '!AB213</f>
        <v>0</v>
      </c>
      <c r="AS213" s="146">
        <f>'2a cofog szerinti teljesítés'!AB215</f>
        <v>0</v>
      </c>
      <c r="AT213" s="146">
        <f>'részletező tábla módosíto ei '!AC213</f>
        <v>0</v>
      </c>
      <c r="AU213" s="146">
        <f>'2a cofog szerinti teljesítés'!AC215</f>
        <v>0</v>
      </c>
      <c r="AV213" s="146">
        <f>'részletező tábla módosíto ei '!AD213</f>
        <v>0</v>
      </c>
      <c r="AW213" s="146">
        <f>'2a cofog szerinti teljesítés'!AD215</f>
        <v>0</v>
      </c>
      <c r="AX213" s="146">
        <f>'részletező tábla módosíto ei '!AF213</f>
        <v>0</v>
      </c>
      <c r="AY213" s="146">
        <f>'2a cofog szerinti teljesítés'!AF215</f>
        <v>0</v>
      </c>
      <c r="AZ213" s="146">
        <f>'részletező tábla módosíto ei '!AG213</f>
        <v>0</v>
      </c>
      <c r="BA213" s="146">
        <f>'2a cofog szerinti teljesítés'!AG215</f>
        <v>0</v>
      </c>
      <c r="BB213" s="146">
        <f>'részletező tábla módosíto ei '!AH213</f>
        <v>0</v>
      </c>
      <c r="BC213" s="146">
        <f>'2a cofog szerinti teljesítés'!AH215</f>
        <v>0</v>
      </c>
      <c r="BD213" s="146">
        <f>'részletező tábla módosíto ei '!AI213</f>
        <v>0</v>
      </c>
      <c r="BE213" s="146">
        <f>'2a cofog szerinti teljesítés'!AI215</f>
        <v>0</v>
      </c>
      <c r="BF213" s="146">
        <f>'részletező tábla módosíto ei '!AJ213</f>
        <v>0</v>
      </c>
      <c r="BG213" s="146">
        <f>'2a cofog szerinti teljesítés'!AJ215</f>
        <v>0</v>
      </c>
      <c r="BH213" s="146">
        <f>'részletező tábla módosíto ei '!AK213</f>
        <v>0</v>
      </c>
      <c r="BI213" s="146">
        <f>'2a cofog szerinti teljesítés'!AK215</f>
        <v>0</v>
      </c>
      <c r="BJ213" s="146">
        <f>'részletező tábla módosíto ei '!AL213</f>
        <v>0</v>
      </c>
      <c r="BK213" s="146">
        <f>'2a cofog szerinti teljesítés'!AL215</f>
        <v>0</v>
      </c>
      <c r="BL213" s="146">
        <f>'részletező tábla módosíto ei '!AM213</f>
        <v>0</v>
      </c>
      <c r="BM213" s="146">
        <f>'2a cofog szerinti teljesítés'!AM215</f>
        <v>0</v>
      </c>
      <c r="BN213" s="146">
        <f>'részletező tábla módosíto ei '!AN213</f>
        <v>0</v>
      </c>
      <c r="BO213" s="146">
        <f>'2a cofog szerinti teljesítés'!AN215</f>
        <v>0</v>
      </c>
      <c r="BP213" s="146">
        <f>'részletező tábla módosíto ei '!AO213</f>
        <v>0</v>
      </c>
      <c r="BQ213" s="146">
        <f>'2a cofog szerinti teljesítés'!AO215</f>
        <v>0</v>
      </c>
      <c r="BR213" s="146">
        <f>'részletező tábla módosíto ei '!AP213</f>
        <v>0</v>
      </c>
      <c r="BS213" s="146">
        <f>'2a cofog szerinti teljesítés'!AP215</f>
        <v>0</v>
      </c>
      <c r="BT213" s="146">
        <f>'részletező tábla módosíto ei '!AR213</f>
        <v>0</v>
      </c>
      <c r="BU213" s="146">
        <f>'2a cofog szerinti teljesítés'!AR215</f>
        <v>0</v>
      </c>
      <c r="BV213" s="146">
        <f>'részletező tábla módosíto ei '!AS213</f>
        <v>0</v>
      </c>
      <c r="BW213" s="146">
        <f>'2a cofog szerinti teljesítés'!AS215</f>
        <v>0</v>
      </c>
      <c r="BX213" s="146">
        <f>'részletező tábla módosíto ei '!AE213</f>
        <v>0</v>
      </c>
      <c r="BY213" s="146">
        <f>'2a cofog szerinti teljesítés'!AE215</f>
        <v>0</v>
      </c>
      <c r="BZ213" s="146" t="e">
        <f>'részletező tábla módosíto ei '!#REF!</f>
        <v>#REF!</v>
      </c>
      <c r="CA213" s="146">
        <f>'2a cofog szerinti teljesítés'!AG215</f>
        <v>0</v>
      </c>
      <c r="CB213" s="146">
        <f>'részletező tábla módosíto ei '!AT213</f>
        <v>0</v>
      </c>
      <c r="CC213" s="146">
        <f>'2a cofog szerinti teljesítés'!AU215</f>
        <v>0</v>
      </c>
      <c r="CD213" s="146">
        <f>'részletező tábla módosíto ei '!AU213</f>
        <v>0</v>
      </c>
      <c r="CE213" s="146">
        <f>'2a cofog szerinti teljesítés'!AX215</f>
        <v>0</v>
      </c>
      <c r="CF213" s="146" t="e">
        <f>'részletező tábla módosíto ei '!#REF!</f>
        <v>#REF!</v>
      </c>
      <c r="CG213" s="146" t="e">
        <f>'2a cofog szerinti teljesítés'!#REF!</f>
        <v>#REF!</v>
      </c>
      <c r="CH213" s="146">
        <f>'részletező tábla módosíto ei '!AV213</f>
        <v>0</v>
      </c>
      <c r="CI213" s="146">
        <f>'2a cofog szerinti teljesítés'!AY215</f>
        <v>0</v>
      </c>
      <c r="CJ213" s="146">
        <f>'részletező tábla módosíto ei '!AW213</f>
        <v>0</v>
      </c>
      <c r="CK213" s="146">
        <f>'2a cofog szerinti teljesítés'!AZ215</f>
        <v>0</v>
      </c>
      <c r="CL213" s="146" t="e">
        <f>'részletező tábla módosíto ei '!#REF!</f>
        <v>#REF!</v>
      </c>
      <c r="CM213" s="146"/>
      <c r="CN213" s="146" t="e">
        <f>'részletező tábla módosíto ei '!#REF!</f>
        <v>#REF!</v>
      </c>
      <c r="CO213" s="146">
        <f>'2a cofog szerinti teljesítés'!AQ215</f>
        <v>0</v>
      </c>
      <c r="CP213" s="146" t="e">
        <f>'részletező tábla módosíto ei '!#REF!</f>
        <v>#REF!</v>
      </c>
      <c r="CQ213" s="146"/>
      <c r="CR213" s="146">
        <f>'részletező tábla módosíto ei '!AX213</f>
        <v>0</v>
      </c>
      <c r="CS213" s="146"/>
      <c r="CT213" s="146" t="e">
        <f>'részletező tábla módosíto ei '!#REF!</f>
        <v>#REF!</v>
      </c>
      <c r="CU213" s="146" t="e">
        <f>'2a cofog szerinti teljesítés'!#REF!</f>
        <v>#REF!</v>
      </c>
      <c r="CV213" s="146">
        <f>'részletező tábla módosíto ei '!AY213</f>
        <v>0</v>
      </c>
      <c r="CW213" s="146">
        <f>'2a cofog szerinti teljesítés'!BB215</f>
        <v>0</v>
      </c>
      <c r="CX213" s="146">
        <f>'részletező tábla módosíto ei '!AZ213</f>
        <v>0</v>
      </c>
      <c r="CY213" s="146">
        <f>'2a cofog szerinti teljesítés'!BC215</f>
        <v>0</v>
      </c>
      <c r="CZ213" s="510">
        <f t="shared" si="279"/>
        <v>0</v>
      </c>
    </row>
    <row r="214" spans="1:104" ht="17.399999999999999" x14ac:dyDescent="0.3">
      <c r="A214" s="34" t="s">
        <v>417</v>
      </c>
      <c r="B214" s="35" t="s">
        <v>418</v>
      </c>
      <c r="C214" s="146">
        <f>'részletező tábla módosíto ei '!C214</f>
        <v>0</v>
      </c>
      <c r="D214" s="146">
        <f>'2a cofog szerinti teljesítés'!C216</f>
        <v>0</v>
      </c>
      <c r="E214" s="146">
        <f>'részletező tábla módosíto ei '!D214</f>
        <v>0</v>
      </c>
      <c r="F214" s="146">
        <f>'2a cofog szerinti teljesítés'!D216</f>
        <v>0</v>
      </c>
      <c r="G214" s="146">
        <f>'részletező tábla módosíto ei '!E214</f>
        <v>0</v>
      </c>
      <c r="H214" s="146">
        <f>'2a cofog szerinti teljesítés'!E216</f>
        <v>0</v>
      </c>
      <c r="I214" s="146">
        <f>'részletező tábla módosíto ei '!F214</f>
        <v>0</v>
      </c>
      <c r="J214" s="146">
        <f>'2a cofog szerinti teljesítés'!F216</f>
        <v>0</v>
      </c>
      <c r="K214" s="146">
        <f>'részletező tábla módosíto ei '!G214</f>
        <v>0</v>
      </c>
      <c r="L214" s="146">
        <f>'részletező tábla módosíto ei '!H214</f>
        <v>0</v>
      </c>
      <c r="M214" s="146">
        <f>'2a cofog szerinti teljesítés'!H216</f>
        <v>0</v>
      </c>
      <c r="N214" s="146">
        <f>'részletező tábla módosíto ei '!M214</f>
        <v>0</v>
      </c>
      <c r="O214" s="146">
        <f>'2a cofog szerinti teljesítés'!M216</f>
        <v>0</v>
      </c>
      <c r="P214" s="146">
        <f>'részletező tábla módosíto ei '!N214</f>
        <v>0</v>
      </c>
      <c r="Q214" s="146">
        <f>'2a cofog szerinti teljesítés'!N216</f>
        <v>0</v>
      </c>
      <c r="R214" s="146">
        <f>'részletező tábla módosíto ei '!O214</f>
        <v>0</v>
      </c>
      <c r="S214" s="146">
        <f>'2a cofog szerinti teljesítés'!O216</f>
        <v>0</v>
      </c>
      <c r="T214" s="146">
        <f>'részletező tábla módosíto ei '!P214</f>
        <v>0</v>
      </c>
      <c r="U214" s="146">
        <f>'2a cofog szerinti teljesítés'!P216</f>
        <v>0</v>
      </c>
      <c r="V214" s="146">
        <f>'részletező tábla módosíto ei '!Q214</f>
        <v>0</v>
      </c>
      <c r="W214" s="146">
        <f>'2a cofog szerinti teljesítés'!Q216</f>
        <v>0</v>
      </c>
      <c r="X214" s="146">
        <f>'részletező tábla módosíto ei '!R214</f>
        <v>0</v>
      </c>
      <c r="Y214" s="146">
        <f>'2a cofog szerinti teljesítés'!R216</f>
        <v>0</v>
      </c>
      <c r="Z214" s="146">
        <f>'részletező tábla módosíto ei '!S214</f>
        <v>0</v>
      </c>
      <c r="AA214" s="146">
        <f>'2a cofog szerinti teljesítés'!S216</f>
        <v>0</v>
      </c>
      <c r="AB214" s="146">
        <f>'részletező tábla módosíto ei '!T214</f>
        <v>0</v>
      </c>
      <c r="AC214" s="146">
        <f>'2a cofog szerinti teljesítés'!T216</f>
        <v>0</v>
      </c>
      <c r="AD214" s="146">
        <f>'részletező tábla módosíto ei '!U214</f>
        <v>0</v>
      </c>
      <c r="AE214" s="146">
        <f>'2a cofog szerinti teljesítés'!U216</f>
        <v>0</v>
      </c>
      <c r="AF214" s="146">
        <f>'részletező tábla módosíto ei '!V214</f>
        <v>0</v>
      </c>
      <c r="AG214" s="146">
        <f>'2a cofog szerinti teljesítés'!V216</f>
        <v>0</v>
      </c>
      <c r="AH214" s="146">
        <f>'részletező tábla módosíto ei '!W214</f>
        <v>0</v>
      </c>
      <c r="AI214" s="146">
        <f>'2a cofog szerinti teljesítés'!W216</f>
        <v>0</v>
      </c>
      <c r="AJ214" s="146">
        <f>'részletező tábla módosíto ei '!X214</f>
        <v>0</v>
      </c>
      <c r="AK214" s="146">
        <f>'2a cofog szerinti teljesítés'!X216</f>
        <v>0</v>
      </c>
      <c r="AL214" s="146">
        <f>'részletező tábla módosíto ei '!Y214</f>
        <v>0</v>
      </c>
      <c r="AM214" s="146">
        <f>'2a cofog szerinti teljesítés'!Y216</f>
        <v>0</v>
      </c>
      <c r="AN214" s="146">
        <f>'részletező tábla módosíto ei '!Z214</f>
        <v>0</v>
      </c>
      <c r="AO214" s="146">
        <f>'2a cofog szerinti teljesítés'!Z216</f>
        <v>0</v>
      </c>
      <c r="AP214" s="146">
        <f>'részletező tábla módosíto ei '!AA214</f>
        <v>0</v>
      </c>
      <c r="AQ214" s="146">
        <f>'2a cofog szerinti teljesítés'!AA216</f>
        <v>0</v>
      </c>
      <c r="AR214" s="146">
        <f>'részletező tábla módosíto ei '!AB214</f>
        <v>0</v>
      </c>
      <c r="AS214" s="146">
        <f>'2a cofog szerinti teljesítés'!AB216</f>
        <v>0</v>
      </c>
      <c r="AT214" s="146">
        <f>'részletező tábla módosíto ei '!AC214</f>
        <v>0</v>
      </c>
      <c r="AU214" s="146">
        <f>'2a cofog szerinti teljesítés'!AC216</f>
        <v>0</v>
      </c>
      <c r="AV214" s="146">
        <f>'részletező tábla módosíto ei '!AD214</f>
        <v>0</v>
      </c>
      <c r="AW214" s="146">
        <f>'2a cofog szerinti teljesítés'!AD216</f>
        <v>0</v>
      </c>
      <c r="AX214" s="146">
        <f>'részletező tábla módosíto ei '!AF214</f>
        <v>0</v>
      </c>
      <c r="AY214" s="146">
        <f>'2a cofog szerinti teljesítés'!AF216</f>
        <v>0</v>
      </c>
      <c r="AZ214" s="146">
        <f>'részletező tábla módosíto ei '!AG214</f>
        <v>0</v>
      </c>
      <c r="BA214" s="146">
        <f>'2a cofog szerinti teljesítés'!AG216</f>
        <v>0</v>
      </c>
      <c r="BB214" s="146">
        <f>'részletező tábla módosíto ei '!AH214</f>
        <v>0</v>
      </c>
      <c r="BC214" s="146">
        <f>'2a cofog szerinti teljesítés'!AH216</f>
        <v>0</v>
      </c>
      <c r="BD214" s="146">
        <f>'részletező tábla módosíto ei '!AI214</f>
        <v>0</v>
      </c>
      <c r="BE214" s="146">
        <f>'2a cofog szerinti teljesítés'!AI216</f>
        <v>0</v>
      </c>
      <c r="BF214" s="146">
        <f>'részletező tábla módosíto ei '!AJ214</f>
        <v>0</v>
      </c>
      <c r="BG214" s="146">
        <f>'2a cofog szerinti teljesítés'!AJ216</f>
        <v>0</v>
      </c>
      <c r="BH214" s="146">
        <f>'részletező tábla módosíto ei '!AK214</f>
        <v>0</v>
      </c>
      <c r="BI214" s="146">
        <f>'2a cofog szerinti teljesítés'!AK216</f>
        <v>0</v>
      </c>
      <c r="BJ214" s="146">
        <f>'részletező tábla módosíto ei '!AL214</f>
        <v>0</v>
      </c>
      <c r="BK214" s="146">
        <f>'2a cofog szerinti teljesítés'!AL216</f>
        <v>0</v>
      </c>
      <c r="BL214" s="146">
        <f>'részletező tábla módosíto ei '!AM214</f>
        <v>0</v>
      </c>
      <c r="BM214" s="146">
        <f>'2a cofog szerinti teljesítés'!AM216</f>
        <v>0</v>
      </c>
      <c r="BN214" s="146">
        <f>'részletező tábla módosíto ei '!AN214</f>
        <v>0</v>
      </c>
      <c r="BO214" s="146">
        <f>'2a cofog szerinti teljesítés'!AN216</f>
        <v>0</v>
      </c>
      <c r="BP214" s="146">
        <f>'részletező tábla módosíto ei '!AO214</f>
        <v>0</v>
      </c>
      <c r="BQ214" s="146">
        <f>'2a cofog szerinti teljesítés'!AO216</f>
        <v>0</v>
      </c>
      <c r="BR214" s="146">
        <f>'részletező tábla módosíto ei '!AP214</f>
        <v>0</v>
      </c>
      <c r="BS214" s="146">
        <f>'2a cofog szerinti teljesítés'!AP216</f>
        <v>0</v>
      </c>
      <c r="BT214" s="146">
        <f>'részletező tábla módosíto ei '!AR214</f>
        <v>0</v>
      </c>
      <c r="BU214" s="146">
        <f>'2a cofog szerinti teljesítés'!AR216</f>
        <v>0</v>
      </c>
      <c r="BV214" s="146">
        <f>'részletező tábla módosíto ei '!AS214</f>
        <v>0</v>
      </c>
      <c r="BW214" s="146">
        <f>'2a cofog szerinti teljesítés'!AS216</f>
        <v>0</v>
      </c>
      <c r="BX214" s="146">
        <f>'részletező tábla módosíto ei '!AE214</f>
        <v>0</v>
      </c>
      <c r="BY214" s="146">
        <f>'2a cofog szerinti teljesítés'!AE216</f>
        <v>0</v>
      </c>
      <c r="BZ214" s="146" t="e">
        <f>'részletező tábla módosíto ei '!#REF!</f>
        <v>#REF!</v>
      </c>
      <c r="CA214" s="146">
        <f>'2a cofog szerinti teljesítés'!AG216</f>
        <v>0</v>
      </c>
      <c r="CB214" s="146">
        <f>'részletező tábla módosíto ei '!AT214</f>
        <v>0</v>
      </c>
      <c r="CC214" s="146">
        <f>'2a cofog szerinti teljesítés'!AU216</f>
        <v>0</v>
      </c>
      <c r="CD214" s="146">
        <f>'részletező tábla módosíto ei '!AU214</f>
        <v>0</v>
      </c>
      <c r="CE214" s="146">
        <f>'2a cofog szerinti teljesítés'!AX216</f>
        <v>0</v>
      </c>
      <c r="CF214" s="146" t="e">
        <f>'részletező tábla módosíto ei '!#REF!</f>
        <v>#REF!</v>
      </c>
      <c r="CG214" s="146" t="e">
        <f>'2a cofog szerinti teljesítés'!#REF!</f>
        <v>#REF!</v>
      </c>
      <c r="CH214" s="146">
        <f>'részletező tábla módosíto ei '!AV214</f>
        <v>0</v>
      </c>
      <c r="CI214" s="146">
        <f>'2a cofog szerinti teljesítés'!AY216</f>
        <v>0</v>
      </c>
      <c r="CJ214" s="146">
        <f>'részletező tábla módosíto ei '!AW214</f>
        <v>0</v>
      </c>
      <c r="CK214" s="146">
        <f>'2a cofog szerinti teljesítés'!AZ216</f>
        <v>0</v>
      </c>
      <c r="CL214" s="146" t="e">
        <f>'részletező tábla módosíto ei '!#REF!</f>
        <v>#REF!</v>
      </c>
      <c r="CM214" s="146"/>
      <c r="CN214" s="146" t="e">
        <f>'részletező tábla módosíto ei '!#REF!</f>
        <v>#REF!</v>
      </c>
      <c r="CO214" s="146">
        <f>'2a cofog szerinti teljesítés'!AQ216</f>
        <v>0</v>
      </c>
      <c r="CP214" s="146" t="e">
        <f>'részletező tábla módosíto ei '!#REF!</f>
        <v>#REF!</v>
      </c>
      <c r="CQ214" s="146"/>
      <c r="CR214" s="146">
        <f>'részletező tábla módosíto ei '!AX214</f>
        <v>0</v>
      </c>
      <c r="CS214" s="146"/>
      <c r="CT214" s="146" t="e">
        <f>'részletező tábla módosíto ei '!#REF!</f>
        <v>#REF!</v>
      </c>
      <c r="CU214" s="146" t="e">
        <f>'2a cofog szerinti teljesítés'!#REF!</f>
        <v>#REF!</v>
      </c>
      <c r="CV214" s="146">
        <f>'részletező tábla módosíto ei '!AY214</f>
        <v>0</v>
      </c>
      <c r="CW214" s="146">
        <f>'2a cofog szerinti teljesítés'!BB216</f>
        <v>0</v>
      </c>
      <c r="CX214" s="146">
        <f>'részletező tábla módosíto ei '!AZ214</f>
        <v>0</v>
      </c>
      <c r="CY214" s="146">
        <f>'2a cofog szerinti teljesítés'!BC216</f>
        <v>0</v>
      </c>
      <c r="CZ214" s="510">
        <f t="shared" si="279"/>
        <v>0</v>
      </c>
    </row>
    <row r="215" spans="1:104" ht="30" x14ac:dyDescent="0.3">
      <c r="A215" s="34" t="s">
        <v>419</v>
      </c>
      <c r="B215" s="35" t="s">
        <v>420</v>
      </c>
      <c r="C215" s="146">
        <f>'részletező tábla módosíto ei '!C215</f>
        <v>0</v>
      </c>
      <c r="D215" s="146">
        <f>'2a cofog szerinti teljesítés'!C217</f>
        <v>0</v>
      </c>
      <c r="E215" s="146">
        <f>'részletező tábla módosíto ei '!D215</f>
        <v>0</v>
      </c>
      <c r="F215" s="146">
        <f>'2a cofog szerinti teljesítés'!D217</f>
        <v>0</v>
      </c>
      <c r="G215" s="146">
        <f>'részletező tábla módosíto ei '!E215</f>
        <v>0</v>
      </c>
      <c r="H215" s="146">
        <f>'2a cofog szerinti teljesítés'!E217</f>
        <v>0</v>
      </c>
      <c r="I215" s="146">
        <f>'részletező tábla módosíto ei '!F215</f>
        <v>0</v>
      </c>
      <c r="J215" s="146">
        <f>'2a cofog szerinti teljesítés'!F217</f>
        <v>0</v>
      </c>
      <c r="K215" s="146">
        <f>'részletező tábla módosíto ei '!G215</f>
        <v>0</v>
      </c>
      <c r="L215" s="146">
        <f>'részletező tábla módosíto ei '!H215</f>
        <v>0</v>
      </c>
      <c r="M215" s="146">
        <f>'2a cofog szerinti teljesítés'!H217</f>
        <v>0</v>
      </c>
      <c r="N215" s="146">
        <f>'részletező tábla módosíto ei '!M215</f>
        <v>0</v>
      </c>
      <c r="O215" s="146">
        <f>'2a cofog szerinti teljesítés'!M217</f>
        <v>0</v>
      </c>
      <c r="P215" s="146">
        <f>'részletező tábla módosíto ei '!N215</f>
        <v>0</v>
      </c>
      <c r="Q215" s="146">
        <f>'2a cofog szerinti teljesítés'!N217</f>
        <v>0</v>
      </c>
      <c r="R215" s="146">
        <f>'részletező tábla módosíto ei '!O215</f>
        <v>0</v>
      </c>
      <c r="S215" s="146">
        <f>'2a cofog szerinti teljesítés'!O217</f>
        <v>0</v>
      </c>
      <c r="T215" s="146">
        <f>'részletező tábla módosíto ei '!P215</f>
        <v>0</v>
      </c>
      <c r="U215" s="146">
        <f>'2a cofog szerinti teljesítés'!P217</f>
        <v>0</v>
      </c>
      <c r="V215" s="146">
        <f>'részletező tábla módosíto ei '!Q215</f>
        <v>0</v>
      </c>
      <c r="W215" s="146">
        <f>'2a cofog szerinti teljesítés'!Q217</f>
        <v>0</v>
      </c>
      <c r="X215" s="146">
        <f>'részletező tábla módosíto ei '!R215</f>
        <v>0</v>
      </c>
      <c r="Y215" s="146">
        <f>'2a cofog szerinti teljesítés'!R217</f>
        <v>0</v>
      </c>
      <c r="Z215" s="146">
        <f>'részletező tábla módosíto ei '!S215</f>
        <v>0</v>
      </c>
      <c r="AA215" s="146">
        <f>'2a cofog szerinti teljesítés'!S217</f>
        <v>0</v>
      </c>
      <c r="AB215" s="146">
        <f>'részletező tábla módosíto ei '!T215</f>
        <v>0</v>
      </c>
      <c r="AC215" s="146">
        <f>'2a cofog szerinti teljesítés'!T217</f>
        <v>0</v>
      </c>
      <c r="AD215" s="146">
        <f>'részletező tábla módosíto ei '!U215</f>
        <v>0</v>
      </c>
      <c r="AE215" s="146">
        <f>'2a cofog szerinti teljesítés'!U217</f>
        <v>0</v>
      </c>
      <c r="AF215" s="146">
        <f>'részletező tábla módosíto ei '!V215</f>
        <v>0</v>
      </c>
      <c r="AG215" s="146">
        <f>'2a cofog szerinti teljesítés'!V217</f>
        <v>0</v>
      </c>
      <c r="AH215" s="146">
        <f>'részletező tábla módosíto ei '!W215</f>
        <v>0</v>
      </c>
      <c r="AI215" s="146">
        <f>'2a cofog szerinti teljesítés'!W217</f>
        <v>0</v>
      </c>
      <c r="AJ215" s="146">
        <f>'részletező tábla módosíto ei '!X215</f>
        <v>0</v>
      </c>
      <c r="AK215" s="146">
        <f>'2a cofog szerinti teljesítés'!X217</f>
        <v>0</v>
      </c>
      <c r="AL215" s="146">
        <f>'részletező tábla módosíto ei '!Y215</f>
        <v>0</v>
      </c>
      <c r="AM215" s="146">
        <f>'2a cofog szerinti teljesítés'!Y217</f>
        <v>0</v>
      </c>
      <c r="AN215" s="146">
        <f>'részletező tábla módosíto ei '!Z215</f>
        <v>0</v>
      </c>
      <c r="AO215" s="146">
        <f>'2a cofog szerinti teljesítés'!Z217</f>
        <v>0</v>
      </c>
      <c r="AP215" s="146">
        <f>'részletező tábla módosíto ei '!AA215</f>
        <v>0</v>
      </c>
      <c r="AQ215" s="146">
        <f>'2a cofog szerinti teljesítés'!AA217</f>
        <v>0</v>
      </c>
      <c r="AR215" s="146">
        <f>'részletező tábla módosíto ei '!AB215</f>
        <v>0</v>
      </c>
      <c r="AS215" s="146">
        <f>'2a cofog szerinti teljesítés'!AB217</f>
        <v>0</v>
      </c>
      <c r="AT215" s="146">
        <f>'részletező tábla módosíto ei '!AC215</f>
        <v>0</v>
      </c>
      <c r="AU215" s="146">
        <f>'2a cofog szerinti teljesítés'!AC217</f>
        <v>0</v>
      </c>
      <c r="AV215" s="146">
        <f>'részletező tábla módosíto ei '!AD215</f>
        <v>0</v>
      </c>
      <c r="AW215" s="146">
        <f>'2a cofog szerinti teljesítés'!AD217</f>
        <v>0</v>
      </c>
      <c r="AX215" s="146">
        <f>'részletező tábla módosíto ei '!AF215</f>
        <v>0</v>
      </c>
      <c r="AY215" s="146">
        <f>'2a cofog szerinti teljesítés'!AF217</f>
        <v>0</v>
      </c>
      <c r="AZ215" s="146">
        <f>'részletező tábla módosíto ei '!AG215</f>
        <v>0</v>
      </c>
      <c r="BA215" s="146">
        <f>'2a cofog szerinti teljesítés'!AG217</f>
        <v>0</v>
      </c>
      <c r="BB215" s="146">
        <f>'részletező tábla módosíto ei '!AH215</f>
        <v>0</v>
      </c>
      <c r="BC215" s="146">
        <f>'2a cofog szerinti teljesítés'!AH217</f>
        <v>0</v>
      </c>
      <c r="BD215" s="146">
        <f>'részletező tábla módosíto ei '!AI215</f>
        <v>0</v>
      </c>
      <c r="BE215" s="146">
        <f>'2a cofog szerinti teljesítés'!AI217</f>
        <v>0</v>
      </c>
      <c r="BF215" s="146">
        <f>'részletező tábla módosíto ei '!AJ215</f>
        <v>0</v>
      </c>
      <c r="BG215" s="146">
        <f>'2a cofog szerinti teljesítés'!AJ217</f>
        <v>0</v>
      </c>
      <c r="BH215" s="146">
        <f>'részletező tábla módosíto ei '!AK215</f>
        <v>0</v>
      </c>
      <c r="BI215" s="146">
        <f>'2a cofog szerinti teljesítés'!AK217</f>
        <v>0</v>
      </c>
      <c r="BJ215" s="146">
        <f>'részletező tábla módosíto ei '!AL215</f>
        <v>0</v>
      </c>
      <c r="BK215" s="146">
        <f>'2a cofog szerinti teljesítés'!AL217</f>
        <v>0</v>
      </c>
      <c r="BL215" s="146">
        <f>'részletező tábla módosíto ei '!AM215</f>
        <v>0</v>
      </c>
      <c r="BM215" s="146">
        <f>'2a cofog szerinti teljesítés'!AM217</f>
        <v>0</v>
      </c>
      <c r="BN215" s="146">
        <f>'részletező tábla módosíto ei '!AN215</f>
        <v>0</v>
      </c>
      <c r="BO215" s="146">
        <f>'2a cofog szerinti teljesítés'!AN217</f>
        <v>0</v>
      </c>
      <c r="BP215" s="146">
        <f>'részletező tábla módosíto ei '!AO215</f>
        <v>0</v>
      </c>
      <c r="BQ215" s="146">
        <f>'2a cofog szerinti teljesítés'!AO217</f>
        <v>0</v>
      </c>
      <c r="BR215" s="146">
        <f>'részletező tábla módosíto ei '!AP215</f>
        <v>0</v>
      </c>
      <c r="BS215" s="146">
        <f>'2a cofog szerinti teljesítés'!AP217</f>
        <v>0</v>
      </c>
      <c r="BT215" s="146">
        <f>'részletező tábla módosíto ei '!AR215</f>
        <v>0</v>
      </c>
      <c r="BU215" s="146">
        <f>'2a cofog szerinti teljesítés'!AR217</f>
        <v>0</v>
      </c>
      <c r="BV215" s="146">
        <f>'részletező tábla módosíto ei '!AS215</f>
        <v>0</v>
      </c>
      <c r="BW215" s="146">
        <f>'2a cofog szerinti teljesítés'!AS217</f>
        <v>0</v>
      </c>
      <c r="BX215" s="146">
        <f>'részletező tábla módosíto ei '!AE215</f>
        <v>0</v>
      </c>
      <c r="BY215" s="146">
        <f>'2a cofog szerinti teljesítés'!AE217</f>
        <v>0</v>
      </c>
      <c r="BZ215" s="146" t="e">
        <f>'részletező tábla módosíto ei '!#REF!</f>
        <v>#REF!</v>
      </c>
      <c r="CA215" s="146">
        <f>'2a cofog szerinti teljesítés'!AG217</f>
        <v>0</v>
      </c>
      <c r="CB215" s="146">
        <f>'részletező tábla módosíto ei '!AT215</f>
        <v>0</v>
      </c>
      <c r="CC215" s="146">
        <f>'2a cofog szerinti teljesítés'!AU217</f>
        <v>0</v>
      </c>
      <c r="CD215" s="146">
        <f>'részletező tábla módosíto ei '!AU215</f>
        <v>0</v>
      </c>
      <c r="CE215" s="146">
        <f>'2a cofog szerinti teljesítés'!AX217</f>
        <v>0</v>
      </c>
      <c r="CF215" s="146" t="e">
        <f>'részletező tábla módosíto ei '!#REF!</f>
        <v>#REF!</v>
      </c>
      <c r="CG215" s="146" t="e">
        <f>'2a cofog szerinti teljesítés'!#REF!</f>
        <v>#REF!</v>
      </c>
      <c r="CH215" s="146">
        <f>'részletező tábla módosíto ei '!AV215</f>
        <v>0</v>
      </c>
      <c r="CI215" s="146">
        <f>'2a cofog szerinti teljesítés'!AY217</f>
        <v>0</v>
      </c>
      <c r="CJ215" s="146">
        <f>'részletező tábla módosíto ei '!AW215</f>
        <v>0</v>
      </c>
      <c r="CK215" s="146">
        <f>'2a cofog szerinti teljesítés'!AZ217</f>
        <v>0</v>
      </c>
      <c r="CL215" s="146" t="e">
        <f>'részletező tábla módosíto ei '!#REF!</f>
        <v>#REF!</v>
      </c>
      <c r="CM215" s="146"/>
      <c r="CN215" s="146" t="e">
        <f>'részletező tábla módosíto ei '!#REF!</f>
        <v>#REF!</v>
      </c>
      <c r="CO215" s="146">
        <f>'2a cofog szerinti teljesítés'!AQ217</f>
        <v>0</v>
      </c>
      <c r="CP215" s="146" t="e">
        <f>'részletező tábla módosíto ei '!#REF!</f>
        <v>#REF!</v>
      </c>
      <c r="CQ215" s="146"/>
      <c r="CR215" s="146">
        <f>'részletező tábla módosíto ei '!AX215</f>
        <v>0</v>
      </c>
      <c r="CS215" s="146"/>
      <c r="CT215" s="146" t="e">
        <f>'részletező tábla módosíto ei '!#REF!</f>
        <v>#REF!</v>
      </c>
      <c r="CU215" s="146" t="e">
        <f>'2a cofog szerinti teljesítés'!#REF!</f>
        <v>#REF!</v>
      </c>
      <c r="CV215" s="146">
        <f>'részletező tábla módosíto ei '!AY215</f>
        <v>0</v>
      </c>
      <c r="CW215" s="146">
        <f>'2a cofog szerinti teljesítés'!BB217</f>
        <v>0</v>
      </c>
      <c r="CX215" s="146">
        <f>'részletező tábla módosíto ei '!AZ215</f>
        <v>0</v>
      </c>
      <c r="CY215" s="146">
        <f>'2a cofog szerinti teljesítés'!BC217</f>
        <v>0</v>
      </c>
      <c r="CZ215" s="510">
        <f t="shared" si="279"/>
        <v>0</v>
      </c>
    </row>
    <row r="216" spans="1:104" ht="17.399999999999999" x14ac:dyDescent="0.3">
      <c r="A216" s="14" t="s">
        <v>421</v>
      </c>
      <c r="B216" s="15" t="s">
        <v>422</v>
      </c>
      <c r="C216" s="145">
        <f>'részletező tábla módosíto ei '!C216</f>
        <v>0</v>
      </c>
      <c r="D216" s="145">
        <f>'2a cofog szerinti teljesítés'!C218</f>
        <v>0</v>
      </c>
      <c r="E216" s="145">
        <f>'részletező tábla módosíto ei '!D216</f>
        <v>0</v>
      </c>
      <c r="F216" s="145">
        <f>'2a cofog szerinti teljesítés'!D218</f>
        <v>0</v>
      </c>
      <c r="G216" s="145">
        <f>'részletező tábla módosíto ei '!E216</f>
        <v>0</v>
      </c>
      <c r="H216" s="145">
        <f>'2a cofog szerinti teljesítés'!E218</f>
        <v>0</v>
      </c>
      <c r="I216" s="145">
        <f>'részletező tábla módosíto ei '!F216</f>
        <v>0</v>
      </c>
      <c r="J216" s="145">
        <f>'2a cofog szerinti teljesítés'!F218</f>
        <v>0</v>
      </c>
      <c r="K216" s="145">
        <f>'részletező tábla módosíto ei '!G216</f>
        <v>0</v>
      </c>
      <c r="L216" s="145">
        <f>'részletező tábla módosíto ei '!H216</f>
        <v>0</v>
      </c>
      <c r="M216" s="145">
        <f>'2a cofog szerinti teljesítés'!H218</f>
        <v>0</v>
      </c>
      <c r="N216" s="145">
        <f>'részletező tábla módosíto ei '!M216</f>
        <v>0</v>
      </c>
      <c r="O216" s="145">
        <f>'2a cofog szerinti teljesítés'!M218</f>
        <v>0</v>
      </c>
      <c r="P216" s="145">
        <f>'részletező tábla módosíto ei '!N216</f>
        <v>0</v>
      </c>
      <c r="Q216" s="145">
        <f>'2a cofog szerinti teljesítés'!N218</f>
        <v>0</v>
      </c>
      <c r="R216" s="145">
        <f>'részletező tábla módosíto ei '!O216</f>
        <v>0</v>
      </c>
      <c r="S216" s="145">
        <f>'2a cofog szerinti teljesítés'!O218</f>
        <v>0</v>
      </c>
      <c r="T216" s="145">
        <f>'részletező tábla módosíto ei '!P216</f>
        <v>0</v>
      </c>
      <c r="U216" s="145">
        <f>'2a cofog szerinti teljesítés'!P218</f>
        <v>0</v>
      </c>
      <c r="V216" s="145">
        <f>'részletező tábla módosíto ei '!Q216</f>
        <v>0</v>
      </c>
      <c r="W216" s="145">
        <f>'2a cofog szerinti teljesítés'!Q218</f>
        <v>0</v>
      </c>
      <c r="X216" s="145">
        <f>'részletező tábla módosíto ei '!R216</f>
        <v>0</v>
      </c>
      <c r="Y216" s="145">
        <f>'2a cofog szerinti teljesítés'!R218</f>
        <v>0</v>
      </c>
      <c r="Z216" s="145">
        <f>'részletező tábla módosíto ei '!S216</f>
        <v>0</v>
      </c>
      <c r="AA216" s="145">
        <f>'2a cofog szerinti teljesítés'!S218</f>
        <v>0</v>
      </c>
      <c r="AB216" s="145">
        <f>'részletező tábla módosíto ei '!T216</f>
        <v>0</v>
      </c>
      <c r="AC216" s="145">
        <f>'2a cofog szerinti teljesítés'!T218</f>
        <v>0</v>
      </c>
      <c r="AD216" s="145">
        <f>'részletező tábla módosíto ei '!U216</f>
        <v>0</v>
      </c>
      <c r="AE216" s="145">
        <f>'2a cofog szerinti teljesítés'!U218</f>
        <v>0</v>
      </c>
      <c r="AF216" s="145">
        <f>'részletező tábla módosíto ei '!V216</f>
        <v>0</v>
      </c>
      <c r="AG216" s="145">
        <f>'2a cofog szerinti teljesítés'!V218</f>
        <v>0</v>
      </c>
      <c r="AH216" s="145">
        <f>'részletező tábla módosíto ei '!W216</f>
        <v>0</v>
      </c>
      <c r="AI216" s="145">
        <f>'2a cofog szerinti teljesítés'!W218</f>
        <v>0</v>
      </c>
      <c r="AJ216" s="145">
        <f>'részletező tábla módosíto ei '!X216</f>
        <v>0</v>
      </c>
      <c r="AK216" s="145">
        <f>'2a cofog szerinti teljesítés'!X218</f>
        <v>0</v>
      </c>
      <c r="AL216" s="145">
        <f>'részletező tábla módosíto ei '!Y216</f>
        <v>0</v>
      </c>
      <c r="AM216" s="145">
        <f>'2a cofog szerinti teljesítés'!Y218</f>
        <v>0</v>
      </c>
      <c r="AN216" s="145">
        <f>'részletező tábla módosíto ei '!Z216</f>
        <v>0</v>
      </c>
      <c r="AO216" s="145">
        <f>'2a cofog szerinti teljesítés'!Z218</f>
        <v>0</v>
      </c>
      <c r="AP216" s="145">
        <f>'részletező tábla módosíto ei '!AA216</f>
        <v>0</v>
      </c>
      <c r="AQ216" s="145">
        <f>'2a cofog szerinti teljesítés'!AA218</f>
        <v>0</v>
      </c>
      <c r="AR216" s="145">
        <f>'részletező tábla módosíto ei '!AB216</f>
        <v>0</v>
      </c>
      <c r="AS216" s="145">
        <f>'2a cofog szerinti teljesítés'!AB218</f>
        <v>13858564</v>
      </c>
      <c r="AT216" s="145">
        <f>'részletező tábla módosíto ei '!AC216</f>
        <v>0</v>
      </c>
      <c r="AU216" s="145">
        <f>'2a cofog szerinti teljesítés'!AC218</f>
        <v>0</v>
      </c>
      <c r="AV216" s="145">
        <f>'részletező tábla módosíto ei '!AD216</f>
        <v>0</v>
      </c>
      <c r="AW216" s="145">
        <f>'2a cofog szerinti teljesítés'!AD218</f>
        <v>316710081</v>
      </c>
      <c r="AX216" s="145">
        <f>'részletező tábla módosíto ei '!AF216</f>
        <v>0</v>
      </c>
      <c r="AY216" s="145">
        <f>'2a cofog szerinti teljesítés'!AF218</f>
        <v>0</v>
      </c>
      <c r="AZ216" s="145">
        <f>'részletező tábla módosíto ei '!AG216</f>
        <v>0</v>
      </c>
      <c r="BA216" s="145">
        <f>'2a cofog szerinti teljesítés'!AG218</f>
        <v>0</v>
      </c>
      <c r="BB216" s="145">
        <f>'részletező tábla módosíto ei '!AH216</f>
        <v>0</v>
      </c>
      <c r="BC216" s="145">
        <f>'2a cofog szerinti teljesítés'!AH218</f>
        <v>0</v>
      </c>
      <c r="BD216" s="145">
        <f>'részletező tábla módosíto ei '!AI216</f>
        <v>0</v>
      </c>
      <c r="BE216" s="145">
        <f>'2a cofog szerinti teljesítés'!AI218</f>
        <v>0</v>
      </c>
      <c r="BF216" s="145">
        <f>'részletező tábla módosíto ei '!AJ216</f>
        <v>0</v>
      </c>
      <c r="BG216" s="145">
        <f>'2a cofog szerinti teljesítés'!AJ218</f>
        <v>0</v>
      </c>
      <c r="BH216" s="145">
        <f>'részletező tábla módosíto ei '!AK216</f>
        <v>0</v>
      </c>
      <c r="BI216" s="145">
        <f>'2a cofog szerinti teljesítés'!AK218</f>
        <v>0</v>
      </c>
      <c r="BJ216" s="145">
        <f>'részletező tábla módosíto ei '!AL216</f>
        <v>341784827</v>
      </c>
      <c r="BK216" s="145">
        <f>'2a cofog szerinti teljesítés'!AL218</f>
        <v>0</v>
      </c>
      <c r="BL216" s="145">
        <f>'részletező tábla módosíto ei '!AM216</f>
        <v>0</v>
      </c>
      <c r="BM216" s="145">
        <f>'2a cofog szerinti teljesítés'!AM218</f>
        <v>0</v>
      </c>
      <c r="BN216" s="145">
        <f>'részletező tábla módosíto ei '!AN216</f>
        <v>0</v>
      </c>
      <c r="BO216" s="145">
        <f>'2a cofog szerinti teljesítés'!AN218</f>
        <v>0</v>
      </c>
      <c r="BP216" s="145">
        <f>'részletező tábla módosíto ei '!AO216</f>
        <v>0</v>
      </c>
      <c r="BQ216" s="145">
        <f>'2a cofog szerinti teljesítés'!AO218</f>
        <v>0</v>
      </c>
      <c r="BR216" s="145">
        <f>'részletező tábla módosíto ei '!AP216</f>
        <v>0</v>
      </c>
      <c r="BS216" s="145">
        <f>'2a cofog szerinti teljesítés'!AP218</f>
        <v>0</v>
      </c>
      <c r="BT216" s="145">
        <f>'részletező tábla módosíto ei '!AR216</f>
        <v>0</v>
      </c>
      <c r="BU216" s="145">
        <f>'2a cofog szerinti teljesítés'!AR218</f>
        <v>0</v>
      </c>
      <c r="BV216" s="145">
        <f>'részletező tábla módosíto ei '!AS216</f>
        <v>0</v>
      </c>
      <c r="BW216" s="145">
        <f>'2a cofog szerinti teljesítés'!AS218</f>
        <v>0</v>
      </c>
      <c r="BX216" s="145">
        <f>'részletező tábla módosíto ei '!AE216</f>
        <v>0</v>
      </c>
      <c r="BY216" s="145">
        <f>'2a cofog szerinti teljesítés'!AE218</f>
        <v>0</v>
      </c>
      <c r="BZ216" s="145" t="e">
        <f>'részletező tábla módosíto ei '!#REF!</f>
        <v>#REF!</v>
      </c>
      <c r="CA216" s="145">
        <f>'2a cofog szerinti teljesítés'!AG218</f>
        <v>0</v>
      </c>
      <c r="CB216" s="145">
        <f>'részletező tábla módosíto ei '!AT216</f>
        <v>0</v>
      </c>
      <c r="CC216" s="145">
        <f>'2a cofog szerinti teljesítés'!AU218</f>
        <v>0</v>
      </c>
      <c r="CD216" s="145">
        <f>'részletező tábla módosíto ei '!AU216</f>
        <v>0</v>
      </c>
      <c r="CE216" s="145">
        <f>'2a cofog szerinti teljesítés'!AX218</f>
        <v>0</v>
      </c>
      <c r="CF216" s="145" t="e">
        <f>'részletező tábla módosíto ei '!#REF!</f>
        <v>#REF!</v>
      </c>
      <c r="CG216" s="145" t="e">
        <f>'2a cofog szerinti teljesítés'!#REF!</f>
        <v>#REF!</v>
      </c>
      <c r="CH216" s="145">
        <f>'részletező tábla módosíto ei '!AV216</f>
        <v>0</v>
      </c>
      <c r="CI216" s="145">
        <f>'2a cofog szerinti teljesítés'!AY218</f>
        <v>0</v>
      </c>
      <c r="CJ216" s="145">
        <f>'részletező tábla módosíto ei '!AW216</f>
        <v>0</v>
      </c>
      <c r="CK216" s="145">
        <f>'2a cofog szerinti teljesítés'!AZ218</f>
        <v>0</v>
      </c>
      <c r="CL216" s="145" t="e">
        <f>'részletező tábla módosíto ei '!#REF!</f>
        <v>#REF!</v>
      </c>
      <c r="CM216" s="145"/>
      <c r="CN216" s="145" t="e">
        <f>'részletező tábla módosíto ei '!#REF!</f>
        <v>#REF!</v>
      </c>
      <c r="CO216" s="145">
        <f>'2a cofog szerinti teljesítés'!AQ218</f>
        <v>0</v>
      </c>
      <c r="CP216" s="145" t="e">
        <f>'részletező tábla módosíto ei '!#REF!</f>
        <v>#REF!</v>
      </c>
      <c r="CQ216" s="145"/>
      <c r="CR216" s="145">
        <f>'részletező tábla módosíto ei '!AX216</f>
        <v>0</v>
      </c>
      <c r="CS216" s="145"/>
      <c r="CT216" s="145" t="e">
        <f>'részletező tábla módosíto ei '!#REF!</f>
        <v>#REF!</v>
      </c>
      <c r="CU216" s="145" t="e">
        <f>'2a cofog szerinti teljesítés'!#REF!</f>
        <v>#REF!</v>
      </c>
      <c r="CV216" s="145">
        <f>'részletező tábla módosíto ei '!AY216</f>
        <v>0</v>
      </c>
      <c r="CW216" s="145">
        <f>'2a cofog szerinti teljesítés'!BB218</f>
        <v>0</v>
      </c>
      <c r="CX216" s="162">
        <f>'részletező tábla módosíto ei '!AZ216</f>
        <v>341784827</v>
      </c>
      <c r="CY216" s="162">
        <f>'2a cofog szerinti teljesítés'!BC218</f>
        <v>330568645</v>
      </c>
      <c r="CZ216" s="510">
        <f t="shared" si="279"/>
        <v>341784827</v>
      </c>
    </row>
    <row r="217" spans="1:104" ht="17.399999999999999" x14ac:dyDescent="0.3">
      <c r="A217" s="16" t="s">
        <v>423</v>
      </c>
      <c r="B217" s="17" t="s">
        <v>424</v>
      </c>
      <c r="C217" s="146">
        <f>'részletező tábla módosíto ei '!C217</f>
        <v>0</v>
      </c>
      <c r="D217" s="146">
        <f>'2a cofog szerinti teljesítés'!C219</f>
        <v>0</v>
      </c>
      <c r="E217" s="146">
        <f>'részletező tábla módosíto ei '!D217</f>
        <v>0</v>
      </c>
      <c r="F217" s="146">
        <f>'2a cofog szerinti teljesítés'!D219</f>
        <v>0</v>
      </c>
      <c r="G217" s="146">
        <f>'részletező tábla módosíto ei '!E217</f>
        <v>0</v>
      </c>
      <c r="H217" s="146">
        <f>'2a cofog szerinti teljesítés'!E219</f>
        <v>0</v>
      </c>
      <c r="I217" s="146">
        <f>'részletező tábla módosíto ei '!F217</f>
        <v>0</v>
      </c>
      <c r="J217" s="146">
        <f>'2a cofog szerinti teljesítés'!F219</f>
        <v>0</v>
      </c>
      <c r="K217" s="146">
        <f>'részletező tábla módosíto ei '!G217</f>
        <v>0</v>
      </c>
      <c r="L217" s="146">
        <f>'részletező tábla módosíto ei '!H217</f>
        <v>0</v>
      </c>
      <c r="M217" s="146">
        <f>'2a cofog szerinti teljesítés'!H219</f>
        <v>0</v>
      </c>
      <c r="N217" s="146">
        <f>'részletező tábla módosíto ei '!M217</f>
        <v>0</v>
      </c>
      <c r="O217" s="146">
        <f>'2a cofog szerinti teljesítés'!M219</f>
        <v>0</v>
      </c>
      <c r="P217" s="146">
        <f>'részletező tábla módosíto ei '!N217</f>
        <v>0</v>
      </c>
      <c r="Q217" s="146">
        <f>'2a cofog szerinti teljesítés'!N219</f>
        <v>0</v>
      </c>
      <c r="R217" s="146">
        <f>'részletező tábla módosíto ei '!O217</f>
        <v>0</v>
      </c>
      <c r="S217" s="146">
        <f>'2a cofog szerinti teljesítés'!O219</f>
        <v>0</v>
      </c>
      <c r="T217" s="146">
        <f>'részletező tábla módosíto ei '!P217</f>
        <v>0</v>
      </c>
      <c r="U217" s="146">
        <f>'2a cofog szerinti teljesítés'!P219</f>
        <v>0</v>
      </c>
      <c r="V217" s="146">
        <f>'részletező tábla módosíto ei '!Q217</f>
        <v>0</v>
      </c>
      <c r="W217" s="146">
        <f>'2a cofog szerinti teljesítés'!Q219</f>
        <v>0</v>
      </c>
      <c r="X217" s="146">
        <f>'részletező tábla módosíto ei '!R217</f>
        <v>0</v>
      </c>
      <c r="Y217" s="146">
        <f>'2a cofog szerinti teljesítés'!R219</f>
        <v>0</v>
      </c>
      <c r="Z217" s="146">
        <f>'részletező tábla módosíto ei '!S217</f>
        <v>0</v>
      </c>
      <c r="AA217" s="146">
        <f>'2a cofog szerinti teljesítés'!S219</f>
        <v>0</v>
      </c>
      <c r="AB217" s="146">
        <f>'részletező tábla módosíto ei '!T217</f>
        <v>0</v>
      </c>
      <c r="AC217" s="146">
        <f>'2a cofog szerinti teljesítés'!T219</f>
        <v>0</v>
      </c>
      <c r="AD217" s="146">
        <f>'részletező tábla módosíto ei '!U217</f>
        <v>0</v>
      </c>
      <c r="AE217" s="146">
        <f>'2a cofog szerinti teljesítés'!U219</f>
        <v>0</v>
      </c>
      <c r="AF217" s="146">
        <f>'részletező tábla módosíto ei '!V217</f>
        <v>0</v>
      </c>
      <c r="AG217" s="146">
        <f>'2a cofog szerinti teljesítés'!V219</f>
        <v>0</v>
      </c>
      <c r="AH217" s="146">
        <f>'részletező tábla módosíto ei '!W217</f>
        <v>0</v>
      </c>
      <c r="AI217" s="146">
        <f>'2a cofog szerinti teljesítés'!W219</f>
        <v>0</v>
      </c>
      <c r="AJ217" s="146">
        <f>'részletező tábla módosíto ei '!X217</f>
        <v>0</v>
      </c>
      <c r="AK217" s="146">
        <f>'2a cofog szerinti teljesítés'!X219</f>
        <v>0</v>
      </c>
      <c r="AL217" s="146">
        <f>'részletező tábla módosíto ei '!Y217</f>
        <v>0</v>
      </c>
      <c r="AM217" s="146">
        <f>'2a cofog szerinti teljesítés'!Y219</f>
        <v>0</v>
      </c>
      <c r="AN217" s="146">
        <f>'részletező tábla módosíto ei '!Z217</f>
        <v>0</v>
      </c>
      <c r="AO217" s="146">
        <f>'2a cofog szerinti teljesítés'!Z219</f>
        <v>0</v>
      </c>
      <c r="AP217" s="146">
        <f>'részletező tábla módosíto ei '!AA217</f>
        <v>0</v>
      </c>
      <c r="AQ217" s="146">
        <f>'2a cofog szerinti teljesítés'!AA219</f>
        <v>0</v>
      </c>
      <c r="AR217" s="146">
        <f>'részletező tábla módosíto ei '!AB217</f>
        <v>0</v>
      </c>
      <c r="AS217" s="146">
        <f>'2a cofog szerinti teljesítés'!AB219</f>
        <v>13858564</v>
      </c>
      <c r="AT217" s="146">
        <f>'részletező tábla módosíto ei '!AC217</f>
        <v>0</v>
      </c>
      <c r="AU217" s="146">
        <f>'2a cofog szerinti teljesítés'!AC219</f>
        <v>0</v>
      </c>
      <c r="AV217" s="146">
        <f>'részletező tábla módosíto ei '!AD217</f>
        <v>0</v>
      </c>
      <c r="AW217" s="146">
        <f>'2a cofog szerinti teljesítés'!AD219</f>
        <v>316710081</v>
      </c>
      <c r="AX217" s="146">
        <f>'részletező tábla módosíto ei '!AF217</f>
        <v>0</v>
      </c>
      <c r="AY217" s="146">
        <f>'2a cofog szerinti teljesítés'!AF219</f>
        <v>0</v>
      </c>
      <c r="AZ217" s="146">
        <f>'részletező tábla módosíto ei '!AG217</f>
        <v>0</v>
      </c>
      <c r="BA217" s="146">
        <f>'2a cofog szerinti teljesítés'!AG219</f>
        <v>0</v>
      </c>
      <c r="BB217" s="146">
        <f>'részletező tábla módosíto ei '!AH217</f>
        <v>0</v>
      </c>
      <c r="BC217" s="146">
        <f>'2a cofog szerinti teljesítés'!AH219</f>
        <v>0</v>
      </c>
      <c r="BD217" s="146">
        <f>'részletező tábla módosíto ei '!AI217</f>
        <v>0</v>
      </c>
      <c r="BE217" s="146">
        <f>'2a cofog szerinti teljesítés'!AI219</f>
        <v>0</v>
      </c>
      <c r="BF217" s="146">
        <f>'részletező tábla módosíto ei '!AJ217</f>
        <v>0</v>
      </c>
      <c r="BG217" s="146">
        <f>'2a cofog szerinti teljesítés'!AJ219</f>
        <v>0</v>
      </c>
      <c r="BH217" s="146">
        <f>'részletező tábla módosíto ei '!AK217</f>
        <v>0</v>
      </c>
      <c r="BI217" s="146">
        <f>'2a cofog szerinti teljesítés'!AK219</f>
        <v>0</v>
      </c>
      <c r="BJ217" s="146">
        <f>'részletező tábla módosíto ei '!AL217</f>
        <v>341784827</v>
      </c>
      <c r="BK217" s="146">
        <f>'2a cofog szerinti teljesítés'!AL219</f>
        <v>0</v>
      </c>
      <c r="BL217" s="146">
        <f>'részletező tábla módosíto ei '!AM217</f>
        <v>0</v>
      </c>
      <c r="BM217" s="146">
        <f>'2a cofog szerinti teljesítés'!AM219</f>
        <v>0</v>
      </c>
      <c r="BN217" s="146">
        <f>'részletező tábla módosíto ei '!AN217</f>
        <v>0</v>
      </c>
      <c r="BO217" s="146">
        <f>'2a cofog szerinti teljesítés'!AN219</f>
        <v>0</v>
      </c>
      <c r="BP217" s="146">
        <f>'részletező tábla módosíto ei '!AO217</f>
        <v>0</v>
      </c>
      <c r="BQ217" s="146">
        <f>'2a cofog szerinti teljesítés'!AO219</f>
        <v>0</v>
      </c>
      <c r="BR217" s="146">
        <f>'részletező tábla módosíto ei '!AP217</f>
        <v>0</v>
      </c>
      <c r="BS217" s="146">
        <f>'2a cofog szerinti teljesítés'!AP219</f>
        <v>0</v>
      </c>
      <c r="BT217" s="146">
        <f>'részletező tábla módosíto ei '!AR217</f>
        <v>0</v>
      </c>
      <c r="BU217" s="146">
        <f>'2a cofog szerinti teljesítés'!AR219</f>
        <v>0</v>
      </c>
      <c r="BV217" s="146">
        <f>'részletező tábla módosíto ei '!AS217</f>
        <v>0</v>
      </c>
      <c r="BW217" s="146">
        <f>'2a cofog szerinti teljesítés'!AS219</f>
        <v>0</v>
      </c>
      <c r="BX217" s="146">
        <f>'részletező tábla módosíto ei '!AE217</f>
        <v>0</v>
      </c>
      <c r="BY217" s="146">
        <f>'2a cofog szerinti teljesítés'!AE219</f>
        <v>0</v>
      </c>
      <c r="BZ217" s="146" t="e">
        <f>'részletező tábla módosíto ei '!#REF!</f>
        <v>#REF!</v>
      </c>
      <c r="CA217" s="146">
        <f>'2a cofog szerinti teljesítés'!AG219</f>
        <v>0</v>
      </c>
      <c r="CB217" s="146">
        <f>'részletező tábla módosíto ei '!AT217</f>
        <v>0</v>
      </c>
      <c r="CC217" s="146">
        <f>'2a cofog szerinti teljesítés'!AU219</f>
        <v>0</v>
      </c>
      <c r="CD217" s="146">
        <f>'részletező tábla módosíto ei '!AU217</f>
        <v>0</v>
      </c>
      <c r="CE217" s="146">
        <f>'2a cofog szerinti teljesítés'!AX219</f>
        <v>0</v>
      </c>
      <c r="CF217" s="146" t="e">
        <f>'részletező tábla módosíto ei '!#REF!</f>
        <v>#REF!</v>
      </c>
      <c r="CG217" s="146" t="e">
        <f>'2a cofog szerinti teljesítés'!#REF!</f>
        <v>#REF!</v>
      </c>
      <c r="CH217" s="146">
        <f>'részletező tábla módosíto ei '!AV217</f>
        <v>0</v>
      </c>
      <c r="CI217" s="146">
        <f>'2a cofog szerinti teljesítés'!AY219</f>
        <v>0</v>
      </c>
      <c r="CJ217" s="146">
        <f>'részletező tábla módosíto ei '!AW217</f>
        <v>0</v>
      </c>
      <c r="CK217" s="146">
        <f>'2a cofog szerinti teljesítés'!AZ219</f>
        <v>0</v>
      </c>
      <c r="CL217" s="146" t="e">
        <f>'részletező tábla módosíto ei '!#REF!</f>
        <v>#REF!</v>
      </c>
      <c r="CM217" s="146"/>
      <c r="CN217" s="146" t="e">
        <f>'részletező tábla módosíto ei '!#REF!</f>
        <v>#REF!</v>
      </c>
      <c r="CO217" s="146">
        <f>'2a cofog szerinti teljesítés'!AQ219</f>
        <v>0</v>
      </c>
      <c r="CP217" s="146" t="e">
        <f>'részletező tábla módosíto ei '!#REF!</f>
        <v>#REF!</v>
      </c>
      <c r="CQ217" s="146"/>
      <c r="CR217" s="146">
        <f>'részletező tábla módosíto ei '!AX217</f>
        <v>0</v>
      </c>
      <c r="CS217" s="146"/>
      <c r="CT217" s="146" t="e">
        <f>'részletező tábla módosíto ei '!#REF!</f>
        <v>#REF!</v>
      </c>
      <c r="CU217" s="146" t="e">
        <f>'2a cofog szerinti teljesítés'!#REF!</f>
        <v>#REF!</v>
      </c>
      <c r="CV217" s="146">
        <f>'részletező tábla módosíto ei '!AY217</f>
        <v>0</v>
      </c>
      <c r="CW217" s="146">
        <f>'2a cofog szerinti teljesítés'!BB219</f>
        <v>0</v>
      </c>
      <c r="CX217" s="146">
        <f>'részletező tábla módosíto ei '!AZ217</f>
        <v>341784827</v>
      </c>
      <c r="CY217" s="146">
        <f>'2a cofog szerinti teljesítés'!BC219</f>
        <v>330568645</v>
      </c>
      <c r="CZ217" s="510">
        <f t="shared" ref="CZ217" si="280">CZ218+CZ222+CZ227+CZ228+CZ229+CZ230+CZ231+CZ232</f>
        <v>341784827</v>
      </c>
    </row>
    <row r="218" spans="1:104" ht="17.399999999999999" x14ac:dyDescent="0.3">
      <c r="A218" s="18" t="s">
        <v>425</v>
      </c>
      <c r="B218" s="19" t="s">
        <v>426</v>
      </c>
      <c r="C218" s="512">
        <f>'részletező tábla módosíto ei '!C218</f>
        <v>0</v>
      </c>
      <c r="D218" s="512">
        <f>'2a cofog szerinti teljesítés'!C220</f>
        <v>0</v>
      </c>
      <c r="E218" s="512">
        <f>'részletező tábla módosíto ei '!D218</f>
        <v>0</v>
      </c>
      <c r="F218" s="512">
        <f>'2a cofog szerinti teljesítés'!D220</f>
        <v>0</v>
      </c>
      <c r="G218" s="512">
        <f>'részletező tábla módosíto ei '!E218</f>
        <v>0</v>
      </c>
      <c r="H218" s="512">
        <f>'2a cofog szerinti teljesítés'!E220</f>
        <v>0</v>
      </c>
      <c r="I218" s="512">
        <f>'részletező tábla módosíto ei '!F218</f>
        <v>0</v>
      </c>
      <c r="J218" s="512">
        <f>'2a cofog szerinti teljesítés'!F220</f>
        <v>0</v>
      </c>
      <c r="K218" s="512">
        <f>'részletező tábla módosíto ei '!G218</f>
        <v>0</v>
      </c>
      <c r="L218" s="512">
        <f>'részletező tábla módosíto ei '!H218</f>
        <v>0</v>
      </c>
      <c r="M218" s="512">
        <f>'2a cofog szerinti teljesítés'!H220</f>
        <v>0</v>
      </c>
      <c r="N218" s="512">
        <f>'részletező tábla módosíto ei '!M218</f>
        <v>0</v>
      </c>
      <c r="O218" s="512">
        <f>'2a cofog szerinti teljesítés'!M220</f>
        <v>0</v>
      </c>
      <c r="P218" s="512">
        <f>'részletező tábla módosíto ei '!N218</f>
        <v>0</v>
      </c>
      <c r="Q218" s="512">
        <f>'2a cofog szerinti teljesítés'!N220</f>
        <v>0</v>
      </c>
      <c r="R218" s="512">
        <f>'részletező tábla módosíto ei '!O218</f>
        <v>0</v>
      </c>
      <c r="S218" s="512">
        <f>'2a cofog szerinti teljesítés'!O220</f>
        <v>0</v>
      </c>
      <c r="T218" s="512">
        <f>'részletező tábla módosíto ei '!P218</f>
        <v>0</v>
      </c>
      <c r="U218" s="512">
        <f>'2a cofog szerinti teljesítés'!P220</f>
        <v>0</v>
      </c>
      <c r="V218" s="512">
        <f>'részletező tábla módosíto ei '!Q218</f>
        <v>0</v>
      </c>
      <c r="W218" s="512">
        <f>'2a cofog szerinti teljesítés'!Q220</f>
        <v>0</v>
      </c>
      <c r="X218" s="512">
        <f>'részletező tábla módosíto ei '!R218</f>
        <v>0</v>
      </c>
      <c r="Y218" s="512">
        <f>'2a cofog szerinti teljesítés'!R220</f>
        <v>0</v>
      </c>
      <c r="Z218" s="512">
        <f>'részletező tábla módosíto ei '!S218</f>
        <v>0</v>
      </c>
      <c r="AA218" s="512">
        <f>'2a cofog szerinti teljesítés'!S220</f>
        <v>0</v>
      </c>
      <c r="AB218" s="512">
        <f>'részletező tábla módosíto ei '!T218</f>
        <v>0</v>
      </c>
      <c r="AC218" s="512">
        <f>'2a cofog szerinti teljesítés'!T220</f>
        <v>0</v>
      </c>
      <c r="AD218" s="512">
        <f>'részletező tábla módosíto ei '!U218</f>
        <v>0</v>
      </c>
      <c r="AE218" s="512">
        <f>'2a cofog szerinti teljesítés'!U220</f>
        <v>0</v>
      </c>
      <c r="AF218" s="512">
        <f>'részletező tábla módosíto ei '!V218</f>
        <v>0</v>
      </c>
      <c r="AG218" s="512">
        <f>'2a cofog szerinti teljesítés'!V220</f>
        <v>0</v>
      </c>
      <c r="AH218" s="512">
        <f>'részletező tábla módosíto ei '!W218</f>
        <v>0</v>
      </c>
      <c r="AI218" s="512">
        <f>'2a cofog szerinti teljesítés'!W220</f>
        <v>0</v>
      </c>
      <c r="AJ218" s="512">
        <f>'részletező tábla módosíto ei '!X218</f>
        <v>0</v>
      </c>
      <c r="AK218" s="512">
        <f>'2a cofog szerinti teljesítés'!X220</f>
        <v>0</v>
      </c>
      <c r="AL218" s="512">
        <f>'részletező tábla módosíto ei '!Y218</f>
        <v>0</v>
      </c>
      <c r="AM218" s="512">
        <f>'2a cofog szerinti teljesítés'!Y220</f>
        <v>0</v>
      </c>
      <c r="AN218" s="512">
        <f>'részletező tábla módosíto ei '!Z218</f>
        <v>0</v>
      </c>
      <c r="AO218" s="512">
        <f>'2a cofog szerinti teljesítés'!Z220</f>
        <v>0</v>
      </c>
      <c r="AP218" s="512">
        <f>'részletező tábla módosíto ei '!AA218</f>
        <v>0</v>
      </c>
      <c r="AQ218" s="512">
        <f>'2a cofog szerinti teljesítés'!AA220</f>
        <v>0</v>
      </c>
      <c r="AR218" s="512">
        <f>'részletező tábla módosíto ei '!AB218</f>
        <v>0</v>
      </c>
      <c r="AS218" s="512">
        <f>'2a cofog szerinti teljesítés'!AB220</f>
        <v>0</v>
      </c>
      <c r="AT218" s="512">
        <f>'részletező tábla módosíto ei '!AC218</f>
        <v>0</v>
      </c>
      <c r="AU218" s="512">
        <f>'2a cofog szerinti teljesítés'!AC220</f>
        <v>0</v>
      </c>
      <c r="AV218" s="512">
        <f>'részletező tábla módosíto ei '!AD218</f>
        <v>0</v>
      </c>
      <c r="AW218" s="512">
        <f>'2a cofog szerinti teljesítés'!AD220</f>
        <v>0</v>
      </c>
      <c r="AX218" s="512">
        <f>'részletező tábla módosíto ei '!AF218</f>
        <v>0</v>
      </c>
      <c r="AY218" s="512">
        <f>'2a cofog szerinti teljesítés'!AF220</f>
        <v>0</v>
      </c>
      <c r="AZ218" s="512">
        <f>'részletező tábla módosíto ei '!AG218</f>
        <v>0</v>
      </c>
      <c r="BA218" s="512">
        <f>'2a cofog szerinti teljesítés'!AG220</f>
        <v>0</v>
      </c>
      <c r="BB218" s="512">
        <f>'részletező tábla módosíto ei '!AH218</f>
        <v>0</v>
      </c>
      <c r="BC218" s="512">
        <f>'2a cofog szerinti teljesítés'!AH220</f>
        <v>0</v>
      </c>
      <c r="BD218" s="512">
        <f>'részletező tábla módosíto ei '!AI218</f>
        <v>0</v>
      </c>
      <c r="BE218" s="512">
        <f>'2a cofog szerinti teljesítés'!AI220</f>
        <v>0</v>
      </c>
      <c r="BF218" s="512">
        <f>'részletező tábla módosíto ei '!AJ218</f>
        <v>0</v>
      </c>
      <c r="BG218" s="512">
        <f>'2a cofog szerinti teljesítés'!AJ220</f>
        <v>0</v>
      </c>
      <c r="BH218" s="512">
        <f>'részletező tábla módosíto ei '!AK218</f>
        <v>0</v>
      </c>
      <c r="BI218" s="512">
        <f>'2a cofog szerinti teljesítés'!AK220</f>
        <v>0</v>
      </c>
      <c r="BJ218" s="512">
        <f>'részletező tábla módosíto ei '!AL218</f>
        <v>0</v>
      </c>
      <c r="BK218" s="512">
        <f>'2a cofog szerinti teljesítés'!AL220</f>
        <v>0</v>
      </c>
      <c r="BL218" s="512">
        <f>'részletező tábla módosíto ei '!AM218</f>
        <v>0</v>
      </c>
      <c r="BM218" s="512">
        <f>'2a cofog szerinti teljesítés'!AM220</f>
        <v>0</v>
      </c>
      <c r="BN218" s="512">
        <f>'részletező tábla módosíto ei '!AN218</f>
        <v>0</v>
      </c>
      <c r="BO218" s="512">
        <f>'2a cofog szerinti teljesítés'!AN220</f>
        <v>0</v>
      </c>
      <c r="BP218" s="512">
        <f>'részletező tábla módosíto ei '!AO218</f>
        <v>0</v>
      </c>
      <c r="BQ218" s="512">
        <f>'2a cofog szerinti teljesítés'!AO220</f>
        <v>0</v>
      </c>
      <c r="BR218" s="512">
        <f>'részletező tábla módosíto ei '!AP218</f>
        <v>0</v>
      </c>
      <c r="BS218" s="512">
        <f>'2a cofog szerinti teljesítés'!AP220</f>
        <v>0</v>
      </c>
      <c r="BT218" s="512">
        <f>'részletező tábla módosíto ei '!AR218</f>
        <v>0</v>
      </c>
      <c r="BU218" s="512">
        <f>'2a cofog szerinti teljesítés'!AR220</f>
        <v>0</v>
      </c>
      <c r="BV218" s="512">
        <f>'részletező tábla módosíto ei '!AS218</f>
        <v>0</v>
      </c>
      <c r="BW218" s="512">
        <f>'2a cofog szerinti teljesítés'!AS220</f>
        <v>0</v>
      </c>
      <c r="BX218" s="512">
        <f>'részletező tábla módosíto ei '!AE218</f>
        <v>0</v>
      </c>
      <c r="BY218" s="512">
        <f>'2a cofog szerinti teljesítés'!AE220</f>
        <v>0</v>
      </c>
      <c r="BZ218" s="512" t="e">
        <f>'részletező tábla módosíto ei '!#REF!</f>
        <v>#REF!</v>
      </c>
      <c r="CA218" s="512">
        <f>'2a cofog szerinti teljesítés'!AG220</f>
        <v>0</v>
      </c>
      <c r="CB218" s="512">
        <f>'részletező tábla módosíto ei '!AT218</f>
        <v>0</v>
      </c>
      <c r="CC218" s="512">
        <f>'2a cofog szerinti teljesítés'!AU220</f>
        <v>0</v>
      </c>
      <c r="CD218" s="512">
        <f>'részletező tábla módosíto ei '!AU218</f>
        <v>0</v>
      </c>
      <c r="CE218" s="512">
        <f>'2a cofog szerinti teljesítés'!AX220</f>
        <v>0</v>
      </c>
      <c r="CF218" s="512" t="e">
        <f>'részletező tábla módosíto ei '!#REF!</f>
        <v>#REF!</v>
      </c>
      <c r="CG218" s="512" t="e">
        <f>'2a cofog szerinti teljesítés'!#REF!</f>
        <v>#REF!</v>
      </c>
      <c r="CH218" s="512">
        <f>'részletező tábla módosíto ei '!AV218</f>
        <v>0</v>
      </c>
      <c r="CI218" s="512">
        <f>'2a cofog szerinti teljesítés'!AY220</f>
        <v>0</v>
      </c>
      <c r="CJ218" s="512">
        <f>'részletező tábla módosíto ei '!AW218</f>
        <v>0</v>
      </c>
      <c r="CK218" s="512">
        <f>'2a cofog szerinti teljesítés'!AZ220</f>
        <v>0</v>
      </c>
      <c r="CL218" s="512" t="e">
        <f>'részletező tábla módosíto ei '!#REF!</f>
        <v>#REF!</v>
      </c>
      <c r="CM218" s="512"/>
      <c r="CN218" s="512" t="e">
        <f>'részletező tábla módosíto ei '!#REF!</f>
        <v>#REF!</v>
      </c>
      <c r="CO218" s="512">
        <f>'2a cofog szerinti teljesítés'!AQ220</f>
        <v>0</v>
      </c>
      <c r="CP218" s="512" t="e">
        <f>'részletező tábla módosíto ei '!#REF!</f>
        <v>#REF!</v>
      </c>
      <c r="CQ218" s="512"/>
      <c r="CR218" s="512">
        <f>'részletező tábla módosíto ei '!AX218</f>
        <v>0</v>
      </c>
      <c r="CS218" s="512"/>
      <c r="CT218" s="512" t="e">
        <f>'részletező tábla módosíto ei '!#REF!</f>
        <v>#REF!</v>
      </c>
      <c r="CU218" s="512" t="e">
        <f>'2a cofog szerinti teljesítés'!#REF!</f>
        <v>#REF!</v>
      </c>
      <c r="CV218" s="512">
        <f>'részletező tábla módosíto ei '!AY218</f>
        <v>0</v>
      </c>
      <c r="CW218" s="512">
        <f>'2a cofog szerinti teljesítés'!BB220</f>
        <v>0</v>
      </c>
      <c r="CX218" s="513">
        <f>'részletező tábla módosíto ei '!AZ218</f>
        <v>0</v>
      </c>
      <c r="CY218" s="513">
        <f>'2a cofog szerinti teljesítés'!BC220</f>
        <v>0</v>
      </c>
      <c r="CZ218" s="510">
        <f t="shared" ref="CZ218:CZ238" si="281">CX218+AD218+V218+L218</f>
        <v>0</v>
      </c>
    </row>
    <row r="219" spans="1:104" ht="17.399999999999999" x14ac:dyDescent="0.3">
      <c r="A219" s="22" t="s">
        <v>427</v>
      </c>
      <c r="B219" s="23" t="s">
        <v>428</v>
      </c>
      <c r="C219" s="512">
        <f>'részletező tábla módosíto ei '!C219</f>
        <v>0</v>
      </c>
      <c r="D219" s="512">
        <f>'2a cofog szerinti teljesítés'!C221</f>
        <v>0</v>
      </c>
      <c r="E219" s="512">
        <f>'részletező tábla módosíto ei '!D219</f>
        <v>0</v>
      </c>
      <c r="F219" s="512">
        <f>'2a cofog szerinti teljesítés'!D221</f>
        <v>0</v>
      </c>
      <c r="G219" s="512">
        <f>'részletező tábla módosíto ei '!E219</f>
        <v>0</v>
      </c>
      <c r="H219" s="512">
        <f>'2a cofog szerinti teljesítés'!E221</f>
        <v>0</v>
      </c>
      <c r="I219" s="512">
        <f>'részletező tábla módosíto ei '!F219</f>
        <v>0</v>
      </c>
      <c r="J219" s="512">
        <f>'2a cofog szerinti teljesítés'!F221</f>
        <v>0</v>
      </c>
      <c r="K219" s="512">
        <f>'részletező tábla módosíto ei '!G219</f>
        <v>0</v>
      </c>
      <c r="L219" s="512">
        <f>'részletező tábla módosíto ei '!H219</f>
        <v>0</v>
      </c>
      <c r="M219" s="512">
        <f>'2a cofog szerinti teljesítés'!H221</f>
        <v>0</v>
      </c>
      <c r="N219" s="512">
        <f>'részletező tábla módosíto ei '!M219</f>
        <v>0</v>
      </c>
      <c r="O219" s="512">
        <f>'2a cofog szerinti teljesítés'!M221</f>
        <v>0</v>
      </c>
      <c r="P219" s="512">
        <f>'részletező tábla módosíto ei '!N219</f>
        <v>0</v>
      </c>
      <c r="Q219" s="512">
        <f>'2a cofog szerinti teljesítés'!N221</f>
        <v>0</v>
      </c>
      <c r="R219" s="512">
        <f>'részletező tábla módosíto ei '!O219</f>
        <v>0</v>
      </c>
      <c r="S219" s="512">
        <f>'2a cofog szerinti teljesítés'!O221</f>
        <v>0</v>
      </c>
      <c r="T219" s="512">
        <f>'részletező tábla módosíto ei '!P219</f>
        <v>0</v>
      </c>
      <c r="U219" s="512">
        <f>'2a cofog szerinti teljesítés'!P221</f>
        <v>0</v>
      </c>
      <c r="V219" s="512">
        <f>'részletező tábla módosíto ei '!Q219</f>
        <v>0</v>
      </c>
      <c r="W219" s="512">
        <f>'2a cofog szerinti teljesítés'!Q221</f>
        <v>0</v>
      </c>
      <c r="X219" s="512">
        <f>'részletező tábla módosíto ei '!R219</f>
        <v>0</v>
      </c>
      <c r="Y219" s="512">
        <f>'2a cofog szerinti teljesítés'!R221</f>
        <v>0</v>
      </c>
      <c r="Z219" s="512">
        <f>'részletező tábla módosíto ei '!S219</f>
        <v>0</v>
      </c>
      <c r="AA219" s="512">
        <f>'2a cofog szerinti teljesítés'!S221</f>
        <v>0</v>
      </c>
      <c r="AB219" s="512">
        <f>'részletező tábla módosíto ei '!T219</f>
        <v>0</v>
      </c>
      <c r="AC219" s="512">
        <f>'2a cofog szerinti teljesítés'!T221</f>
        <v>0</v>
      </c>
      <c r="AD219" s="512">
        <f>'részletező tábla módosíto ei '!U219</f>
        <v>0</v>
      </c>
      <c r="AE219" s="512">
        <f>'2a cofog szerinti teljesítés'!U221</f>
        <v>0</v>
      </c>
      <c r="AF219" s="512">
        <f>'részletező tábla módosíto ei '!V219</f>
        <v>0</v>
      </c>
      <c r="AG219" s="512">
        <f>'2a cofog szerinti teljesítés'!V221</f>
        <v>0</v>
      </c>
      <c r="AH219" s="512">
        <f>'részletező tábla módosíto ei '!W219</f>
        <v>0</v>
      </c>
      <c r="AI219" s="512">
        <f>'2a cofog szerinti teljesítés'!W221</f>
        <v>0</v>
      </c>
      <c r="AJ219" s="512">
        <f>'részletező tábla módosíto ei '!X219</f>
        <v>0</v>
      </c>
      <c r="AK219" s="512">
        <f>'2a cofog szerinti teljesítés'!X221</f>
        <v>0</v>
      </c>
      <c r="AL219" s="512">
        <f>'részletező tábla módosíto ei '!Y219</f>
        <v>0</v>
      </c>
      <c r="AM219" s="512">
        <f>'2a cofog szerinti teljesítés'!Y221</f>
        <v>0</v>
      </c>
      <c r="AN219" s="512">
        <f>'részletező tábla módosíto ei '!Z219</f>
        <v>0</v>
      </c>
      <c r="AO219" s="512">
        <f>'2a cofog szerinti teljesítés'!Z221</f>
        <v>0</v>
      </c>
      <c r="AP219" s="512">
        <f>'részletező tábla módosíto ei '!AA219</f>
        <v>0</v>
      </c>
      <c r="AQ219" s="512">
        <f>'2a cofog szerinti teljesítés'!AA221</f>
        <v>0</v>
      </c>
      <c r="AR219" s="512">
        <f>'részletező tábla módosíto ei '!AB219</f>
        <v>0</v>
      </c>
      <c r="AS219" s="512">
        <f>'2a cofog szerinti teljesítés'!AB221</f>
        <v>0</v>
      </c>
      <c r="AT219" s="512">
        <f>'részletező tábla módosíto ei '!AC219</f>
        <v>0</v>
      </c>
      <c r="AU219" s="512">
        <f>'2a cofog szerinti teljesítés'!AC221</f>
        <v>0</v>
      </c>
      <c r="AV219" s="512">
        <f>'részletező tábla módosíto ei '!AD219</f>
        <v>0</v>
      </c>
      <c r="AW219" s="512">
        <f>'2a cofog szerinti teljesítés'!AD221</f>
        <v>0</v>
      </c>
      <c r="AX219" s="512">
        <f>'részletező tábla módosíto ei '!AF219</f>
        <v>0</v>
      </c>
      <c r="AY219" s="512">
        <f>'2a cofog szerinti teljesítés'!AF221</f>
        <v>0</v>
      </c>
      <c r="AZ219" s="512">
        <f>'részletező tábla módosíto ei '!AG219</f>
        <v>0</v>
      </c>
      <c r="BA219" s="512">
        <f>'2a cofog szerinti teljesítés'!AG221</f>
        <v>0</v>
      </c>
      <c r="BB219" s="512">
        <f>'részletező tábla módosíto ei '!AH219</f>
        <v>0</v>
      </c>
      <c r="BC219" s="512">
        <f>'2a cofog szerinti teljesítés'!AH221</f>
        <v>0</v>
      </c>
      <c r="BD219" s="512">
        <f>'részletező tábla módosíto ei '!AI219</f>
        <v>0</v>
      </c>
      <c r="BE219" s="512">
        <f>'2a cofog szerinti teljesítés'!AI221</f>
        <v>0</v>
      </c>
      <c r="BF219" s="512">
        <f>'részletező tábla módosíto ei '!AJ219</f>
        <v>0</v>
      </c>
      <c r="BG219" s="512">
        <f>'2a cofog szerinti teljesítés'!AJ221</f>
        <v>0</v>
      </c>
      <c r="BH219" s="512">
        <f>'részletező tábla módosíto ei '!AK219</f>
        <v>0</v>
      </c>
      <c r="BI219" s="512">
        <f>'2a cofog szerinti teljesítés'!AK221</f>
        <v>0</v>
      </c>
      <c r="BJ219" s="512">
        <f>'részletező tábla módosíto ei '!AL219</f>
        <v>0</v>
      </c>
      <c r="BK219" s="512">
        <f>'2a cofog szerinti teljesítés'!AL221</f>
        <v>0</v>
      </c>
      <c r="BL219" s="512">
        <f>'részletező tábla módosíto ei '!AM219</f>
        <v>0</v>
      </c>
      <c r="BM219" s="512">
        <f>'2a cofog szerinti teljesítés'!AM221</f>
        <v>0</v>
      </c>
      <c r="BN219" s="512">
        <f>'részletező tábla módosíto ei '!AN219</f>
        <v>0</v>
      </c>
      <c r="BO219" s="512">
        <f>'2a cofog szerinti teljesítés'!AN221</f>
        <v>0</v>
      </c>
      <c r="BP219" s="512">
        <f>'részletező tábla módosíto ei '!AO219</f>
        <v>0</v>
      </c>
      <c r="BQ219" s="512">
        <f>'2a cofog szerinti teljesítés'!AO221</f>
        <v>0</v>
      </c>
      <c r="BR219" s="512">
        <f>'részletező tábla módosíto ei '!AP219</f>
        <v>0</v>
      </c>
      <c r="BS219" s="512">
        <f>'2a cofog szerinti teljesítés'!AP221</f>
        <v>0</v>
      </c>
      <c r="BT219" s="512">
        <f>'részletező tábla módosíto ei '!AR219</f>
        <v>0</v>
      </c>
      <c r="BU219" s="512">
        <f>'2a cofog szerinti teljesítés'!AR221</f>
        <v>0</v>
      </c>
      <c r="BV219" s="512">
        <f>'részletező tábla módosíto ei '!AS219</f>
        <v>0</v>
      </c>
      <c r="BW219" s="512">
        <f>'2a cofog szerinti teljesítés'!AS221</f>
        <v>0</v>
      </c>
      <c r="BX219" s="512">
        <f>'részletező tábla módosíto ei '!AE219</f>
        <v>0</v>
      </c>
      <c r="BY219" s="512">
        <f>'2a cofog szerinti teljesítés'!AE221</f>
        <v>0</v>
      </c>
      <c r="BZ219" s="512" t="e">
        <f>'részletező tábla módosíto ei '!#REF!</f>
        <v>#REF!</v>
      </c>
      <c r="CA219" s="512">
        <f>'2a cofog szerinti teljesítés'!AG221</f>
        <v>0</v>
      </c>
      <c r="CB219" s="512">
        <f>'részletező tábla módosíto ei '!AT219</f>
        <v>0</v>
      </c>
      <c r="CC219" s="512">
        <f>'2a cofog szerinti teljesítés'!AU221</f>
        <v>0</v>
      </c>
      <c r="CD219" s="512">
        <f>'részletező tábla módosíto ei '!AU219</f>
        <v>0</v>
      </c>
      <c r="CE219" s="512">
        <f>'2a cofog szerinti teljesítés'!AX221</f>
        <v>0</v>
      </c>
      <c r="CF219" s="512" t="e">
        <f>'részletező tábla módosíto ei '!#REF!</f>
        <v>#REF!</v>
      </c>
      <c r="CG219" s="512" t="e">
        <f>'2a cofog szerinti teljesítés'!#REF!</f>
        <v>#REF!</v>
      </c>
      <c r="CH219" s="512">
        <f>'részletező tábla módosíto ei '!AV219</f>
        <v>0</v>
      </c>
      <c r="CI219" s="512">
        <f>'2a cofog szerinti teljesítés'!AY221</f>
        <v>0</v>
      </c>
      <c r="CJ219" s="512">
        <f>'részletező tábla módosíto ei '!AW219</f>
        <v>0</v>
      </c>
      <c r="CK219" s="512">
        <f>'2a cofog szerinti teljesítés'!AZ221</f>
        <v>0</v>
      </c>
      <c r="CL219" s="512" t="e">
        <f>'részletező tábla módosíto ei '!#REF!</f>
        <v>#REF!</v>
      </c>
      <c r="CM219" s="512"/>
      <c r="CN219" s="512" t="e">
        <f>'részletező tábla módosíto ei '!#REF!</f>
        <v>#REF!</v>
      </c>
      <c r="CO219" s="512">
        <f>'2a cofog szerinti teljesítés'!AQ221</f>
        <v>0</v>
      </c>
      <c r="CP219" s="512" t="e">
        <f>'részletező tábla módosíto ei '!#REF!</f>
        <v>#REF!</v>
      </c>
      <c r="CQ219" s="512"/>
      <c r="CR219" s="512">
        <f>'részletező tábla módosíto ei '!AX219</f>
        <v>0</v>
      </c>
      <c r="CS219" s="512"/>
      <c r="CT219" s="512" t="e">
        <f>'részletező tábla módosíto ei '!#REF!</f>
        <v>#REF!</v>
      </c>
      <c r="CU219" s="512" t="e">
        <f>'2a cofog szerinti teljesítés'!#REF!</f>
        <v>#REF!</v>
      </c>
      <c r="CV219" s="512">
        <f>'részletező tábla módosíto ei '!AY219</f>
        <v>0</v>
      </c>
      <c r="CW219" s="512">
        <f>'2a cofog szerinti teljesítés'!BB221</f>
        <v>0</v>
      </c>
      <c r="CX219" s="513">
        <f>'részletező tábla módosíto ei '!AZ219</f>
        <v>0</v>
      </c>
      <c r="CY219" s="513">
        <f>'2a cofog szerinti teljesítés'!BC221</f>
        <v>0</v>
      </c>
      <c r="CZ219" s="510">
        <f t="shared" si="281"/>
        <v>0</v>
      </c>
    </row>
    <row r="220" spans="1:104" ht="31.2" x14ac:dyDescent="0.3">
      <c r="A220" s="22" t="s">
        <v>429</v>
      </c>
      <c r="B220" s="23" t="s">
        <v>430</v>
      </c>
      <c r="C220" s="512">
        <f>'részletező tábla módosíto ei '!C220</f>
        <v>0</v>
      </c>
      <c r="D220" s="512">
        <f>'2a cofog szerinti teljesítés'!C222</f>
        <v>0</v>
      </c>
      <c r="E220" s="512">
        <f>'részletező tábla módosíto ei '!D220</f>
        <v>0</v>
      </c>
      <c r="F220" s="512">
        <f>'2a cofog szerinti teljesítés'!D222</f>
        <v>0</v>
      </c>
      <c r="G220" s="512">
        <f>'részletező tábla módosíto ei '!E220</f>
        <v>0</v>
      </c>
      <c r="H220" s="512">
        <f>'2a cofog szerinti teljesítés'!E222</f>
        <v>0</v>
      </c>
      <c r="I220" s="512">
        <f>'részletező tábla módosíto ei '!F220</f>
        <v>0</v>
      </c>
      <c r="J220" s="512">
        <f>'2a cofog szerinti teljesítés'!F222</f>
        <v>0</v>
      </c>
      <c r="K220" s="512">
        <f>'részletező tábla módosíto ei '!G220</f>
        <v>0</v>
      </c>
      <c r="L220" s="512">
        <f>'részletező tábla módosíto ei '!H220</f>
        <v>0</v>
      </c>
      <c r="M220" s="512">
        <f>'2a cofog szerinti teljesítés'!H222</f>
        <v>0</v>
      </c>
      <c r="N220" s="512">
        <f>'részletező tábla módosíto ei '!M220</f>
        <v>0</v>
      </c>
      <c r="O220" s="512">
        <f>'2a cofog szerinti teljesítés'!M222</f>
        <v>0</v>
      </c>
      <c r="P220" s="512">
        <f>'részletező tábla módosíto ei '!N220</f>
        <v>0</v>
      </c>
      <c r="Q220" s="512">
        <f>'2a cofog szerinti teljesítés'!N222</f>
        <v>0</v>
      </c>
      <c r="R220" s="512">
        <f>'részletező tábla módosíto ei '!O220</f>
        <v>0</v>
      </c>
      <c r="S220" s="512">
        <f>'2a cofog szerinti teljesítés'!O222</f>
        <v>0</v>
      </c>
      <c r="T220" s="512">
        <f>'részletező tábla módosíto ei '!P220</f>
        <v>0</v>
      </c>
      <c r="U220" s="512">
        <f>'2a cofog szerinti teljesítés'!P222</f>
        <v>0</v>
      </c>
      <c r="V220" s="512">
        <f>'részletező tábla módosíto ei '!Q220</f>
        <v>0</v>
      </c>
      <c r="W220" s="512">
        <f>'2a cofog szerinti teljesítés'!Q222</f>
        <v>0</v>
      </c>
      <c r="X220" s="512">
        <f>'részletező tábla módosíto ei '!R220</f>
        <v>0</v>
      </c>
      <c r="Y220" s="512">
        <f>'2a cofog szerinti teljesítés'!R222</f>
        <v>0</v>
      </c>
      <c r="Z220" s="512">
        <f>'részletező tábla módosíto ei '!S220</f>
        <v>0</v>
      </c>
      <c r="AA220" s="512">
        <f>'2a cofog szerinti teljesítés'!S222</f>
        <v>0</v>
      </c>
      <c r="AB220" s="512">
        <f>'részletező tábla módosíto ei '!T220</f>
        <v>0</v>
      </c>
      <c r="AC220" s="512">
        <f>'2a cofog szerinti teljesítés'!T222</f>
        <v>0</v>
      </c>
      <c r="AD220" s="512">
        <f>'részletező tábla módosíto ei '!U220</f>
        <v>0</v>
      </c>
      <c r="AE220" s="512">
        <f>'2a cofog szerinti teljesítés'!U222</f>
        <v>0</v>
      </c>
      <c r="AF220" s="512">
        <f>'részletező tábla módosíto ei '!V220</f>
        <v>0</v>
      </c>
      <c r="AG220" s="512">
        <f>'2a cofog szerinti teljesítés'!V222</f>
        <v>0</v>
      </c>
      <c r="AH220" s="512">
        <f>'részletező tábla módosíto ei '!W220</f>
        <v>0</v>
      </c>
      <c r="AI220" s="512">
        <f>'2a cofog szerinti teljesítés'!W222</f>
        <v>0</v>
      </c>
      <c r="AJ220" s="512">
        <f>'részletező tábla módosíto ei '!X220</f>
        <v>0</v>
      </c>
      <c r="AK220" s="512">
        <f>'2a cofog szerinti teljesítés'!X222</f>
        <v>0</v>
      </c>
      <c r="AL220" s="512">
        <f>'részletező tábla módosíto ei '!Y220</f>
        <v>0</v>
      </c>
      <c r="AM220" s="512">
        <f>'2a cofog szerinti teljesítés'!Y222</f>
        <v>0</v>
      </c>
      <c r="AN220" s="512">
        <f>'részletező tábla módosíto ei '!Z220</f>
        <v>0</v>
      </c>
      <c r="AO220" s="512">
        <f>'2a cofog szerinti teljesítés'!Z222</f>
        <v>0</v>
      </c>
      <c r="AP220" s="512">
        <f>'részletező tábla módosíto ei '!AA220</f>
        <v>0</v>
      </c>
      <c r="AQ220" s="512">
        <f>'2a cofog szerinti teljesítés'!AA222</f>
        <v>0</v>
      </c>
      <c r="AR220" s="512">
        <f>'részletező tábla módosíto ei '!AB220</f>
        <v>0</v>
      </c>
      <c r="AS220" s="512">
        <f>'2a cofog szerinti teljesítés'!AB222</f>
        <v>0</v>
      </c>
      <c r="AT220" s="512">
        <f>'részletező tábla módosíto ei '!AC220</f>
        <v>0</v>
      </c>
      <c r="AU220" s="512">
        <f>'2a cofog szerinti teljesítés'!AC222</f>
        <v>0</v>
      </c>
      <c r="AV220" s="512">
        <f>'részletező tábla módosíto ei '!AD220</f>
        <v>0</v>
      </c>
      <c r="AW220" s="512">
        <f>'2a cofog szerinti teljesítés'!AD222</f>
        <v>0</v>
      </c>
      <c r="AX220" s="512">
        <f>'részletező tábla módosíto ei '!AF220</f>
        <v>0</v>
      </c>
      <c r="AY220" s="512">
        <f>'2a cofog szerinti teljesítés'!AF222</f>
        <v>0</v>
      </c>
      <c r="AZ220" s="512">
        <f>'részletező tábla módosíto ei '!AG220</f>
        <v>0</v>
      </c>
      <c r="BA220" s="512">
        <f>'2a cofog szerinti teljesítés'!AG222</f>
        <v>0</v>
      </c>
      <c r="BB220" s="512">
        <f>'részletező tábla módosíto ei '!AH220</f>
        <v>0</v>
      </c>
      <c r="BC220" s="512">
        <f>'2a cofog szerinti teljesítés'!AH222</f>
        <v>0</v>
      </c>
      <c r="BD220" s="512">
        <f>'részletező tábla módosíto ei '!AI220</f>
        <v>0</v>
      </c>
      <c r="BE220" s="512">
        <f>'2a cofog szerinti teljesítés'!AI222</f>
        <v>0</v>
      </c>
      <c r="BF220" s="512">
        <f>'részletező tábla módosíto ei '!AJ220</f>
        <v>0</v>
      </c>
      <c r="BG220" s="512">
        <f>'2a cofog szerinti teljesítés'!AJ222</f>
        <v>0</v>
      </c>
      <c r="BH220" s="512">
        <f>'részletező tábla módosíto ei '!AK220</f>
        <v>0</v>
      </c>
      <c r="BI220" s="512">
        <f>'2a cofog szerinti teljesítés'!AK222</f>
        <v>0</v>
      </c>
      <c r="BJ220" s="512">
        <f>'részletező tábla módosíto ei '!AL220</f>
        <v>0</v>
      </c>
      <c r="BK220" s="512">
        <f>'2a cofog szerinti teljesítés'!AL222</f>
        <v>0</v>
      </c>
      <c r="BL220" s="512">
        <f>'részletező tábla módosíto ei '!AM220</f>
        <v>0</v>
      </c>
      <c r="BM220" s="512">
        <f>'2a cofog szerinti teljesítés'!AM222</f>
        <v>0</v>
      </c>
      <c r="BN220" s="512">
        <f>'részletező tábla módosíto ei '!AN220</f>
        <v>0</v>
      </c>
      <c r="BO220" s="512">
        <f>'2a cofog szerinti teljesítés'!AN222</f>
        <v>0</v>
      </c>
      <c r="BP220" s="512">
        <f>'részletező tábla módosíto ei '!AO220</f>
        <v>0</v>
      </c>
      <c r="BQ220" s="512">
        <f>'2a cofog szerinti teljesítés'!AO222</f>
        <v>0</v>
      </c>
      <c r="BR220" s="512">
        <f>'részletező tábla módosíto ei '!AP220</f>
        <v>0</v>
      </c>
      <c r="BS220" s="512">
        <f>'2a cofog szerinti teljesítés'!AP222</f>
        <v>0</v>
      </c>
      <c r="BT220" s="512">
        <f>'részletező tábla módosíto ei '!AR220</f>
        <v>0</v>
      </c>
      <c r="BU220" s="512">
        <f>'2a cofog szerinti teljesítés'!AR222</f>
        <v>0</v>
      </c>
      <c r="BV220" s="512">
        <f>'részletező tábla módosíto ei '!AS220</f>
        <v>0</v>
      </c>
      <c r="BW220" s="512">
        <f>'2a cofog szerinti teljesítés'!AS222</f>
        <v>0</v>
      </c>
      <c r="BX220" s="512">
        <f>'részletező tábla módosíto ei '!AE220</f>
        <v>0</v>
      </c>
      <c r="BY220" s="512">
        <f>'2a cofog szerinti teljesítés'!AE222</f>
        <v>0</v>
      </c>
      <c r="BZ220" s="512" t="e">
        <f>'részletező tábla módosíto ei '!#REF!</f>
        <v>#REF!</v>
      </c>
      <c r="CA220" s="512">
        <f>'2a cofog szerinti teljesítés'!AG222</f>
        <v>0</v>
      </c>
      <c r="CB220" s="512">
        <f>'részletező tábla módosíto ei '!AT220</f>
        <v>0</v>
      </c>
      <c r="CC220" s="512">
        <f>'2a cofog szerinti teljesítés'!AU222</f>
        <v>0</v>
      </c>
      <c r="CD220" s="512">
        <f>'részletező tábla módosíto ei '!AU220</f>
        <v>0</v>
      </c>
      <c r="CE220" s="512">
        <f>'2a cofog szerinti teljesítés'!AX222</f>
        <v>0</v>
      </c>
      <c r="CF220" s="512" t="e">
        <f>'részletező tábla módosíto ei '!#REF!</f>
        <v>#REF!</v>
      </c>
      <c r="CG220" s="512" t="e">
        <f>'2a cofog szerinti teljesítés'!#REF!</f>
        <v>#REF!</v>
      </c>
      <c r="CH220" s="512">
        <f>'részletező tábla módosíto ei '!AV220</f>
        <v>0</v>
      </c>
      <c r="CI220" s="512">
        <f>'2a cofog szerinti teljesítés'!AY222</f>
        <v>0</v>
      </c>
      <c r="CJ220" s="512">
        <f>'részletező tábla módosíto ei '!AW220</f>
        <v>0</v>
      </c>
      <c r="CK220" s="512">
        <f>'2a cofog szerinti teljesítés'!AZ222</f>
        <v>0</v>
      </c>
      <c r="CL220" s="512" t="e">
        <f>'részletező tábla módosíto ei '!#REF!</f>
        <v>#REF!</v>
      </c>
      <c r="CM220" s="512"/>
      <c r="CN220" s="512" t="e">
        <f>'részletező tábla módosíto ei '!#REF!</f>
        <v>#REF!</v>
      </c>
      <c r="CO220" s="512">
        <f>'2a cofog szerinti teljesítés'!AQ222</f>
        <v>0</v>
      </c>
      <c r="CP220" s="512" t="e">
        <f>'részletező tábla módosíto ei '!#REF!</f>
        <v>#REF!</v>
      </c>
      <c r="CQ220" s="512"/>
      <c r="CR220" s="512">
        <f>'részletező tábla módosíto ei '!AX220</f>
        <v>0</v>
      </c>
      <c r="CS220" s="512"/>
      <c r="CT220" s="512" t="e">
        <f>'részletező tábla módosíto ei '!#REF!</f>
        <v>#REF!</v>
      </c>
      <c r="CU220" s="512" t="e">
        <f>'2a cofog szerinti teljesítés'!#REF!</f>
        <v>#REF!</v>
      </c>
      <c r="CV220" s="512">
        <f>'részletező tábla módosíto ei '!AY220</f>
        <v>0</v>
      </c>
      <c r="CW220" s="512">
        <f>'2a cofog szerinti teljesítés'!BB222</f>
        <v>0</v>
      </c>
      <c r="CX220" s="513">
        <f>'részletező tábla módosíto ei '!AZ220</f>
        <v>0</v>
      </c>
      <c r="CY220" s="513">
        <f>'2a cofog szerinti teljesítés'!BC222</f>
        <v>0</v>
      </c>
      <c r="CZ220" s="510">
        <f t="shared" si="281"/>
        <v>0</v>
      </c>
    </row>
    <row r="221" spans="1:104" ht="17.399999999999999" x14ac:dyDescent="0.3">
      <c r="A221" s="22" t="s">
        <v>431</v>
      </c>
      <c r="B221" s="23" t="s">
        <v>432</v>
      </c>
      <c r="C221" s="512">
        <f>'részletező tábla módosíto ei '!C221</f>
        <v>0</v>
      </c>
      <c r="D221" s="512">
        <f>'2a cofog szerinti teljesítés'!C223</f>
        <v>0</v>
      </c>
      <c r="E221" s="512">
        <f>'részletező tábla módosíto ei '!D221</f>
        <v>0</v>
      </c>
      <c r="F221" s="512">
        <f>'2a cofog szerinti teljesítés'!D223</f>
        <v>0</v>
      </c>
      <c r="G221" s="512">
        <f>'részletező tábla módosíto ei '!E221</f>
        <v>0</v>
      </c>
      <c r="H221" s="512">
        <f>'2a cofog szerinti teljesítés'!E223</f>
        <v>0</v>
      </c>
      <c r="I221" s="512">
        <f>'részletező tábla módosíto ei '!F221</f>
        <v>0</v>
      </c>
      <c r="J221" s="512">
        <f>'2a cofog szerinti teljesítés'!F223</f>
        <v>0</v>
      </c>
      <c r="K221" s="512">
        <f>'részletező tábla módosíto ei '!G221</f>
        <v>0</v>
      </c>
      <c r="L221" s="512">
        <f>'részletező tábla módosíto ei '!H221</f>
        <v>0</v>
      </c>
      <c r="M221" s="512">
        <f>'2a cofog szerinti teljesítés'!H223</f>
        <v>0</v>
      </c>
      <c r="N221" s="512">
        <f>'részletező tábla módosíto ei '!M221</f>
        <v>0</v>
      </c>
      <c r="O221" s="512">
        <f>'2a cofog szerinti teljesítés'!M223</f>
        <v>0</v>
      </c>
      <c r="P221" s="512">
        <f>'részletező tábla módosíto ei '!N221</f>
        <v>0</v>
      </c>
      <c r="Q221" s="512">
        <f>'2a cofog szerinti teljesítés'!N223</f>
        <v>0</v>
      </c>
      <c r="R221" s="512">
        <f>'részletező tábla módosíto ei '!O221</f>
        <v>0</v>
      </c>
      <c r="S221" s="512">
        <f>'2a cofog szerinti teljesítés'!O223</f>
        <v>0</v>
      </c>
      <c r="T221" s="512">
        <f>'részletező tábla módosíto ei '!P221</f>
        <v>0</v>
      </c>
      <c r="U221" s="512">
        <f>'2a cofog szerinti teljesítés'!P223</f>
        <v>0</v>
      </c>
      <c r="V221" s="512">
        <f>'részletező tábla módosíto ei '!Q221</f>
        <v>0</v>
      </c>
      <c r="W221" s="512">
        <f>'2a cofog szerinti teljesítés'!Q223</f>
        <v>0</v>
      </c>
      <c r="X221" s="512">
        <f>'részletező tábla módosíto ei '!R221</f>
        <v>0</v>
      </c>
      <c r="Y221" s="512">
        <f>'2a cofog szerinti teljesítés'!R223</f>
        <v>0</v>
      </c>
      <c r="Z221" s="512">
        <f>'részletező tábla módosíto ei '!S221</f>
        <v>0</v>
      </c>
      <c r="AA221" s="512">
        <f>'2a cofog szerinti teljesítés'!S223</f>
        <v>0</v>
      </c>
      <c r="AB221" s="512">
        <f>'részletező tábla módosíto ei '!T221</f>
        <v>0</v>
      </c>
      <c r="AC221" s="512">
        <f>'2a cofog szerinti teljesítés'!T223</f>
        <v>0</v>
      </c>
      <c r="AD221" s="512">
        <f>'részletező tábla módosíto ei '!U221</f>
        <v>0</v>
      </c>
      <c r="AE221" s="512">
        <f>'2a cofog szerinti teljesítés'!U223</f>
        <v>0</v>
      </c>
      <c r="AF221" s="512">
        <f>'részletező tábla módosíto ei '!V221</f>
        <v>0</v>
      </c>
      <c r="AG221" s="512">
        <f>'2a cofog szerinti teljesítés'!V223</f>
        <v>0</v>
      </c>
      <c r="AH221" s="512">
        <f>'részletező tábla módosíto ei '!W221</f>
        <v>0</v>
      </c>
      <c r="AI221" s="512">
        <f>'2a cofog szerinti teljesítés'!W223</f>
        <v>0</v>
      </c>
      <c r="AJ221" s="512">
        <f>'részletező tábla módosíto ei '!X221</f>
        <v>0</v>
      </c>
      <c r="AK221" s="512">
        <f>'2a cofog szerinti teljesítés'!X223</f>
        <v>0</v>
      </c>
      <c r="AL221" s="512">
        <f>'részletező tábla módosíto ei '!Y221</f>
        <v>0</v>
      </c>
      <c r="AM221" s="512">
        <f>'2a cofog szerinti teljesítés'!Y223</f>
        <v>0</v>
      </c>
      <c r="AN221" s="512">
        <f>'részletező tábla módosíto ei '!Z221</f>
        <v>0</v>
      </c>
      <c r="AO221" s="512">
        <f>'2a cofog szerinti teljesítés'!Z223</f>
        <v>0</v>
      </c>
      <c r="AP221" s="512">
        <f>'részletező tábla módosíto ei '!AA221</f>
        <v>0</v>
      </c>
      <c r="AQ221" s="512">
        <f>'2a cofog szerinti teljesítés'!AA223</f>
        <v>0</v>
      </c>
      <c r="AR221" s="512">
        <f>'részletező tábla módosíto ei '!AB221</f>
        <v>0</v>
      </c>
      <c r="AS221" s="512">
        <f>'2a cofog szerinti teljesítés'!AB223</f>
        <v>0</v>
      </c>
      <c r="AT221" s="512">
        <f>'részletező tábla módosíto ei '!AC221</f>
        <v>0</v>
      </c>
      <c r="AU221" s="512">
        <f>'2a cofog szerinti teljesítés'!AC223</f>
        <v>0</v>
      </c>
      <c r="AV221" s="512">
        <f>'részletező tábla módosíto ei '!AD221</f>
        <v>0</v>
      </c>
      <c r="AW221" s="512">
        <f>'2a cofog szerinti teljesítés'!AD223</f>
        <v>0</v>
      </c>
      <c r="AX221" s="512">
        <f>'részletező tábla módosíto ei '!AF221</f>
        <v>0</v>
      </c>
      <c r="AY221" s="512">
        <f>'2a cofog szerinti teljesítés'!AF223</f>
        <v>0</v>
      </c>
      <c r="AZ221" s="512">
        <f>'részletező tábla módosíto ei '!AG221</f>
        <v>0</v>
      </c>
      <c r="BA221" s="512">
        <f>'2a cofog szerinti teljesítés'!AG223</f>
        <v>0</v>
      </c>
      <c r="BB221" s="512">
        <f>'részletező tábla módosíto ei '!AH221</f>
        <v>0</v>
      </c>
      <c r="BC221" s="512">
        <f>'2a cofog szerinti teljesítés'!AH223</f>
        <v>0</v>
      </c>
      <c r="BD221" s="512">
        <f>'részletező tábla módosíto ei '!AI221</f>
        <v>0</v>
      </c>
      <c r="BE221" s="512">
        <f>'2a cofog szerinti teljesítés'!AI223</f>
        <v>0</v>
      </c>
      <c r="BF221" s="512">
        <f>'részletező tábla módosíto ei '!AJ221</f>
        <v>0</v>
      </c>
      <c r="BG221" s="512">
        <f>'2a cofog szerinti teljesítés'!AJ223</f>
        <v>0</v>
      </c>
      <c r="BH221" s="512">
        <f>'részletező tábla módosíto ei '!AK221</f>
        <v>0</v>
      </c>
      <c r="BI221" s="512">
        <f>'2a cofog szerinti teljesítés'!AK223</f>
        <v>0</v>
      </c>
      <c r="BJ221" s="512">
        <f>'részletező tábla módosíto ei '!AL221</f>
        <v>0</v>
      </c>
      <c r="BK221" s="512">
        <f>'2a cofog szerinti teljesítés'!AL223</f>
        <v>0</v>
      </c>
      <c r="BL221" s="512">
        <f>'részletező tábla módosíto ei '!AM221</f>
        <v>0</v>
      </c>
      <c r="BM221" s="512">
        <f>'2a cofog szerinti teljesítés'!AM223</f>
        <v>0</v>
      </c>
      <c r="BN221" s="512">
        <f>'részletező tábla módosíto ei '!AN221</f>
        <v>0</v>
      </c>
      <c r="BO221" s="512">
        <f>'2a cofog szerinti teljesítés'!AN223</f>
        <v>0</v>
      </c>
      <c r="BP221" s="512">
        <f>'részletező tábla módosíto ei '!AO221</f>
        <v>0</v>
      </c>
      <c r="BQ221" s="512">
        <f>'2a cofog szerinti teljesítés'!AO223</f>
        <v>0</v>
      </c>
      <c r="BR221" s="512">
        <f>'részletező tábla módosíto ei '!AP221</f>
        <v>0</v>
      </c>
      <c r="BS221" s="512">
        <f>'2a cofog szerinti teljesítés'!AP223</f>
        <v>0</v>
      </c>
      <c r="BT221" s="512">
        <f>'részletező tábla módosíto ei '!AR221</f>
        <v>0</v>
      </c>
      <c r="BU221" s="512">
        <f>'2a cofog szerinti teljesítés'!AR223</f>
        <v>0</v>
      </c>
      <c r="BV221" s="512">
        <f>'részletező tábla módosíto ei '!AS221</f>
        <v>0</v>
      </c>
      <c r="BW221" s="512">
        <f>'2a cofog szerinti teljesítés'!AS223</f>
        <v>0</v>
      </c>
      <c r="BX221" s="512">
        <f>'részletező tábla módosíto ei '!AE221</f>
        <v>0</v>
      </c>
      <c r="BY221" s="512">
        <f>'2a cofog szerinti teljesítés'!AE223</f>
        <v>0</v>
      </c>
      <c r="BZ221" s="512" t="e">
        <f>'részletező tábla módosíto ei '!#REF!</f>
        <v>#REF!</v>
      </c>
      <c r="CA221" s="512">
        <f>'2a cofog szerinti teljesítés'!AG223</f>
        <v>0</v>
      </c>
      <c r="CB221" s="512">
        <f>'részletező tábla módosíto ei '!AT221</f>
        <v>0</v>
      </c>
      <c r="CC221" s="512">
        <f>'2a cofog szerinti teljesítés'!AU223</f>
        <v>0</v>
      </c>
      <c r="CD221" s="512">
        <f>'részletező tábla módosíto ei '!AU221</f>
        <v>0</v>
      </c>
      <c r="CE221" s="512">
        <f>'2a cofog szerinti teljesítés'!AX223</f>
        <v>0</v>
      </c>
      <c r="CF221" s="512" t="e">
        <f>'részletező tábla módosíto ei '!#REF!</f>
        <v>#REF!</v>
      </c>
      <c r="CG221" s="512" t="e">
        <f>'2a cofog szerinti teljesítés'!#REF!</f>
        <v>#REF!</v>
      </c>
      <c r="CH221" s="512">
        <f>'részletező tábla módosíto ei '!AV221</f>
        <v>0</v>
      </c>
      <c r="CI221" s="512">
        <f>'2a cofog szerinti teljesítés'!AY223</f>
        <v>0</v>
      </c>
      <c r="CJ221" s="512">
        <f>'részletező tábla módosíto ei '!AW221</f>
        <v>0</v>
      </c>
      <c r="CK221" s="512">
        <f>'2a cofog szerinti teljesítés'!AZ223</f>
        <v>0</v>
      </c>
      <c r="CL221" s="512" t="e">
        <f>'részletező tábla módosíto ei '!#REF!</f>
        <v>#REF!</v>
      </c>
      <c r="CM221" s="512"/>
      <c r="CN221" s="512" t="e">
        <f>'részletező tábla módosíto ei '!#REF!</f>
        <v>#REF!</v>
      </c>
      <c r="CO221" s="512">
        <f>'2a cofog szerinti teljesítés'!AQ223</f>
        <v>0</v>
      </c>
      <c r="CP221" s="512" t="e">
        <f>'részletező tábla módosíto ei '!#REF!</f>
        <v>#REF!</v>
      </c>
      <c r="CQ221" s="512"/>
      <c r="CR221" s="512">
        <f>'részletező tábla módosíto ei '!AX221</f>
        <v>0</v>
      </c>
      <c r="CS221" s="512"/>
      <c r="CT221" s="512" t="e">
        <f>'részletező tábla módosíto ei '!#REF!</f>
        <v>#REF!</v>
      </c>
      <c r="CU221" s="512" t="e">
        <f>'2a cofog szerinti teljesítés'!#REF!</f>
        <v>#REF!</v>
      </c>
      <c r="CV221" s="512">
        <f>'részletező tábla módosíto ei '!AY221</f>
        <v>0</v>
      </c>
      <c r="CW221" s="512">
        <f>'2a cofog szerinti teljesítés'!BB223</f>
        <v>0</v>
      </c>
      <c r="CX221" s="513">
        <f>'részletező tábla módosíto ei '!AZ221</f>
        <v>0</v>
      </c>
      <c r="CY221" s="513">
        <f>'2a cofog szerinti teljesítés'!BC223</f>
        <v>0</v>
      </c>
      <c r="CZ221" s="510">
        <f t="shared" si="281"/>
        <v>0</v>
      </c>
    </row>
    <row r="222" spans="1:104" ht="17.399999999999999" x14ac:dyDescent="0.3">
      <c r="A222" s="18" t="s">
        <v>433</v>
      </c>
      <c r="B222" s="19" t="s">
        <v>434</v>
      </c>
      <c r="C222" s="512">
        <f>'részletező tábla módosíto ei '!C222</f>
        <v>0</v>
      </c>
      <c r="D222" s="512">
        <f>'2a cofog szerinti teljesítés'!C224</f>
        <v>0</v>
      </c>
      <c r="E222" s="512">
        <f>'részletező tábla módosíto ei '!D222</f>
        <v>0</v>
      </c>
      <c r="F222" s="512">
        <f>'2a cofog szerinti teljesítés'!D224</f>
        <v>0</v>
      </c>
      <c r="G222" s="512">
        <f>'részletező tábla módosíto ei '!E222</f>
        <v>0</v>
      </c>
      <c r="H222" s="512">
        <f>'2a cofog szerinti teljesítés'!E224</f>
        <v>0</v>
      </c>
      <c r="I222" s="512">
        <f>'részletező tábla módosíto ei '!F222</f>
        <v>0</v>
      </c>
      <c r="J222" s="512">
        <f>'2a cofog szerinti teljesítés'!F224</f>
        <v>0</v>
      </c>
      <c r="K222" s="512">
        <f>'részletező tábla módosíto ei '!G222</f>
        <v>0</v>
      </c>
      <c r="L222" s="512">
        <f>'részletező tábla módosíto ei '!H222</f>
        <v>0</v>
      </c>
      <c r="M222" s="512">
        <f>'2a cofog szerinti teljesítés'!H224</f>
        <v>0</v>
      </c>
      <c r="N222" s="512">
        <f>'részletező tábla módosíto ei '!M222</f>
        <v>0</v>
      </c>
      <c r="O222" s="512">
        <f>'2a cofog szerinti teljesítés'!M224</f>
        <v>0</v>
      </c>
      <c r="P222" s="512">
        <f>'részletező tábla módosíto ei '!N222</f>
        <v>0</v>
      </c>
      <c r="Q222" s="512">
        <f>'2a cofog szerinti teljesítés'!N224</f>
        <v>0</v>
      </c>
      <c r="R222" s="512">
        <f>'részletező tábla módosíto ei '!O222</f>
        <v>0</v>
      </c>
      <c r="S222" s="512">
        <f>'2a cofog szerinti teljesítés'!O224</f>
        <v>0</v>
      </c>
      <c r="T222" s="512">
        <f>'részletező tábla módosíto ei '!P222</f>
        <v>0</v>
      </c>
      <c r="U222" s="512">
        <f>'2a cofog szerinti teljesítés'!P224</f>
        <v>0</v>
      </c>
      <c r="V222" s="512">
        <f>'részletező tábla módosíto ei '!Q222</f>
        <v>0</v>
      </c>
      <c r="W222" s="512">
        <f>'2a cofog szerinti teljesítés'!Q224</f>
        <v>0</v>
      </c>
      <c r="X222" s="512">
        <f>'részletező tábla módosíto ei '!R222</f>
        <v>0</v>
      </c>
      <c r="Y222" s="512">
        <f>'2a cofog szerinti teljesítés'!R224</f>
        <v>0</v>
      </c>
      <c r="Z222" s="512">
        <f>'részletező tábla módosíto ei '!S222</f>
        <v>0</v>
      </c>
      <c r="AA222" s="512">
        <f>'2a cofog szerinti teljesítés'!S224</f>
        <v>0</v>
      </c>
      <c r="AB222" s="512">
        <f>'részletező tábla módosíto ei '!T222</f>
        <v>0</v>
      </c>
      <c r="AC222" s="512">
        <f>'2a cofog szerinti teljesítés'!T224</f>
        <v>0</v>
      </c>
      <c r="AD222" s="512">
        <f>'részletező tábla módosíto ei '!U222</f>
        <v>0</v>
      </c>
      <c r="AE222" s="512">
        <f>'2a cofog szerinti teljesítés'!U224</f>
        <v>0</v>
      </c>
      <c r="AF222" s="512">
        <f>'részletező tábla módosíto ei '!V222</f>
        <v>0</v>
      </c>
      <c r="AG222" s="512">
        <f>'2a cofog szerinti teljesítés'!V224</f>
        <v>0</v>
      </c>
      <c r="AH222" s="512">
        <f>'részletező tábla módosíto ei '!W222</f>
        <v>0</v>
      </c>
      <c r="AI222" s="512">
        <f>'2a cofog szerinti teljesítés'!W224</f>
        <v>0</v>
      </c>
      <c r="AJ222" s="512">
        <f>'részletező tábla módosíto ei '!X222</f>
        <v>0</v>
      </c>
      <c r="AK222" s="512">
        <f>'2a cofog szerinti teljesítés'!X224</f>
        <v>0</v>
      </c>
      <c r="AL222" s="512">
        <f>'részletező tábla módosíto ei '!Y222</f>
        <v>0</v>
      </c>
      <c r="AM222" s="512">
        <f>'2a cofog szerinti teljesítés'!Y224</f>
        <v>0</v>
      </c>
      <c r="AN222" s="512">
        <f>'részletező tábla módosíto ei '!Z222</f>
        <v>0</v>
      </c>
      <c r="AO222" s="512">
        <f>'2a cofog szerinti teljesítés'!Z224</f>
        <v>0</v>
      </c>
      <c r="AP222" s="512">
        <f>'részletező tábla módosíto ei '!AA222</f>
        <v>0</v>
      </c>
      <c r="AQ222" s="512">
        <f>'2a cofog szerinti teljesítés'!AA224</f>
        <v>0</v>
      </c>
      <c r="AR222" s="512">
        <f>'részletező tábla módosíto ei '!AB222</f>
        <v>0</v>
      </c>
      <c r="AS222" s="512">
        <f>'2a cofog szerinti teljesítés'!AB224</f>
        <v>0</v>
      </c>
      <c r="AT222" s="512">
        <f>'részletező tábla módosíto ei '!AC222</f>
        <v>0</v>
      </c>
      <c r="AU222" s="512">
        <f>'2a cofog szerinti teljesítés'!AC224</f>
        <v>0</v>
      </c>
      <c r="AV222" s="512">
        <f>'részletező tábla módosíto ei '!AD222</f>
        <v>0</v>
      </c>
      <c r="AW222" s="512">
        <f>'2a cofog szerinti teljesítés'!AD224</f>
        <v>0</v>
      </c>
      <c r="AX222" s="512">
        <f>'részletező tábla módosíto ei '!AF222</f>
        <v>0</v>
      </c>
      <c r="AY222" s="512">
        <f>'2a cofog szerinti teljesítés'!AF224</f>
        <v>0</v>
      </c>
      <c r="AZ222" s="512">
        <f>'részletező tábla módosíto ei '!AG222</f>
        <v>0</v>
      </c>
      <c r="BA222" s="512">
        <f>'2a cofog szerinti teljesítés'!AG224</f>
        <v>0</v>
      </c>
      <c r="BB222" s="512">
        <f>'részletező tábla módosíto ei '!AH222</f>
        <v>0</v>
      </c>
      <c r="BC222" s="512">
        <f>'2a cofog szerinti teljesítés'!AH224</f>
        <v>0</v>
      </c>
      <c r="BD222" s="512">
        <f>'részletező tábla módosíto ei '!AI222</f>
        <v>0</v>
      </c>
      <c r="BE222" s="512">
        <f>'2a cofog szerinti teljesítés'!AI224</f>
        <v>0</v>
      </c>
      <c r="BF222" s="512">
        <f>'részletező tábla módosíto ei '!AJ222</f>
        <v>0</v>
      </c>
      <c r="BG222" s="512">
        <f>'2a cofog szerinti teljesítés'!AJ224</f>
        <v>0</v>
      </c>
      <c r="BH222" s="512">
        <f>'részletező tábla módosíto ei '!AK222</f>
        <v>0</v>
      </c>
      <c r="BI222" s="512">
        <f>'2a cofog szerinti teljesítés'!AK224</f>
        <v>0</v>
      </c>
      <c r="BJ222" s="512">
        <f>'részletező tábla módosíto ei '!AL222</f>
        <v>0</v>
      </c>
      <c r="BK222" s="512">
        <f>'2a cofog szerinti teljesítés'!AL224</f>
        <v>0</v>
      </c>
      <c r="BL222" s="512">
        <f>'részletező tábla módosíto ei '!AM222</f>
        <v>0</v>
      </c>
      <c r="BM222" s="512">
        <f>'2a cofog szerinti teljesítés'!AM224</f>
        <v>0</v>
      </c>
      <c r="BN222" s="512">
        <f>'részletező tábla módosíto ei '!AN222</f>
        <v>0</v>
      </c>
      <c r="BO222" s="512">
        <f>'2a cofog szerinti teljesítés'!AN224</f>
        <v>0</v>
      </c>
      <c r="BP222" s="512">
        <f>'részletező tábla módosíto ei '!AO222</f>
        <v>0</v>
      </c>
      <c r="BQ222" s="512">
        <f>'2a cofog szerinti teljesítés'!AO224</f>
        <v>0</v>
      </c>
      <c r="BR222" s="512">
        <f>'részletező tábla módosíto ei '!AP222</f>
        <v>0</v>
      </c>
      <c r="BS222" s="512">
        <f>'2a cofog szerinti teljesítés'!AP224</f>
        <v>0</v>
      </c>
      <c r="BT222" s="512">
        <f>'részletező tábla módosíto ei '!AR222</f>
        <v>0</v>
      </c>
      <c r="BU222" s="512">
        <f>'2a cofog szerinti teljesítés'!AR224</f>
        <v>0</v>
      </c>
      <c r="BV222" s="512">
        <f>'részletező tábla módosíto ei '!AS222</f>
        <v>0</v>
      </c>
      <c r="BW222" s="512">
        <f>'2a cofog szerinti teljesítés'!AS224</f>
        <v>0</v>
      </c>
      <c r="BX222" s="512">
        <f>'részletező tábla módosíto ei '!AE222</f>
        <v>0</v>
      </c>
      <c r="BY222" s="512">
        <f>'2a cofog szerinti teljesítés'!AE224</f>
        <v>0</v>
      </c>
      <c r="BZ222" s="512" t="e">
        <f>'részletező tábla módosíto ei '!#REF!</f>
        <v>#REF!</v>
      </c>
      <c r="CA222" s="512">
        <f>'2a cofog szerinti teljesítés'!AG224</f>
        <v>0</v>
      </c>
      <c r="CB222" s="512">
        <f>'részletező tábla módosíto ei '!AT222</f>
        <v>0</v>
      </c>
      <c r="CC222" s="512">
        <f>'2a cofog szerinti teljesítés'!AU224</f>
        <v>0</v>
      </c>
      <c r="CD222" s="512">
        <f>'részletező tábla módosíto ei '!AU222</f>
        <v>0</v>
      </c>
      <c r="CE222" s="512">
        <f>'2a cofog szerinti teljesítés'!AX224</f>
        <v>0</v>
      </c>
      <c r="CF222" s="512" t="e">
        <f>'részletező tábla módosíto ei '!#REF!</f>
        <v>#REF!</v>
      </c>
      <c r="CG222" s="512" t="e">
        <f>'2a cofog szerinti teljesítés'!#REF!</f>
        <v>#REF!</v>
      </c>
      <c r="CH222" s="512">
        <f>'részletező tábla módosíto ei '!AV222</f>
        <v>0</v>
      </c>
      <c r="CI222" s="512">
        <f>'2a cofog szerinti teljesítés'!AY224</f>
        <v>0</v>
      </c>
      <c r="CJ222" s="512">
        <f>'részletező tábla módosíto ei '!AW222</f>
        <v>0</v>
      </c>
      <c r="CK222" s="512">
        <f>'2a cofog szerinti teljesítés'!AZ224</f>
        <v>0</v>
      </c>
      <c r="CL222" s="512" t="e">
        <f>'részletező tábla módosíto ei '!#REF!</f>
        <v>#REF!</v>
      </c>
      <c r="CM222" s="512"/>
      <c r="CN222" s="512" t="e">
        <f>'részletező tábla módosíto ei '!#REF!</f>
        <v>#REF!</v>
      </c>
      <c r="CO222" s="512">
        <f>'2a cofog szerinti teljesítés'!AQ224</f>
        <v>0</v>
      </c>
      <c r="CP222" s="512" t="e">
        <f>'részletező tábla módosíto ei '!#REF!</f>
        <v>#REF!</v>
      </c>
      <c r="CQ222" s="512"/>
      <c r="CR222" s="512">
        <f>'részletező tábla módosíto ei '!AX222</f>
        <v>0</v>
      </c>
      <c r="CS222" s="512"/>
      <c r="CT222" s="512" t="e">
        <f>'részletező tábla módosíto ei '!#REF!</f>
        <v>#REF!</v>
      </c>
      <c r="CU222" s="512" t="e">
        <f>'2a cofog szerinti teljesítés'!#REF!</f>
        <v>#REF!</v>
      </c>
      <c r="CV222" s="512">
        <f>'részletező tábla módosíto ei '!AY222</f>
        <v>0</v>
      </c>
      <c r="CW222" s="512">
        <f>'2a cofog szerinti teljesítés'!BB224</f>
        <v>0</v>
      </c>
      <c r="CX222" s="513">
        <f>'részletező tábla módosíto ei '!AZ222</f>
        <v>0</v>
      </c>
      <c r="CY222" s="513">
        <f>'2a cofog szerinti teljesítés'!BC224</f>
        <v>0</v>
      </c>
      <c r="CZ222" s="510">
        <f t="shared" si="281"/>
        <v>0</v>
      </c>
    </row>
    <row r="223" spans="1:104" ht="17.399999999999999" x14ac:dyDescent="0.3">
      <c r="A223" s="22" t="s">
        <v>435</v>
      </c>
      <c r="B223" s="23" t="s">
        <v>436</v>
      </c>
      <c r="C223" s="512">
        <f>'részletező tábla módosíto ei '!C223</f>
        <v>0</v>
      </c>
      <c r="D223" s="512">
        <f>'2a cofog szerinti teljesítés'!C225</f>
        <v>0</v>
      </c>
      <c r="E223" s="512">
        <f>'részletező tábla módosíto ei '!D223</f>
        <v>0</v>
      </c>
      <c r="F223" s="512">
        <f>'2a cofog szerinti teljesítés'!D225</f>
        <v>0</v>
      </c>
      <c r="G223" s="512">
        <f>'részletező tábla módosíto ei '!E223</f>
        <v>0</v>
      </c>
      <c r="H223" s="512">
        <f>'2a cofog szerinti teljesítés'!E225</f>
        <v>0</v>
      </c>
      <c r="I223" s="512">
        <f>'részletező tábla módosíto ei '!F223</f>
        <v>0</v>
      </c>
      <c r="J223" s="512">
        <f>'2a cofog szerinti teljesítés'!F225</f>
        <v>0</v>
      </c>
      <c r="K223" s="512">
        <f>'részletező tábla módosíto ei '!G223</f>
        <v>0</v>
      </c>
      <c r="L223" s="512">
        <f>'részletező tábla módosíto ei '!H223</f>
        <v>0</v>
      </c>
      <c r="M223" s="512">
        <f>'2a cofog szerinti teljesítés'!H225</f>
        <v>0</v>
      </c>
      <c r="N223" s="512">
        <f>'részletező tábla módosíto ei '!M223</f>
        <v>0</v>
      </c>
      <c r="O223" s="512">
        <f>'2a cofog szerinti teljesítés'!M225</f>
        <v>0</v>
      </c>
      <c r="P223" s="512">
        <f>'részletező tábla módosíto ei '!N223</f>
        <v>0</v>
      </c>
      <c r="Q223" s="512">
        <f>'2a cofog szerinti teljesítés'!N225</f>
        <v>0</v>
      </c>
      <c r="R223" s="512">
        <f>'részletező tábla módosíto ei '!O223</f>
        <v>0</v>
      </c>
      <c r="S223" s="512">
        <f>'2a cofog szerinti teljesítés'!O225</f>
        <v>0</v>
      </c>
      <c r="T223" s="512">
        <f>'részletező tábla módosíto ei '!P223</f>
        <v>0</v>
      </c>
      <c r="U223" s="512">
        <f>'2a cofog szerinti teljesítés'!P225</f>
        <v>0</v>
      </c>
      <c r="V223" s="512">
        <f>'részletező tábla módosíto ei '!Q223</f>
        <v>0</v>
      </c>
      <c r="W223" s="512">
        <f>'2a cofog szerinti teljesítés'!Q225</f>
        <v>0</v>
      </c>
      <c r="X223" s="512">
        <f>'részletező tábla módosíto ei '!R223</f>
        <v>0</v>
      </c>
      <c r="Y223" s="512">
        <f>'2a cofog szerinti teljesítés'!R225</f>
        <v>0</v>
      </c>
      <c r="Z223" s="512">
        <f>'részletező tábla módosíto ei '!S223</f>
        <v>0</v>
      </c>
      <c r="AA223" s="512">
        <f>'2a cofog szerinti teljesítés'!S225</f>
        <v>0</v>
      </c>
      <c r="AB223" s="512">
        <f>'részletező tábla módosíto ei '!T223</f>
        <v>0</v>
      </c>
      <c r="AC223" s="512">
        <f>'2a cofog szerinti teljesítés'!T225</f>
        <v>0</v>
      </c>
      <c r="AD223" s="512">
        <f>'részletező tábla módosíto ei '!U223</f>
        <v>0</v>
      </c>
      <c r="AE223" s="512">
        <f>'2a cofog szerinti teljesítés'!U225</f>
        <v>0</v>
      </c>
      <c r="AF223" s="512">
        <f>'részletező tábla módosíto ei '!V223</f>
        <v>0</v>
      </c>
      <c r="AG223" s="512">
        <f>'2a cofog szerinti teljesítés'!V225</f>
        <v>0</v>
      </c>
      <c r="AH223" s="512">
        <f>'részletező tábla módosíto ei '!W223</f>
        <v>0</v>
      </c>
      <c r="AI223" s="512">
        <f>'2a cofog szerinti teljesítés'!W225</f>
        <v>0</v>
      </c>
      <c r="AJ223" s="512">
        <f>'részletező tábla módosíto ei '!X223</f>
        <v>0</v>
      </c>
      <c r="AK223" s="512">
        <f>'2a cofog szerinti teljesítés'!X225</f>
        <v>0</v>
      </c>
      <c r="AL223" s="512">
        <f>'részletező tábla módosíto ei '!Y223</f>
        <v>0</v>
      </c>
      <c r="AM223" s="512">
        <f>'2a cofog szerinti teljesítés'!Y225</f>
        <v>0</v>
      </c>
      <c r="AN223" s="512">
        <f>'részletező tábla módosíto ei '!Z223</f>
        <v>0</v>
      </c>
      <c r="AO223" s="512">
        <f>'2a cofog szerinti teljesítés'!Z225</f>
        <v>0</v>
      </c>
      <c r="AP223" s="512">
        <f>'részletező tábla módosíto ei '!AA223</f>
        <v>0</v>
      </c>
      <c r="AQ223" s="512">
        <f>'2a cofog szerinti teljesítés'!AA225</f>
        <v>0</v>
      </c>
      <c r="AR223" s="512">
        <f>'részletező tábla módosíto ei '!AB223</f>
        <v>0</v>
      </c>
      <c r="AS223" s="512">
        <f>'2a cofog szerinti teljesítés'!AB225</f>
        <v>0</v>
      </c>
      <c r="AT223" s="512">
        <f>'részletező tábla módosíto ei '!AC223</f>
        <v>0</v>
      </c>
      <c r="AU223" s="512">
        <f>'2a cofog szerinti teljesítés'!AC225</f>
        <v>0</v>
      </c>
      <c r="AV223" s="512">
        <f>'részletező tábla módosíto ei '!AD223</f>
        <v>0</v>
      </c>
      <c r="AW223" s="512">
        <f>'2a cofog szerinti teljesítés'!AD225</f>
        <v>0</v>
      </c>
      <c r="AX223" s="512">
        <f>'részletező tábla módosíto ei '!AF223</f>
        <v>0</v>
      </c>
      <c r="AY223" s="512">
        <f>'2a cofog szerinti teljesítés'!AF225</f>
        <v>0</v>
      </c>
      <c r="AZ223" s="512">
        <f>'részletező tábla módosíto ei '!AG223</f>
        <v>0</v>
      </c>
      <c r="BA223" s="512">
        <f>'2a cofog szerinti teljesítés'!AG225</f>
        <v>0</v>
      </c>
      <c r="BB223" s="512">
        <f>'részletező tábla módosíto ei '!AH223</f>
        <v>0</v>
      </c>
      <c r="BC223" s="512">
        <f>'2a cofog szerinti teljesítés'!AH225</f>
        <v>0</v>
      </c>
      <c r="BD223" s="512">
        <f>'részletező tábla módosíto ei '!AI223</f>
        <v>0</v>
      </c>
      <c r="BE223" s="512">
        <f>'2a cofog szerinti teljesítés'!AI225</f>
        <v>0</v>
      </c>
      <c r="BF223" s="512">
        <f>'részletező tábla módosíto ei '!AJ223</f>
        <v>0</v>
      </c>
      <c r="BG223" s="512">
        <f>'2a cofog szerinti teljesítés'!AJ225</f>
        <v>0</v>
      </c>
      <c r="BH223" s="512">
        <f>'részletező tábla módosíto ei '!AK223</f>
        <v>0</v>
      </c>
      <c r="BI223" s="512">
        <f>'2a cofog szerinti teljesítés'!AK225</f>
        <v>0</v>
      </c>
      <c r="BJ223" s="512">
        <f>'részletező tábla módosíto ei '!AL223</f>
        <v>0</v>
      </c>
      <c r="BK223" s="512">
        <f>'2a cofog szerinti teljesítés'!AL225</f>
        <v>0</v>
      </c>
      <c r="BL223" s="512">
        <f>'részletező tábla módosíto ei '!AM223</f>
        <v>0</v>
      </c>
      <c r="BM223" s="512">
        <f>'2a cofog szerinti teljesítés'!AM225</f>
        <v>0</v>
      </c>
      <c r="BN223" s="512">
        <f>'részletező tábla módosíto ei '!AN223</f>
        <v>0</v>
      </c>
      <c r="BO223" s="512">
        <f>'2a cofog szerinti teljesítés'!AN225</f>
        <v>0</v>
      </c>
      <c r="BP223" s="512">
        <f>'részletező tábla módosíto ei '!AO223</f>
        <v>0</v>
      </c>
      <c r="BQ223" s="512">
        <f>'2a cofog szerinti teljesítés'!AO225</f>
        <v>0</v>
      </c>
      <c r="BR223" s="512">
        <f>'részletező tábla módosíto ei '!AP223</f>
        <v>0</v>
      </c>
      <c r="BS223" s="512">
        <f>'2a cofog szerinti teljesítés'!AP225</f>
        <v>0</v>
      </c>
      <c r="BT223" s="512">
        <f>'részletező tábla módosíto ei '!AR223</f>
        <v>0</v>
      </c>
      <c r="BU223" s="512">
        <f>'2a cofog szerinti teljesítés'!AR225</f>
        <v>0</v>
      </c>
      <c r="BV223" s="512">
        <f>'részletező tábla módosíto ei '!AS223</f>
        <v>0</v>
      </c>
      <c r="BW223" s="512">
        <f>'2a cofog szerinti teljesítés'!AS225</f>
        <v>0</v>
      </c>
      <c r="BX223" s="512">
        <f>'részletező tábla módosíto ei '!AE223</f>
        <v>0</v>
      </c>
      <c r="BY223" s="512">
        <f>'2a cofog szerinti teljesítés'!AE225</f>
        <v>0</v>
      </c>
      <c r="BZ223" s="512" t="e">
        <f>'részletező tábla módosíto ei '!#REF!</f>
        <v>#REF!</v>
      </c>
      <c r="CA223" s="512">
        <f>'2a cofog szerinti teljesítés'!AG225</f>
        <v>0</v>
      </c>
      <c r="CB223" s="512">
        <f>'részletező tábla módosíto ei '!AT223</f>
        <v>0</v>
      </c>
      <c r="CC223" s="512">
        <f>'2a cofog szerinti teljesítés'!AU225</f>
        <v>0</v>
      </c>
      <c r="CD223" s="512">
        <f>'részletező tábla módosíto ei '!AU223</f>
        <v>0</v>
      </c>
      <c r="CE223" s="512">
        <f>'2a cofog szerinti teljesítés'!AX225</f>
        <v>0</v>
      </c>
      <c r="CF223" s="512" t="e">
        <f>'részletező tábla módosíto ei '!#REF!</f>
        <v>#REF!</v>
      </c>
      <c r="CG223" s="512" t="e">
        <f>'2a cofog szerinti teljesítés'!#REF!</f>
        <v>#REF!</v>
      </c>
      <c r="CH223" s="512">
        <f>'részletező tábla módosíto ei '!AV223</f>
        <v>0</v>
      </c>
      <c r="CI223" s="512">
        <f>'2a cofog szerinti teljesítés'!AY225</f>
        <v>0</v>
      </c>
      <c r="CJ223" s="512">
        <f>'részletező tábla módosíto ei '!AW223</f>
        <v>0</v>
      </c>
      <c r="CK223" s="512">
        <f>'2a cofog szerinti teljesítés'!AZ225</f>
        <v>0</v>
      </c>
      <c r="CL223" s="512" t="e">
        <f>'részletező tábla módosíto ei '!#REF!</f>
        <v>#REF!</v>
      </c>
      <c r="CM223" s="512"/>
      <c r="CN223" s="512" t="e">
        <f>'részletező tábla módosíto ei '!#REF!</f>
        <v>#REF!</v>
      </c>
      <c r="CO223" s="512">
        <f>'2a cofog szerinti teljesítés'!AQ225</f>
        <v>0</v>
      </c>
      <c r="CP223" s="512" t="e">
        <f>'részletező tábla módosíto ei '!#REF!</f>
        <v>#REF!</v>
      </c>
      <c r="CQ223" s="512"/>
      <c r="CR223" s="512">
        <f>'részletező tábla módosíto ei '!AX223</f>
        <v>0</v>
      </c>
      <c r="CS223" s="512"/>
      <c r="CT223" s="512" t="e">
        <f>'részletező tábla módosíto ei '!#REF!</f>
        <v>#REF!</v>
      </c>
      <c r="CU223" s="512" t="e">
        <f>'2a cofog szerinti teljesítés'!#REF!</f>
        <v>#REF!</v>
      </c>
      <c r="CV223" s="512">
        <f>'részletező tábla módosíto ei '!AY223</f>
        <v>0</v>
      </c>
      <c r="CW223" s="512">
        <f>'2a cofog szerinti teljesítés'!BB225</f>
        <v>0</v>
      </c>
      <c r="CX223" s="513">
        <f>'részletező tábla módosíto ei '!AZ223</f>
        <v>0</v>
      </c>
      <c r="CY223" s="513">
        <f>'2a cofog szerinti teljesítés'!BC225</f>
        <v>0</v>
      </c>
      <c r="CZ223" s="510">
        <f t="shared" si="281"/>
        <v>0</v>
      </c>
    </row>
    <row r="224" spans="1:104" ht="17.399999999999999" x14ac:dyDescent="0.3">
      <c r="A224" s="22" t="s">
        <v>437</v>
      </c>
      <c r="B224" s="23" t="s">
        <v>438</v>
      </c>
      <c r="C224" s="512">
        <f>'részletező tábla módosíto ei '!C224</f>
        <v>0</v>
      </c>
      <c r="D224" s="512">
        <f>'2a cofog szerinti teljesítés'!C226</f>
        <v>0</v>
      </c>
      <c r="E224" s="512">
        <f>'részletező tábla módosíto ei '!D224</f>
        <v>0</v>
      </c>
      <c r="F224" s="512">
        <f>'2a cofog szerinti teljesítés'!D226</f>
        <v>0</v>
      </c>
      <c r="G224" s="512">
        <f>'részletező tábla módosíto ei '!E224</f>
        <v>0</v>
      </c>
      <c r="H224" s="512">
        <f>'2a cofog szerinti teljesítés'!E226</f>
        <v>0</v>
      </c>
      <c r="I224" s="512">
        <f>'részletező tábla módosíto ei '!F224</f>
        <v>0</v>
      </c>
      <c r="J224" s="512">
        <f>'2a cofog szerinti teljesítés'!F226</f>
        <v>0</v>
      </c>
      <c r="K224" s="512">
        <f>'részletező tábla módosíto ei '!G224</f>
        <v>0</v>
      </c>
      <c r="L224" s="512">
        <f>'részletező tábla módosíto ei '!H224</f>
        <v>0</v>
      </c>
      <c r="M224" s="512">
        <f>'2a cofog szerinti teljesítés'!H226</f>
        <v>0</v>
      </c>
      <c r="N224" s="512">
        <f>'részletező tábla módosíto ei '!M224</f>
        <v>0</v>
      </c>
      <c r="O224" s="512">
        <f>'2a cofog szerinti teljesítés'!M226</f>
        <v>0</v>
      </c>
      <c r="P224" s="512">
        <f>'részletező tábla módosíto ei '!N224</f>
        <v>0</v>
      </c>
      <c r="Q224" s="512">
        <f>'2a cofog szerinti teljesítés'!N226</f>
        <v>0</v>
      </c>
      <c r="R224" s="512">
        <f>'részletező tábla módosíto ei '!O224</f>
        <v>0</v>
      </c>
      <c r="S224" s="512">
        <f>'2a cofog szerinti teljesítés'!O226</f>
        <v>0</v>
      </c>
      <c r="T224" s="512">
        <f>'részletező tábla módosíto ei '!P224</f>
        <v>0</v>
      </c>
      <c r="U224" s="512">
        <f>'2a cofog szerinti teljesítés'!P226</f>
        <v>0</v>
      </c>
      <c r="V224" s="512">
        <f>'részletező tábla módosíto ei '!Q224</f>
        <v>0</v>
      </c>
      <c r="W224" s="512">
        <f>'2a cofog szerinti teljesítés'!Q226</f>
        <v>0</v>
      </c>
      <c r="X224" s="512">
        <f>'részletező tábla módosíto ei '!R224</f>
        <v>0</v>
      </c>
      <c r="Y224" s="512">
        <f>'2a cofog szerinti teljesítés'!R226</f>
        <v>0</v>
      </c>
      <c r="Z224" s="512">
        <f>'részletező tábla módosíto ei '!S224</f>
        <v>0</v>
      </c>
      <c r="AA224" s="512">
        <f>'2a cofog szerinti teljesítés'!S226</f>
        <v>0</v>
      </c>
      <c r="AB224" s="512">
        <f>'részletező tábla módosíto ei '!T224</f>
        <v>0</v>
      </c>
      <c r="AC224" s="512">
        <f>'2a cofog szerinti teljesítés'!T226</f>
        <v>0</v>
      </c>
      <c r="AD224" s="512">
        <f>'részletező tábla módosíto ei '!U224</f>
        <v>0</v>
      </c>
      <c r="AE224" s="512">
        <f>'2a cofog szerinti teljesítés'!U226</f>
        <v>0</v>
      </c>
      <c r="AF224" s="512">
        <f>'részletező tábla módosíto ei '!V224</f>
        <v>0</v>
      </c>
      <c r="AG224" s="512">
        <f>'2a cofog szerinti teljesítés'!V226</f>
        <v>0</v>
      </c>
      <c r="AH224" s="512">
        <f>'részletező tábla módosíto ei '!W224</f>
        <v>0</v>
      </c>
      <c r="AI224" s="512">
        <f>'2a cofog szerinti teljesítés'!W226</f>
        <v>0</v>
      </c>
      <c r="AJ224" s="512">
        <f>'részletező tábla módosíto ei '!X224</f>
        <v>0</v>
      </c>
      <c r="AK224" s="512">
        <f>'2a cofog szerinti teljesítés'!X226</f>
        <v>0</v>
      </c>
      <c r="AL224" s="512">
        <f>'részletező tábla módosíto ei '!Y224</f>
        <v>0</v>
      </c>
      <c r="AM224" s="512">
        <f>'2a cofog szerinti teljesítés'!Y226</f>
        <v>0</v>
      </c>
      <c r="AN224" s="512">
        <f>'részletező tábla módosíto ei '!Z224</f>
        <v>0</v>
      </c>
      <c r="AO224" s="512">
        <f>'2a cofog szerinti teljesítés'!Z226</f>
        <v>0</v>
      </c>
      <c r="AP224" s="512">
        <f>'részletező tábla módosíto ei '!AA224</f>
        <v>0</v>
      </c>
      <c r="AQ224" s="512">
        <f>'2a cofog szerinti teljesítés'!AA226</f>
        <v>0</v>
      </c>
      <c r="AR224" s="512">
        <f>'részletező tábla módosíto ei '!AB224</f>
        <v>0</v>
      </c>
      <c r="AS224" s="512">
        <f>'2a cofog szerinti teljesítés'!AB226</f>
        <v>0</v>
      </c>
      <c r="AT224" s="512">
        <f>'részletező tábla módosíto ei '!AC224</f>
        <v>0</v>
      </c>
      <c r="AU224" s="512">
        <f>'2a cofog szerinti teljesítés'!AC226</f>
        <v>0</v>
      </c>
      <c r="AV224" s="512">
        <f>'részletező tábla módosíto ei '!AD224</f>
        <v>0</v>
      </c>
      <c r="AW224" s="512">
        <f>'2a cofog szerinti teljesítés'!AD226</f>
        <v>0</v>
      </c>
      <c r="AX224" s="512">
        <f>'részletező tábla módosíto ei '!AF224</f>
        <v>0</v>
      </c>
      <c r="AY224" s="512">
        <f>'2a cofog szerinti teljesítés'!AF226</f>
        <v>0</v>
      </c>
      <c r="AZ224" s="512">
        <f>'részletező tábla módosíto ei '!AG224</f>
        <v>0</v>
      </c>
      <c r="BA224" s="512">
        <f>'2a cofog szerinti teljesítés'!AG226</f>
        <v>0</v>
      </c>
      <c r="BB224" s="512">
        <f>'részletező tábla módosíto ei '!AH224</f>
        <v>0</v>
      </c>
      <c r="BC224" s="512">
        <f>'2a cofog szerinti teljesítés'!AH226</f>
        <v>0</v>
      </c>
      <c r="BD224" s="512">
        <f>'részletező tábla módosíto ei '!AI224</f>
        <v>0</v>
      </c>
      <c r="BE224" s="512">
        <f>'2a cofog szerinti teljesítés'!AI226</f>
        <v>0</v>
      </c>
      <c r="BF224" s="512">
        <f>'részletező tábla módosíto ei '!AJ224</f>
        <v>0</v>
      </c>
      <c r="BG224" s="512">
        <f>'2a cofog szerinti teljesítés'!AJ226</f>
        <v>0</v>
      </c>
      <c r="BH224" s="512">
        <f>'részletező tábla módosíto ei '!AK224</f>
        <v>0</v>
      </c>
      <c r="BI224" s="512">
        <f>'2a cofog szerinti teljesítés'!AK226</f>
        <v>0</v>
      </c>
      <c r="BJ224" s="512">
        <f>'részletező tábla módosíto ei '!AL224</f>
        <v>0</v>
      </c>
      <c r="BK224" s="512">
        <f>'2a cofog szerinti teljesítés'!AL226</f>
        <v>0</v>
      </c>
      <c r="BL224" s="512">
        <f>'részletező tábla módosíto ei '!AM224</f>
        <v>0</v>
      </c>
      <c r="BM224" s="512">
        <f>'2a cofog szerinti teljesítés'!AM226</f>
        <v>0</v>
      </c>
      <c r="BN224" s="512">
        <f>'részletező tábla módosíto ei '!AN224</f>
        <v>0</v>
      </c>
      <c r="BO224" s="512">
        <f>'2a cofog szerinti teljesítés'!AN226</f>
        <v>0</v>
      </c>
      <c r="BP224" s="512">
        <f>'részletező tábla módosíto ei '!AO224</f>
        <v>0</v>
      </c>
      <c r="BQ224" s="512">
        <f>'2a cofog szerinti teljesítés'!AO226</f>
        <v>0</v>
      </c>
      <c r="BR224" s="512">
        <f>'részletező tábla módosíto ei '!AP224</f>
        <v>0</v>
      </c>
      <c r="BS224" s="512">
        <f>'2a cofog szerinti teljesítés'!AP226</f>
        <v>0</v>
      </c>
      <c r="BT224" s="512">
        <f>'részletező tábla módosíto ei '!AR224</f>
        <v>0</v>
      </c>
      <c r="BU224" s="512">
        <f>'2a cofog szerinti teljesítés'!AR226</f>
        <v>0</v>
      </c>
      <c r="BV224" s="512">
        <f>'részletező tábla módosíto ei '!AS224</f>
        <v>0</v>
      </c>
      <c r="BW224" s="512">
        <f>'2a cofog szerinti teljesítés'!AS226</f>
        <v>0</v>
      </c>
      <c r="BX224" s="512">
        <f>'részletező tábla módosíto ei '!AE224</f>
        <v>0</v>
      </c>
      <c r="BY224" s="512">
        <f>'2a cofog szerinti teljesítés'!AE226</f>
        <v>0</v>
      </c>
      <c r="BZ224" s="512" t="e">
        <f>'részletező tábla módosíto ei '!#REF!</f>
        <v>#REF!</v>
      </c>
      <c r="CA224" s="512">
        <f>'2a cofog szerinti teljesítés'!AG226</f>
        <v>0</v>
      </c>
      <c r="CB224" s="512">
        <f>'részletező tábla módosíto ei '!AT224</f>
        <v>0</v>
      </c>
      <c r="CC224" s="512">
        <f>'2a cofog szerinti teljesítés'!AU226</f>
        <v>0</v>
      </c>
      <c r="CD224" s="512">
        <f>'részletező tábla módosíto ei '!AU224</f>
        <v>0</v>
      </c>
      <c r="CE224" s="512">
        <f>'2a cofog szerinti teljesítés'!AX226</f>
        <v>0</v>
      </c>
      <c r="CF224" s="512" t="e">
        <f>'részletező tábla módosíto ei '!#REF!</f>
        <v>#REF!</v>
      </c>
      <c r="CG224" s="512" t="e">
        <f>'2a cofog szerinti teljesítés'!#REF!</f>
        <v>#REF!</v>
      </c>
      <c r="CH224" s="512">
        <f>'részletező tábla módosíto ei '!AV224</f>
        <v>0</v>
      </c>
      <c r="CI224" s="512">
        <f>'2a cofog szerinti teljesítés'!AY226</f>
        <v>0</v>
      </c>
      <c r="CJ224" s="512">
        <f>'részletező tábla módosíto ei '!AW224</f>
        <v>0</v>
      </c>
      <c r="CK224" s="512">
        <f>'2a cofog szerinti teljesítés'!AZ226</f>
        <v>0</v>
      </c>
      <c r="CL224" s="512" t="e">
        <f>'részletező tábla módosíto ei '!#REF!</f>
        <v>#REF!</v>
      </c>
      <c r="CM224" s="512"/>
      <c r="CN224" s="512" t="e">
        <f>'részletező tábla módosíto ei '!#REF!</f>
        <v>#REF!</v>
      </c>
      <c r="CO224" s="512">
        <f>'2a cofog szerinti teljesítés'!AQ226</f>
        <v>0</v>
      </c>
      <c r="CP224" s="512" t="e">
        <f>'részletező tábla módosíto ei '!#REF!</f>
        <v>#REF!</v>
      </c>
      <c r="CQ224" s="512"/>
      <c r="CR224" s="512">
        <f>'részletező tábla módosíto ei '!AX224</f>
        <v>0</v>
      </c>
      <c r="CS224" s="512"/>
      <c r="CT224" s="512" t="e">
        <f>'részletező tábla módosíto ei '!#REF!</f>
        <v>#REF!</v>
      </c>
      <c r="CU224" s="512" t="e">
        <f>'2a cofog szerinti teljesítés'!#REF!</f>
        <v>#REF!</v>
      </c>
      <c r="CV224" s="512">
        <f>'részletező tábla módosíto ei '!AY224</f>
        <v>0</v>
      </c>
      <c r="CW224" s="512">
        <f>'2a cofog szerinti teljesítés'!BB226</f>
        <v>0</v>
      </c>
      <c r="CX224" s="513">
        <f>'részletező tábla módosíto ei '!AZ224</f>
        <v>0</v>
      </c>
      <c r="CY224" s="513">
        <f>'2a cofog szerinti teljesítés'!BC226</f>
        <v>0</v>
      </c>
      <c r="CZ224" s="510">
        <f t="shared" si="281"/>
        <v>0</v>
      </c>
    </row>
    <row r="225" spans="1:104" ht="17.399999999999999" x14ac:dyDescent="0.3">
      <c r="A225" s="22" t="s">
        <v>439</v>
      </c>
      <c r="B225" s="23" t="s">
        <v>440</v>
      </c>
      <c r="C225" s="512">
        <f>'részletező tábla módosíto ei '!C225</f>
        <v>0</v>
      </c>
      <c r="D225" s="512">
        <f>'2a cofog szerinti teljesítés'!C227</f>
        <v>0</v>
      </c>
      <c r="E225" s="512">
        <f>'részletező tábla módosíto ei '!D225</f>
        <v>0</v>
      </c>
      <c r="F225" s="512">
        <f>'2a cofog szerinti teljesítés'!D227</f>
        <v>0</v>
      </c>
      <c r="G225" s="512">
        <f>'részletező tábla módosíto ei '!E225</f>
        <v>0</v>
      </c>
      <c r="H225" s="512">
        <f>'2a cofog szerinti teljesítés'!E227</f>
        <v>0</v>
      </c>
      <c r="I225" s="512">
        <f>'részletező tábla módosíto ei '!F225</f>
        <v>0</v>
      </c>
      <c r="J225" s="512">
        <f>'2a cofog szerinti teljesítés'!F227</f>
        <v>0</v>
      </c>
      <c r="K225" s="512">
        <f>'részletező tábla módosíto ei '!G225</f>
        <v>0</v>
      </c>
      <c r="L225" s="512">
        <f>'részletező tábla módosíto ei '!H225</f>
        <v>0</v>
      </c>
      <c r="M225" s="512">
        <f>'2a cofog szerinti teljesítés'!H227</f>
        <v>0</v>
      </c>
      <c r="N225" s="512">
        <f>'részletező tábla módosíto ei '!M225</f>
        <v>0</v>
      </c>
      <c r="O225" s="512">
        <f>'2a cofog szerinti teljesítés'!M227</f>
        <v>0</v>
      </c>
      <c r="P225" s="512">
        <f>'részletező tábla módosíto ei '!N225</f>
        <v>0</v>
      </c>
      <c r="Q225" s="512">
        <f>'2a cofog szerinti teljesítés'!N227</f>
        <v>0</v>
      </c>
      <c r="R225" s="512">
        <f>'részletező tábla módosíto ei '!O225</f>
        <v>0</v>
      </c>
      <c r="S225" s="512">
        <f>'2a cofog szerinti teljesítés'!O227</f>
        <v>0</v>
      </c>
      <c r="T225" s="512">
        <f>'részletező tábla módosíto ei '!P225</f>
        <v>0</v>
      </c>
      <c r="U225" s="512">
        <f>'2a cofog szerinti teljesítés'!P227</f>
        <v>0</v>
      </c>
      <c r="V225" s="512">
        <f>'részletező tábla módosíto ei '!Q225</f>
        <v>0</v>
      </c>
      <c r="W225" s="512">
        <f>'2a cofog szerinti teljesítés'!Q227</f>
        <v>0</v>
      </c>
      <c r="X225" s="512">
        <f>'részletező tábla módosíto ei '!R225</f>
        <v>0</v>
      </c>
      <c r="Y225" s="512">
        <f>'2a cofog szerinti teljesítés'!R227</f>
        <v>0</v>
      </c>
      <c r="Z225" s="512">
        <f>'részletező tábla módosíto ei '!S225</f>
        <v>0</v>
      </c>
      <c r="AA225" s="512">
        <f>'2a cofog szerinti teljesítés'!S227</f>
        <v>0</v>
      </c>
      <c r="AB225" s="512">
        <f>'részletező tábla módosíto ei '!T225</f>
        <v>0</v>
      </c>
      <c r="AC225" s="512">
        <f>'2a cofog szerinti teljesítés'!T227</f>
        <v>0</v>
      </c>
      <c r="AD225" s="512">
        <f>'részletező tábla módosíto ei '!U225</f>
        <v>0</v>
      </c>
      <c r="AE225" s="512">
        <f>'2a cofog szerinti teljesítés'!U227</f>
        <v>0</v>
      </c>
      <c r="AF225" s="512">
        <f>'részletező tábla módosíto ei '!V225</f>
        <v>0</v>
      </c>
      <c r="AG225" s="512">
        <f>'2a cofog szerinti teljesítés'!V227</f>
        <v>0</v>
      </c>
      <c r="AH225" s="512">
        <f>'részletező tábla módosíto ei '!W225</f>
        <v>0</v>
      </c>
      <c r="AI225" s="512">
        <f>'2a cofog szerinti teljesítés'!W227</f>
        <v>0</v>
      </c>
      <c r="AJ225" s="512">
        <f>'részletező tábla módosíto ei '!X225</f>
        <v>0</v>
      </c>
      <c r="AK225" s="512">
        <f>'2a cofog szerinti teljesítés'!X227</f>
        <v>0</v>
      </c>
      <c r="AL225" s="512">
        <f>'részletező tábla módosíto ei '!Y225</f>
        <v>0</v>
      </c>
      <c r="AM225" s="512">
        <f>'2a cofog szerinti teljesítés'!Y227</f>
        <v>0</v>
      </c>
      <c r="AN225" s="512">
        <f>'részletező tábla módosíto ei '!Z225</f>
        <v>0</v>
      </c>
      <c r="AO225" s="512">
        <f>'2a cofog szerinti teljesítés'!Z227</f>
        <v>0</v>
      </c>
      <c r="AP225" s="512">
        <f>'részletező tábla módosíto ei '!AA225</f>
        <v>0</v>
      </c>
      <c r="AQ225" s="512">
        <f>'2a cofog szerinti teljesítés'!AA227</f>
        <v>0</v>
      </c>
      <c r="AR225" s="512">
        <f>'részletező tábla módosíto ei '!AB225</f>
        <v>0</v>
      </c>
      <c r="AS225" s="512">
        <f>'2a cofog szerinti teljesítés'!AB227</f>
        <v>0</v>
      </c>
      <c r="AT225" s="512">
        <f>'részletező tábla módosíto ei '!AC225</f>
        <v>0</v>
      </c>
      <c r="AU225" s="512">
        <f>'2a cofog szerinti teljesítés'!AC227</f>
        <v>0</v>
      </c>
      <c r="AV225" s="512">
        <f>'részletező tábla módosíto ei '!AD225</f>
        <v>0</v>
      </c>
      <c r="AW225" s="512">
        <f>'2a cofog szerinti teljesítés'!AD227</f>
        <v>0</v>
      </c>
      <c r="AX225" s="512">
        <f>'részletező tábla módosíto ei '!AF225</f>
        <v>0</v>
      </c>
      <c r="AY225" s="512">
        <f>'2a cofog szerinti teljesítés'!AF227</f>
        <v>0</v>
      </c>
      <c r="AZ225" s="512">
        <f>'részletező tábla módosíto ei '!AG225</f>
        <v>0</v>
      </c>
      <c r="BA225" s="512">
        <f>'2a cofog szerinti teljesítés'!AG227</f>
        <v>0</v>
      </c>
      <c r="BB225" s="512">
        <f>'részletező tábla módosíto ei '!AH225</f>
        <v>0</v>
      </c>
      <c r="BC225" s="512">
        <f>'2a cofog szerinti teljesítés'!AH227</f>
        <v>0</v>
      </c>
      <c r="BD225" s="512">
        <f>'részletező tábla módosíto ei '!AI225</f>
        <v>0</v>
      </c>
      <c r="BE225" s="512">
        <f>'2a cofog szerinti teljesítés'!AI227</f>
        <v>0</v>
      </c>
      <c r="BF225" s="512">
        <f>'részletező tábla módosíto ei '!AJ225</f>
        <v>0</v>
      </c>
      <c r="BG225" s="512">
        <f>'2a cofog szerinti teljesítés'!AJ227</f>
        <v>0</v>
      </c>
      <c r="BH225" s="512">
        <f>'részletező tábla módosíto ei '!AK225</f>
        <v>0</v>
      </c>
      <c r="BI225" s="512">
        <f>'2a cofog szerinti teljesítés'!AK227</f>
        <v>0</v>
      </c>
      <c r="BJ225" s="512">
        <f>'részletező tábla módosíto ei '!AL225</f>
        <v>0</v>
      </c>
      <c r="BK225" s="512">
        <f>'2a cofog szerinti teljesítés'!AL227</f>
        <v>0</v>
      </c>
      <c r="BL225" s="512">
        <f>'részletező tábla módosíto ei '!AM225</f>
        <v>0</v>
      </c>
      <c r="BM225" s="512">
        <f>'2a cofog szerinti teljesítés'!AM227</f>
        <v>0</v>
      </c>
      <c r="BN225" s="512">
        <f>'részletező tábla módosíto ei '!AN225</f>
        <v>0</v>
      </c>
      <c r="BO225" s="512">
        <f>'2a cofog szerinti teljesítés'!AN227</f>
        <v>0</v>
      </c>
      <c r="BP225" s="512">
        <f>'részletező tábla módosíto ei '!AO225</f>
        <v>0</v>
      </c>
      <c r="BQ225" s="512">
        <f>'2a cofog szerinti teljesítés'!AO227</f>
        <v>0</v>
      </c>
      <c r="BR225" s="512">
        <f>'részletező tábla módosíto ei '!AP225</f>
        <v>0</v>
      </c>
      <c r="BS225" s="512">
        <f>'2a cofog szerinti teljesítés'!AP227</f>
        <v>0</v>
      </c>
      <c r="BT225" s="512">
        <f>'részletező tábla módosíto ei '!AR225</f>
        <v>0</v>
      </c>
      <c r="BU225" s="512">
        <f>'2a cofog szerinti teljesítés'!AR227</f>
        <v>0</v>
      </c>
      <c r="BV225" s="512">
        <f>'részletező tábla módosíto ei '!AS225</f>
        <v>0</v>
      </c>
      <c r="BW225" s="512">
        <f>'2a cofog szerinti teljesítés'!AS227</f>
        <v>0</v>
      </c>
      <c r="BX225" s="512">
        <f>'részletező tábla módosíto ei '!AE225</f>
        <v>0</v>
      </c>
      <c r="BY225" s="512">
        <f>'2a cofog szerinti teljesítés'!AE227</f>
        <v>0</v>
      </c>
      <c r="BZ225" s="512" t="e">
        <f>'részletező tábla módosíto ei '!#REF!</f>
        <v>#REF!</v>
      </c>
      <c r="CA225" s="512">
        <f>'2a cofog szerinti teljesítés'!AG227</f>
        <v>0</v>
      </c>
      <c r="CB225" s="512">
        <f>'részletező tábla módosíto ei '!AT225</f>
        <v>0</v>
      </c>
      <c r="CC225" s="512">
        <f>'2a cofog szerinti teljesítés'!AU227</f>
        <v>0</v>
      </c>
      <c r="CD225" s="512">
        <f>'részletező tábla módosíto ei '!AU225</f>
        <v>0</v>
      </c>
      <c r="CE225" s="512">
        <f>'2a cofog szerinti teljesítés'!AX227</f>
        <v>0</v>
      </c>
      <c r="CF225" s="512" t="e">
        <f>'részletező tábla módosíto ei '!#REF!</f>
        <v>#REF!</v>
      </c>
      <c r="CG225" s="512" t="e">
        <f>'2a cofog szerinti teljesítés'!#REF!</f>
        <v>#REF!</v>
      </c>
      <c r="CH225" s="512">
        <f>'részletező tábla módosíto ei '!AV225</f>
        <v>0</v>
      </c>
      <c r="CI225" s="512">
        <f>'2a cofog szerinti teljesítés'!AY227</f>
        <v>0</v>
      </c>
      <c r="CJ225" s="512">
        <f>'részletező tábla módosíto ei '!AW225</f>
        <v>0</v>
      </c>
      <c r="CK225" s="512">
        <f>'2a cofog szerinti teljesítés'!AZ227</f>
        <v>0</v>
      </c>
      <c r="CL225" s="512" t="e">
        <f>'részletező tábla módosíto ei '!#REF!</f>
        <v>#REF!</v>
      </c>
      <c r="CM225" s="512"/>
      <c r="CN225" s="512" t="e">
        <f>'részletező tábla módosíto ei '!#REF!</f>
        <v>#REF!</v>
      </c>
      <c r="CO225" s="512">
        <f>'2a cofog szerinti teljesítés'!AQ227</f>
        <v>0</v>
      </c>
      <c r="CP225" s="512" t="e">
        <f>'részletező tábla módosíto ei '!#REF!</f>
        <v>#REF!</v>
      </c>
      <c r="CQ225" s="512"/>
      <c r="CR225" s="512">
        <f>'részletező tábla módosíto ei '!AX225</f>
        <v>0</v>
      </c>
      <c r="CS225" s="512"/>
      <c r="CT225" s="512" t="e">
        <f>'részletező tábla módosíto ei '!#REF!</f>
        <v>#REF!</v>
      </c>
      <c r="CU225" s="512" t="e">
        <f>'2a cofog szerinti teljesítés'!#REF!</f>
        <v>#REF!</v>
      </c>
      <c r="CV225" s="512">
        <f>'részletező tábla módosíto ei '!AY225</f>
        <v>0</v>
      </c>
      <c r="CW225" s="512">
        <f>'2a cofog szerinti teljesítés'!BB227</f>
        <v>0</v>
      </c>
      <c r="CX225" s="513">
        <f>'részletező tábla módosíto ei '!AZ225</f>
        <v>0</v>
      </c>
      <c r="CY225" s="513">
        <f>'2a cofog szerinti teljesítés'!BC227</f>
        <v>0</v>
      </c>
      <c r="CZ225" s="510">
        <f t="shared" si="281"/>
        <v>0</v>
      </c>
    </row>
    <row r="226" spans="1:104" ht="17.399999999999999" x14ac:dyDescent="0.3">
      <c r="A226" s="22" t="s">
        <v>441</v>
      </c>
      <c r="B226" s="23" t="s">
        <v>442</v>
      </c>
      <c r="C226" s="512">
        <f>'részletező tábla módosíto ei '!C226</f>
        <v>0</v>
      </c>
      <c r="D226" s="512">
        <f>'2a cofog szerinti teljesítés'!C228</f>
        <v>0</v>
      </c>
      <c r="E226" s="512">
        <f>'részletező tábla módosíto ei '!D226</f>
        <v>0</v>
      </c>
      <c r="F226" s="512">
        <f>'2a cofog szerinti teljesítés'!D228</f>
        <v>0</v>
      </c>
      <c r="G226" s="512">
        <f>'részletező tábla módosíto ei '!E226</f>
        <v>0</v>
      </c>
      <c r="H226" s="512">
        <f>'2a cofog szerinti teljesítés'!E228</f>
        <v>0</v>
      </c>
      <c r="I226" s="512">
        <f>'részletező tábla módosíto ei '!F226</f>
        <v>0</v>
      </c>
      <c r="J226" s="512">
        <f>'2a cofog szerinti teljesítés'!F228</f>
        <v>0</v>
      </c>
      <c r="K226" s="512">
        <f>'részletező tábla módosíto ei '!G226</f>
        <v>0</v>
      </c>
      <c r="L226" s="512">
        <f>'részletező tábla módosíto ei '!H226</f>
        <v>0</v>
      </c>
      <c r="M226" s="512">
        <f>'2a cofog szerinti teljesítés'!H228</f>
        <v>0</v>
      </c>
      <c r="N226" s="512">
        <f>'részletező tábla módosíto ei '!M226</f>
        <v>0</v>
      </c>
      <c r="O226" s="512">
        <f>'2a cofog szerinti teljesítés'!M228</f>
        <v>0</v>
      </c>
      <c r="P226" s="512">
        <f>'részletező tábla módosíto ei '!N226</f>
        <v>0</v>
      </c>
      <c r="Q226" s="512">
        <f>'2a cofog szerinti teljesítés'!N228</f>
        <v>0</v>
      </c>
      <c r="R226" s="512">
        <f>'részletező tábla módosíto ei '!O226</f>
        <v>0</v>
      </c>
      <c r="S226" s="512">
        <f>'2a cofog szerinti teljesítés'!O228</f>
        <v>0</v>
      </c>
      <c r="T226" s="512">
        <f>'részletező tábla módosíto ei '!P226</f>
        <v>0</v>
      </c>
      <c r="U226" s="512">
        <f>'2a cofog szerinti teljesítés'!P228</f>
        <v>0</v>
      </c>
      <c r="V226" s="512">
        <f>'részletező tábla módosíto ei '!Q226</f>
        <v>0</v>
      </c>
      <c r="W226" s="512">
        <f>'2a cofog szerinti teljesítés'!Q228</f>
        <v>0</v>
      </c>
      <c r="X226" s="512">
        <f>'részletező tábla módosíto ei '!R226</f>
        <v>0</v>
      </c>
      <c r="Y226" s="512">
        <f>'2a cofog szerinti teljesítés'!R228</f>
        <v>0</v>
      </c>
      <c r="Z226" s="512">
        <f>'részletező tábla módosíto ei '!S226</f>
        <v>0</v>
      </c>
      <c r="AA226" s="512">
        <f>'2a cofog szerinti teljesítés'!S228</f>
        <v>0</v>
      </c>
      <c r="AB226" s="512">
        <f>'részletező tábla módosíto ei '!T226</f>
        <v>0</v>
      </c>
      <c r="AC226" s="512">
        <f>'2a cofog szerinti teljesítés'!T228</f>
        <v>0</v>
      </c>
      <c r="AD226" s="512">
        <f>'részletező tábla módosíto ei '!U226</f>
        <v>0</v>
      </c>
      <c r="AE226" s="512">
        <f>'2a cofog szerinti teljesítés'!U228</f>
        <v>0</v>
      </c>
      <c r="AF226" s="512">
        <f>'részletező tábla módosíto ei '!V226</f>
        <v>0</v>
      </c>
      <c r="AG226" s="512">
        <f>'2a cofog szerinti teljesítés'!V228</f>
        <v>0</v>
      </c>
      <c r="AH226" s="512">
        <f>'részletező tábla módosíto ei '!W226</f>
        <v>0</v>
      </c>
      <c r="AI226" s="512">
        <f>'2a cofog szerinti teljesítés'!W228</f>
        <v>0</v>
      </c>
      <c r="AJ226" s="512">
        <f>'részletező tábla módosíto ei '!X226</f>
        <v>0</v>
      </c>
      <c r="AK226" s="512">
        <f>'2a cofog szerinti teljesítés'!X228</f>
        <v>0</v>
      </c>
      <c r="AL226" s="512">
        <f>'részletező tábla módosíto ei '!Y226</f>
        <v>0</v>
      </c>
      <c r="AM226" s="512">
        <f>'2a cofog szerinti teljesítés'!Y228</f>
        <v>0</v>
      </c>
      <c r="AN226" s="512">
        <f>'részletező tábla módosíto ei '!Z226</f>
        <v>0</v>
      </c>
      <c r="AO226" s="512">
        <f>'2a cofog szerinti teljesítés'!Z228</f>
        <v>0</v>
      </c>
      <c r="AP226" s="512">
        <f>'részletező tábla módosíto ei '!AA226</f>
        <v>0</v>
      </c>
      <c r="AQ226" s="512">
        <f>'2a cofog szerinti teljesítés'!AA228</f>
        <v>0</v>
      </c>
      <c r="AR226" s="512">
        <f>'részletező tábla módosíto ei '!AB226</f>
        <v>0</v>
      </c>
      <c r="AS226" s="512">
        <f>'2a cofog szerinti teljesítés'!AB228</f>
        <v>0</v>
      </c>
      <c r="AT226" s="512">
        <f>'részletező tábla módosíto ei '!AC226</f>
        <v>0</v>
      </c>
      <c r="AU226" s="512">
        <f>'2a cofog szerinti teljesítés'!AC228</f>
        <v>0</v>
      </c>
      <c r="AV226" s="512">
        <f>'részletező tábla módosíto ei '!AD226</f>
        <v>0</v>
      </c>
      <c r="AW226" s="512">
        <f>'2a cofog szerinti teljesítés'!AD228</f>
        <v>0</v>
      </c>
      <c r="AX226" s="512">
        <f>'részletező tábla módosíto ei '!AF226</f>
        <v>0</v>
      </c>
      <c r="AY226" s="512">
        <f>'2a cofog szerinti teljesítés'!AF228</f>
        <v>0</v>
      </c>
      <c r="AZ226" s="512">
        <f>'részletező tábla módosíto ei '!AG226</f>
        <v>0</v>
      </c>
      <c r="BA226" s="512">
        <f>'2a cofog szerinti teljesítés'!AG228</f>
        <v>0</v>
      </c>
      <c r="BB226" s="512">
        <f>'részletező tábla módosíto ei '!AH226</f>
        <v>0</v>
      </c>
      <c r="BC226" s="512">
        <f>'2a cofog szerinti teljesítés'!AH228</f>
        <v>0</v>
      </c>
      <c r="BD226" s="512">
        <f>'részletező tábla módosíto ei '!AI226</f>
        <v>0</v>
      </c>
      <c r="BE226" s="512">
        <f>'2a cofog szerinti teljesítés'!AI228</f>
        <v>0</v>
      </c>
      <c r="BF226" s="512">
        <f>'részletező tábla módosíto ei '!AJ226</f>
        <v>0</v>
      </c>
      <c r="BG226" s="512">
        <f>'2a cofog szerinti teljesítés'!AJ228</f>
        <v>0</v>
      </c>
      <c r="BH226" s="512">
        <f>'részletező tábla módosíto ei '!AK226</f>
        <v>0</v>
      </c>
      <c r="BI226" s="512">
        <f>'2a cofog szerinti teljesítés'!AK228</f>
        <v>0</v>
      </c>
      <c r="BJ226" s="512">
        <f>'részletező tábla módosíto ei '!AL226</f>
        <v>0</v>
      </c>
      <c r="BK226" s="512">
        <f>'2a cofog szerinti teljesítés'!AL228</f>
        <v>0</v>
      </c>
      <c r="BL226" s="512">
        <f>'részletező tábla módosíto ei '!AM226</f>
        <v>0</v>
      </c>
      <c r="BM226" s="512">
        <f>'2a cofog szerinti teljesítés'!AM228</f>
        <v>0</v>
      </c>
      <c r="BN226" s="512">
        <f>'részletező tábla módosíto ei '!AN226</f>
        <v>0</v>
      </c>
      <c r="BO226" s="512">
        <f>'2a cofog szerinti teljesítés'!AN228</f>
        <v>0</v>
      </c>
      <c r="BP226" s="512">
        <f>'részletező tábla módosíto ei '!AO226</f>
        <v>0</v>
      </c>
      <c r="BQ226" s="512">
        <f>'2a cofog szerinti teljesítés'!AO228</f>
        <v>0</v>
      </c>
      <c r="BR226" s="512">
        <f>'részletező tábla módosíto ei '!AP226</f>
        <v>0</v>
      </c>
      <c r="BS226" s="512">
        <f>'2a cofog szerinti teljesítés'!AP228</f>
        <v>0</v>
      </c>
      <c r="BT226" s="512">
        <f>'részletező tábla módosíto ei '!AR226</f>
        <v>0</v>
      </c>
      <c r="BU226" s="512">
        <f>'2a cofog szerinti teljesítés'!AR228</f>
        <v>0</v>
      </c>
      <c r="BV226" s="512">
        <f>'részletező tábla módosíto ei '!AS226</f>
        <v>0</v>
      </c>
      <c r="BW226" s="512">
        <f>'2a cofog szerinti teljesítés'!AS228</f>
        <v>0</v>
      </c>
      <c r="BX226" s="512">
        <f>'részletező tábla módosíto ei '!AE226</f>
        <v>0</v>
      </c>
      <c r="BY226" s="512">
        <f>'2a cofog szerinti teljesítés'!AE228</f>
        <v>0</v>
      </c>
      <c r="BZ226" s="512" t="e">
        <f>'részletező tábla módosíto ei '!#REF!</f>
        <v>#REF!</v>
      </c>
      <c r="CA226" s="512">
        <f>'2a cofog szerinti teljesítés'!AG228</f>
        <v>0</v>
      </c>
      <c r="CB226" s="512">
        <f>'részletező tábla módosíto ei '!AT226</f>
        <v>0</v>
      </c>
      <c r="CC226" s="512">
        <f>'2a cofog szerinti teljesítés'!AU228</f>
        <v>0</v>
      </c>
      <c r="CD226" s="512">
        <f>'részletező tábla módosíto ei '!AU226</f>
        <v>0</v>
      </c>
      <c r="CE226" s="512">
        <f>'2a cofog szerinti teljesítés'!AX228</f>
        <v>0</v>
      </c>
      <c r="CF226" s="512" t="e">
        <f>'részletező tábla módosíto ei '!#REF!</f>
        <v>#REF!</v>
      </c>
      <c r="CG226" s="512" t="e">
        <f>'2a cofog szerinti teljesítés'!#REF!</f>
        <v>#REF!</v>
      </c>
      <c r="CH226" s="512">
        <f>'részletező tábla módosíto ei '!AV226</f>
        <v>0</v>
      </c>
      <c r="CI226" s="512">
        <f>'2a cofog szerinti teljesítés'!AY228</f>
        <v>0</v>
      </c>
      <c r="CJ226" s="512">
        <f>'részletező tábla módosíto ei '!AW226</f>
        <v>0</v>
      </c>
      <c r="CK226" s="512">
        <f>'2a cofog szerinti teljesítés'!AZ228</f>
        <v>0</v>
      </c>
      <c r="CL226" s="512" t="e">
        <f>'részletező tábla módosíto ei '!#REF!</f>
        <v>#REF!</v>
      </c>
      <c r="CM226" s="512"/>
      <c r="CN226" s="512" t="e">
        <f>'részletező tábla módosíto ei '!#REF!</f>
        <v>#REF!</v>
      </c>
      <c r="CO226" s="512">
        <f>'2a cofog szerinti teljesítés'!AQ228</f>
        <v>0</v>
      </c>
      <c r="CP226" s="512" t="e">
        <f>'részletező tábla módosíto ei '!#REF!</f>
        <v>#REF!</v>
      </c>
      <c r="CQ226" s="512"/>
      <c r="CR226" s="512">
        <f>'részletező tábla módosíto ei '!AX226</f>
        <v>0</v>
      </c>
      <c r="CS226" s="512"/>
      <c r="CT226" s="512" t="e">
        <f>'részletező tábla módosíto ei '!#REF!</f>
        <v>#REF!</v>
      </c>
      <c r="CU226" s="512" t="e">
        <f>'2a cofog szerinti teljesítés'!#REF!</f>
        <v>#REF!</v>
      </c>
      <c r="CV226" s="512">
        <f>'részletező tábla módosíto ei '!AY226</f>
        <v>0</v>
      </c>
      <c r="CW226" s="512">
        <f>'2a cofog szerinti teljesítés'!BB228</f>
        <v>0</v>
      </c>
      <c r="CX226" s="513">
        <f>'részletező tábla módosíto ei '!AZ226</f>
        <v>0</v>
      </c>
      <c r="CY226" s="513">
        <f>'2a cofog szerinti teljesítés'!BC228</f>
        <v>0</v>
      </c>
      <c r="CZ226" s="510">
        <f t="shared" si="281"/>
        <v>0</v>
      </c>
    </row>
    <row r="227" spans="1:104" ht="17.399999999999999" x14ac:dyDescent="0.3">
      <c r="A227" s="18" t="s">
        <v>443</v>
      </c>
      <c r="B227" s="19" t="s">
        <v>444</v>
      </c>
      <c r="C227" s="512">
        <f>'részletező tábla módosíto ei '!C227</f>
        <v>0</v>
      </c>
      <c r="D227" s="512">
        <f>'2a cofog szerinti teljesítés'!C229</f>
        <v>0</v>
      </c>
      <c r="E227" s="512">
        <f>'részletező tábla módosíto ei '!D227</f>
        <v>0</v>
      </c>
      <c r="F227" s="512">
        <f>'2a cofog szerinti teljesítés'!D229</f>
        <v>0</v>
      </c>
      <c r="G227" s="512">
        <f>'részletező tábla módosíto ei '!E227</f>
        <v>0</v>
      </c>
      <c r="H227" s="512">
        <f>'2a cofog szerinti teljesítés'!E229</f>
        <v>0</v>
      </c>
      <c r="I227" s="512">
        <f>'részletező tábla módosíto ei '!F227</f>
        <v>0</v>
      </c>
      <c r="J227" s="512">
        <f>'2a cofog szerinti teljesítés'!F229</f>
        <v>0</v>
      </c>
      <c r="K227" s="512">
        <f>'részletező tábla módosíto ei '!G227</f>
        <v>0</v>
      </c>
      <c r="L227" s="512">
        <f>'részletező tábla módosíto ei '!H227</f>
        <v>0</v>
      </c>
      <c r="M227" s="512">
        <f>'2a cofog szerinti teljesítés'!H229</f>
        <v>0</v>
      </c>
      <c r="N227" s="512">
        <f>'részletező tábla módosíto ei '!M227</f>
        <v>0</v>
      </c>
      <c r="O227" s="512">
        <f>'2a cofog szerinti teljesítés'!M229</f>
        <v>0</v>
      </c>
      <c r="P227" s="512">
        <f>'részletező tábla módosíto ei '!N227</f>
        <v>0</v>
      </c>
      <c r="Q227" s="512">
        <f>'2a cofog szerinti teljesítés'!N229</f>
        <v>0</v>
      </c>
      <c r="R227" s="512">
        <f>'részletező tábla módosíto ei '!O227</f>
        <v>0</v>
      </c>
      <c r="S227" s="512">
        <f>'2a cofog szerinti teljesítés'!O229</f>
        <v>0</v>
      </c>
      <c r="T227" s="512">
        <f>'részletező tábla módosíto ei '!P227</f>
        <v>0</v>
      </c>
      <c r="U227" s="512">
        <f>'2a cofog szerinti teljesítés'!P229</f>
        <v>0</v>
      </c>
      <c r="V227" s="512">
        <f>'részletező tábla módosíto ei '!Q227</f>
        <v>0</v>
      </c>
      <c r="W227" s="512">
        <f>'2a cofog szerinti teljesítés'!Q229</f>
        <v>0</v>
      </c>
      <c r="X227" s="512">
        <f>'részletező tábla módosíto ei '!R227</f>
        <v>0</v>
      </c>
      <c r="Y227" s="512">
        <f>'2a cofog szerinti teljesítés'!R229</f>
        <v>0</v>
      </c>
      <c r="Z227" s="512">
        <f>'részletező tábla módosíto ei '!S227</f>
        <v>0</v>
      </c>
      <c r="AA227" s="512">
        <f>'2a cofog szerinti teljesítés'!S229</f>
        <v>0</v>
      </c>
      <c r="AB227" s="512">
        <f>'részletező tábla módosíto ei '!T227</f>
        <v>0</v>
      </c>
      <c r="AC227" s="512">
        <f>'2a cofog szerinti teljesítés'!T229</f>
        <v>0</v>
      </c>
      <c r="AD227" s="512">
        <f>'részletező tábla módosíto ei '!U227</f>
        <v>0</v>
      </c>
      <c r="AE227" s="512">
        <f>'2a cofog szerinti teljesítés'!U229</f>
        <v>0</v>
      </c>
      <c r="AF227" s="512">
        <f>'részletező tábla módosíto ei '!V227</f>
        <v>0</v>
      </c>
      <c r="AG227" s="512">
        <f>'2a cofog szerinti teljesítés'!V229</f>
        <v>0</v>
      </c>
      <c r="AH227" s="512">
        <f>'részletező tábla módosíto ei '!W227</f>
        <v>0</v>
      </c>
      <c r="AI227" s="512">
        <f>'2a cofog szerinti teljesítés'!W229</f>
        <v>0</v>
      </c>
      <c r="AJ227" s="512">
        <f>'részletező tábla módosíto ei '!X227</f>
        <v>0</v>
      </c>
      <c r="AK227" s="512">
        <f>'2a cofog szerinti teljesítés'!X229</f>
        <v>0</v>
      </c>
      <c r="AL227" s="512">
        <f>'részletező tábla módosíto ei '!Y227</f>
        <v>0</v>
      </c>
      <c r="AM227" s="512">
        <f>'2a cofog szerinti teljesítés'!Y229</f>
        <v>0</v>
      </c>
      <c r="AN227" s="512">
        <f>'részletező tábla módosíto ei '!Z227</f>
        <v>0</v>
      </c>
      <c r="AO227" s="512">
        <f>'2a cofog szerinti teljesítés'!Z229</f>
        <v>0</v>
      </c>
      <c r="AP227" s="512">
        <f>'részletező tábla módosíto ei '!AA227</f>
        <v>0</v>
      </c>
      <c r="AQ227" s="512">
        <f>'2a cofog szerinti teljesítés'!AA229</f>
        <v>0</v>
      </c>
      <c r="AR227" s="512">
        <f>'részletező tábla módosíto ei '!AB227</f>
        <v>0</v>
      </c>
      <c r="AS227" s="512">
        <f>'2a cofog szerinti teljesítés'!AB229</f>
        <v>0</v>
      </c>
      <c r="AT227" s="512">
        <f>'részletező tábla módosíto ei '!AC227</f>
        <v>0</v>
      </c>
      <c r="AU227" s="512">
        <f>'2a cofog szerinti teljesítés'!AC229</f>
        <v>0</v>
      </c>
      <c r="AV227" s="512">
        <f>'részletező tábla módosíto ei '!AD227</f>
        <v>0</v>
      </c>
      <c r="AW227" s="512">
        <f>'2a cofog szerinti teljesítés'!AD229</f>
        <v>0</v>
      </c>
      <c r="AX227" s="512">
        <f>'részletező tábla módosíto ei '!AF227</f>
        <v>0</v>
      </c>
      <c r="AY227" s="512">
        <f>'2a cofog szerinti teljesítés'!AF229</f>
        <v>0</v>
      </c>
      <c r="AZ227" s="512">
        <f>'részletező tábla módosíto ei '!AG227</f>
        <v>0</v>
      </c>
      <c r="BA227" s="512">
        <f>'2a cofog szerinti teljesítés'!AG229</f>
        <v>0</v>
      </c>
      <c r="BB227" s="512">
        <f>'részletező tábla módosíto ei '!AH227</f>
        <v>0</v>
      </c>
      <c r="BC227" s="512">
        <f>'2a cofog szerinti teljesítés'!AH229</f>
        <v>0</v>
      </c>
      <c r="BD227" s="512">
        <f>'részletező tábla módosíto ei '!AI227</f>
        <v>0</v>
      </c>
      <c r="BE227" s="512">
        <f>'2a cofog szerinti teljesítés'!AI229</f>
        <v>0</v>
      </c>
      <c r="BF227" s="512">
        <f>'részletező tábla módosíto ei '!AJ227</f>
        <v>0</v>
      </c>
      <c r="BG227" s="512">
        <f>'2a cofog szerinti teljesítés'!AJ229</f>
        <v>0</v>
      </c>
      <c r="BH227" s="512">
        <f>'részletező tábla módosíto ei '!AK227</f>
        <v>0</v>
      </c>
      <c r="BI227" s="512">
        <f>'2a cofog szerinti teljesítés'!AK229</f>
        <v>0</v>
      </c>
      <c r="BJ227" s="512">
        <f>'részletező tábla módosíto ei '!AL227</f>
        <v>0</v>
      </c>
      <c r="BK227" s="512">
        <f>'2a cofog szerinti teljesítés'!AL229</f>
        <v>0</v>
      </c>
      <c r="BL227" s="512">
        <f>'részletező tábla módosíto ei '!AM227</f>
        <v>0</v>
      </c>
      <c r="BM227" s="512">
        <f>'2a cofog szerinti teljesítés'!AM229</f>
        <v>0</v>
      </c>
      <c r="BN227" s="512">
        <f>'részletező tábla módosíto ei '!AN227</f>
        <v>0</v>
      </c>
      <c r="BO227" s="512">
        <f>'2a cofog szerinti teljesítés'!AN229</f>
        <v>0</v>
      </c>
      <c r="BP227" s="512">
        <f>'részletező tábla módosíto ei '!AO227</f>
        <v>0</v>
      </c>
      <c r="BQ227" s="512">
        <f>'2a cofog szerinti teljesítés'!AO229</f>
        <v>0</v>
      </c>
      <c r="BR227" s="512">
        <f>'részletező tábla módosíto ei '!AP227</f>
        <v>0</v>
      </c>
      <c r="BS227" s="512">
        <f>'2a cofog szerinti teljesítés'!AP229</f>
        <v>0</v>
      </c>
      <c r="BT227" s="512">
        <f>'részletező tábla módosíto ei '!AR227</f>
        <v>0</v>
      </c>
      <c r="BU227" s="512">
        <f>'2a cofog szerinti teljesítés'!AR229</f>
        <v>0</v>
      </c>
      <c r="BV227" s="512">
        <f>'részletező tábla módosíto ei '!AS227</f>
        <v>0</v>
      </c>
      <c r="BW227" s="512">
        <f>'2a cofog szerinti teljesítés'!AS229</f>
        <v>0</v>
      </c>
      <c r="BX227" s="512">
        <f>'részletező tábla módosíto ei '!AE227</f>
        <v>0</v>
      </c>
      <c r="BY227" s="512">
        <f>'2a cofog szerinti teljesítés'!AE229</f>
        <v>0</v>
      </c>
      <c r="BZ227" s="512" t="e">
        <f>'részletező tábla módosíto ei '!#REF!</f>
        <v>#REF!</v>
      </c>
      <c r="CA227" s="512">
        <f>'2a cofog szerinti teljesítés'!AG229</f>
        <v>0</v>
      </c>
      <c r="CB227" s="512">
        <f>'részletező tábla módosíto ei '!AT227</f>
        <v>0</v>
      </c>
      <c r="CC227" s="512">
        <f>'2a cofog szerinti teljesítés'!AU229</f>
        <v>0</v>
      </c>
      <c r="CD227" s="512">
        <f>'részletező tábla módosíto ei '!AU227</f>
        <v>0</v>
      </c>
      <c r="CE227" s="512">
        <f>'2a cofog szerinti teljesítés'!AX229</f>
        <v>0</v>
      </c>
      <c r="CF227" s="512" t="e">
        <f>'részletező tábla módosíto ei '!#REF!</f>
        <v>#REF!</v>
      </c>
      <c r="CG227" s="512" t="e">
        <f>'2a cofog szerinti teljesítés'!#REF!</f>
        <v>#REF!</v>
      </c>
      <c r="CH227" s="512">
        <f>'részletező tábla módosíto ei '!AV227</f>
        <v>0</v>
      </c>
      <c r="CI227" s="512">
        <f>'2a cofog szerinti teljesítés'!AY229</f>
        <v>0</v>
      </c>
      <c r="CJ227" s="512">
        <f>'részletező tábla módosíto ei '!AW227</f>
        <v>0</v>
      </c>
      <c r="CK227" s="512">
        <f>'2a cofog szerinti teljesítés'!AZ229</f>
        <v>0</v>
      </c>
      <c r="CL227" s="512" t="e">
        <f>'részletező tábla módosíto ei '!#REF!</f>
        <v>#REF!</v>
      </c>
      <c r="CM227" s="512"/>
      <c r="CN227" s="512" t="e">
        <f>'részletező tábla módosíto ei '!#REF!</f>
        <v>#REF!</v>
      </c>
      <c r="CO227" s="512">
        <f>'2a cofog szerinti teljesítés'!AQ229</f>
        <v>0</v>
      </c>
      <c r="CP227" s="512" t="e">
        <f>'részletező tábla módosíto ei '!#REF!</f>
        <v>#REF!</v>
      </c>
      <c r="CQ227" s="512"/>
      <c r="CR227" s="512">
        <f>'részletező tábla módosíto ei '!AX227</f>
        <v>0</v>
      </c>
      <c r="CS227" s="512"/>
      <c r="CT227" s="512" t="e">
        <f>'részletező tábla módosíto ei '!#REF!</f>
        <v>#REF!</v>
      </c>
      <c r="CU227" s="512" t="e">
        <f>'2a cofog szerinti teljesítés'!#REF!</f>
        <v>#REF!</v>
      </c>
      <c r="CV227" s="512">
        <f>'részletező tábla módosíto ei '!AY227</f>
        <v>0</v>
      </c>
      <c r="CW227" s="512">
        <f>'2a cofog szerinti teljesítés'!BB229</f>
        <v>0</v>
      </c>
      <c r="CX227" s="513">
        <f>'részletező tábla módosíto ei '!AZ227</f>
        <v>0</v>
      </c>
      <c r="CY227" s="513">
        <f>'2a cofog szerinti teljesítés'!BC229</f>
        <v>0</v>
      </c>
      <c r="CZ227" s="510">
        <f t="shared" si="281"/>
        <v>0</v>
      </c>
    </row>
    <row r="228" spans="1:104" ht="17.399999999999999" x14ac:dyDescent="0.3">
      <c r="A228" s="18" t="s">
        <v>445</v>
      </c>
      <c r="B228" s="19" t="s">
        <v>446</v>
      </c>
      <c r="C228" s="512">
        <f>'részletező tábla módosíto ei '!C228</f>
        <v>0</v>
      </c>
      <c r="D228" s="512">
        <f>'2a cofog szerinti teljesítés'!C230</f>
        <v>0</v>
      </c>
      <c r="E228" s="512">
        <f>'részletező tábla módosíto ei '!D228</f>
        <v>0</v>
      </c>
      <c r="F228" s="512">
        <f>'2a cofog szerinti teljesítés'!D230</f>
        <v>0</v>
      </c>
      <c r="G228" s="512">
        <f>'részletező tábla módosíto ei '!E228</f>
        <v>0</v>
      </c>
      <c r="H228" s="512">
        <f>'2a cofog szerinti teljesítés'!E230</f>
        <v>0</v>
      </c>
      <c r="I228" s="512">
        <f>'részletező tábla módosíto ei '!F228</f>
        <v>0</v>
      </c>
      <c r="J228" s="512">
        <f>'2a cofog szerinti teljesítés'!F230</f>
        <v>0</v>
      </c>
      <c r="K228" s="512">
        <f>'részletező tábla módosíto ei '!G228</f>
        <v>0</v>
      </c>
      <c r="L228" s="512">
        <f>'részletező tábla módosíto ei '!H228</f>
        <v>0</v>
      </c>
      <c r="M228" s="512">
        <f>'2a cofog szerinti teljesítés'!H230</f>
        <v>0</v>
      </c>
      <c r="N228" s="512">
        <f>'részletező tábla módosíto ei '!M228</f>
        <v>0</v>
      </c>
      <c r="O228" s="512">
        <f>'2a cofog szerinti teljesítés'!M230</f>
        <v>0</v>
      </c>
      <c r="P228" s="512">
        <f>'részletező tábla módosíto ei '!N228</f>
        <v>0</v>
      </c>
      <c r="Q228" s="512">
        <f>'2a cofog szerinti teljesítés'!N230</f>
        <v>0</v>
      </c>
      <c r="R228" s="512">
        <f>'részletező tábla módosíto ei '!O228</f>
        <v>0</v>
      </c>
      <c r="S228" s="512">
        <f>'2a cofog szerinti teljesítés'!O230</f>
        <v>0</v>
      </c>
      <c r="T228" s="512">
        <f>'részletező tábla módosíto ei '!P228</f>
        <v>0</v>
      </c>
      <c r="U228" s="512">
        <f>'2a cofog szerinti teljesítés'!P230</f>
        <v>0</v>
      </c>
      <c r="V228" s="512">
        <f>'részletező tábla módosíto ei '!Q228</f>
        <v>0</v>
      </c>
      <c r="W228" s="512">
        <f>'2a cofog szerinti teljesítés'!Q230</f>
        <v>0</v>
      </c>
      <c r="X228" s="512">
        <f>'részletező tábla módosíto ei '!R228</f>
        <v>0</v>
      </c>
      <c r="Y228" s="512">
        <f>'2a cofog szerinti teljesítés'!R230</f>
        <v>0</v>
      </c>
      <c r="Z228" s="512">
        <f>'részletező tábla módosíto ei '!S228</f>
        <v>0</v>
      </c>
      <c r="AA228" s="512">
        <f>'2a cofog szerinti teljesítés'!S230</f>
        <v>0</v>
      </c>
      <c r="AB228" s="512">
        <f>'részletező tábla módosíto ei '!T228</f>
        <v>0</v>
      </c>
      <c r="AC228" s="512">
        <f>'2a cofog szerinti teljesítés'!T230</f>
        <v>0</v>
      </c>
      <c r="AD228" s="512">
        <f>'részletező tábla módosíto ei '!U228</f>
        <v>0</v>
      </c>
      <c r="AE228" s="512">
        <f>'2a cofog szerinti teljesítés'!U230</f>
        <v>0</v>
      </c>
      <c r="AF228" s="512">
        <f>'részletező tábla módosíto ei '!V228</f>
        <v>0</v>
      </c>
      <c r="AG228" s="512">
        <f>'2a cofog szerinti teljesítés'!V230</f>
        <v>0</v>
      </c>
      <c r="AH228" s="512">
        <f>'részletező tábla módosíto ei '!W228</f>
        <v>0</v>
      </c>
      <c r="AI228" s="512">
        <f>'2a cofog szerinti teljesítés'!W230</f>
        <v>0</v>
      </c>
      <c r="AJ228" s="512">
        <f>'részletező tábla módosíto ei '!X228</f>
        <v>0</v>
      </c>
      <c r="AK228" s="512">
        <f>'2a cofog szerinti teljesítés'!X230</f>
        <v>0</v>
      </c>
      <c r="AL228" s="512">
        <f>'részletező tábla módosíto ei '!Y228</f>
        <v>0</v>
      </c>
      <c r="AM228" s="512">
        <f>'2a cofog szerinti teljesítés'!Y230</f>
        <v>0</v>
      </c>
      <c r="AN228" s="512">
        <f>'részletező tábla módosíto ei '!Z228</f>
        <v>0</v>
      </c>
      <c r="AO228" s="512">
        <f>'2a cofog szerinti teljesítés'!Z230</f>
        <v>0</v>
      </c>
      <c r="AP228" s="512">
        <f>'részletező tábla módosíto ei '!AA228</f>
        <v>0</v>
      </c>
      <c r="AQ228" s="512">
        <f>'2a cofog szerinti teljesítés'!AA230</f>
        <v>0</v>
      </c>
      <c r="AR228" s="512">
        <f>'részletező tábla módosíto ei '!AB228</f>
        <v>0</v>
      </c>
      <c r="AS228" s="512">
        <f>'2a cofog szerinti teljesítés'!AB230</f>
        <v>13858564</v>
      </c>
      <c r="AT228" s="512">
        <f>'részletező tábla módosíto ei '!AC228</f>
        <v>0</v>
      </c>
      <c r="AU228" s="512">
        <f>'2a cofog szerinti teljesítés'!AC230</f>
        <v>0</v>
      </c>
      <c r="AV228" s="512">
        <f>'részletező tábla módosíto ei '!AD228</f>
        <v>0</v>
      </c>
      <c r="AW228" s="512">
        <f>'2a cofog szerinti teljesítés'!AD230</f>
        <v>0</v>
      </c>
      <c r="AX228" s="512">
        <f>'részletező tábla módosíto ei '!AF228</f>
        <v>0</v>
      </c>
      <c r="AY228" s="512">
        <f>'2a cofog szerinti teljesítés'!AF230</f>
        <v>0</v>
      </c>
      <c r="AZ228" s="512">
        <f>'részletező tábla módosíto ei '!AG228</f>
        <v>0</v>
      </c>
      <c r="BA228" s="512">
        <f>'2a cofog szerinti teljesítés'!AG230</f>
        <v>0</v>
      </c>
      <c r="BB228" s="512">
        <f>'részletező tábla módosíto ei '!AH228</f>
        <v>0</v>
      </c>
      <c r="BC228" s="512">
        <f>'2a cofog szerinti teljesítés'!AH230</f>
        <v>0</v>
      </c>
      <c r="BD228" s="512">
        <f>'részletező tábla módosíto ei '!AI228</f>
        <v>0</v>
      </c>
      <c r="BE228" s="512">
        <f>'2a cofog szerinti teljesítés'!AI230</f>
        <v>0</v>
      </c>
      <c r="BF228" s="512">
        <f>'részletező tábla módosíto ei '!AJ228</f>
        <v>0</v>
      </c>
      <c r="BG228" s="512">
        <f>'2a cofog szerinti teljesítés'!AJ230</f>
        <v>0</v>
      </c>
      <c r="BH228" s="512">
        <f>'részletező tábla módosíto ei '!AK228</f>
        <v>0</v>
      </c>
      <c r="BI228" s="512">
        <f>'2a cofog szerinti teljesítés'!AK230</f>
        <v>0</v>
      </c>
      <c r="BJ228" s="512">
        <f>'részletező tábla módosíto ei '!AL228</f>
        <v>13858564</v>
      </c>
      <c r="BK228" s="512">
        <f>'2a cofog szerinti teljesítés'!AL230</f>
        <v>0</v>
      </c>
      <c r="BL228" s="512">
        <f>'részletező tábla módosíto ei '!AM228</f>
        <v>0</v>
      </c>
      <c r="BM228" s="512">
        <f>'2a cofog szerinti teljesítés'!AM230</f>
        <v>0</v>
      </c>
      <c r="BN228" s="512">
        <f>'részletező tábla módosíto ei '!AN228</f>
        <v>0</v>
      </c>
      <c r="BO228" s="512">
        <f>'2a cofog szerinti teljesítés'!AN230</f>
        <v>0</v>
      </c>
      <c r="BP228" s="512">
        <f>'részletező tábla módosíto ei '!AO228</f>
        <v>0</v>
      </c>
      <c r="BQ228" s="512">
        <f>'2a cofog szerinti teljesítés'!AO230</f>
        <v>0</v>
      </c>
      <c r="BR228" s="512">
        <f>'részletező tábla módosíto ei '!AP228</f>
        <v>0</v>
      </c>
      <c r="BS228" s="512">
        <f>'2a cofog szerinti teljesítés'!AP230</f>
        <v>0</v>
      </c>
      <c r="BT228" s="512">
        <f>'részletező tábla módosíto ei '!AR228</f>
        <v>0</v>
      </c>
      <c r="BU228" s="512">
        <f>'2a cofog szerinti teljesítés'!AR230</f>
        <v>0</v>
      </c>
      <c r="BV228" s="512">
        <f>'részletező tábla módosíto ei '!AS228</f>
        <v>0</v>
      </c>
      <c r="BW228" s="512">
        <f>'2a cofog szerinti teljesítés'!AS230</f>
        <v>0</v>
      </c>
      <c r="BX228" s="512">
        <f>'részletező tábla módosíto ei '!AE228</f>
        <v>0</v>
      </c>
      <c r="BY228" s="512">
        <f>'2a cofog szerinti teljesítés'!AE230</f>
        <v>0</v>
      </c>
      <c r="BZ228" s="512" t="e">
        <f>'részletező tábla módosíto ei '!#REF!</f>
        <v>#REF!</v>
      </c>
      <c r="CA228" s="512">
        <f>'2a cofog szerinti teljesítés'!AG230</f>
        <v>0</v>
      </c>
      <c r="CB228" s="512">
        <f>'részletező tábla módosíto ei '!AT228</f>
        <v>0</v>
      </c>
      <c r="CC228" s="512">
        <f>'2a cofog szerinti teljesítés'!AU230</f>
        <v>0</v>
      </c>
      <c r="CD228" s="512">
        <f>'részletező tábla módosíto ei '!AU228</f>
        <v>0</v>
      </c>
      <c r="CE228" s="512">
        <f>'2a cofog szerinti teljesítés'!AX230</f>
        <v>0</v>
      </c>
      <c r="CF228" s="512" t="e">
        <f>'részletező tábla módosíto ei '!#REF!</f>
        <v>#REF!</v>
      </c>
      <c r="CG228" s="512" t="e">
        <f>'2a cofog szerinti teljesítés'!#REF!</f>
        <v>#REF!</v>
      </c>
      <c r="CH228" s="512">
        <f>'részletező tábla módosíto ei '!AV228</f>
        <v>0</v>
      </c>
      <c r="CI228" s="512">
        <f>'2a cofog szerinti teljesítés'!AY230</f>
        <v>0</v>
      </c>
      <c r="CJ228" s="512">
        <f>'részletező tábla módosíto ei '!AW228</f>
        <v>0</v>
      </c>
      <c r="CK228" s="512">
        <f>'2a cofog szerinti teljesítés'!AZ230</f>
        <v>0</v>
      </c>
      <c r="CL228" s="512" t="e">
        <f>'részletező tábla módosíto ei '!#REF!</f>
        <v>#REF!</v>
      </c>
      <c r="CM228" s="512"/>
      <c r="CN228" s="512" t="e">
        <f>'részletező tábla módosíto ei '!#REF!</f>
        <v>#REF!</v>
      </c>
      <c r="CO228" s="512">
        <f>'2a cofog szerinti teljesítés'!AQ230</f>
        <v>0</v>
      </c>
      <c r="CP228" s="512" t="e">
        <f>'részletező tábla módosíto ei '!#REF!</f>
        <v>#REF!</v>
      </c>
      <c r="CQ228" s="512"/>
      <c r="CR228" s="512">
        <f>'részletező tábla módosíto ei '!AX228</f>
        <v>0</v>
      </c>
      <c r="CS228" s="512"/>
      <c r="CT228" s="512" t="e">
        <f>'részletező tábla módosíto ei '!#REF!</f>
        <v>#REF!</v>
      </c>
      <c r="CU228" s="512" t="e">
        <f>'2a cofog szerinti teljesítés'!#REF!</f>
        <v>#REF!</v>
      </c>
      <c r="CV228" s="512">
        <f>'részletező tábla módosíto ei '!AY228</f>
        <v>0</v>
      </c>
      <c r="CW228" s="512">
        <f>'2a cofog szerinti teljesítés'!BB230</f>
        <v>0</v>
      </c>
      <c r="CX228" s="513">
        <f>'részletező tábla módosíto ei '!AZ228</f>
        <v>13858564</v>
      </c>
      <c r="CY228" s="513">
        <f>'2a cofog szerinti teljesítés'!BC230</f>
        <v>13858564</v>
      </c>
      <c r="CZ228" s="510">
        <f t="shared" si="281"/>
        <v>13858564</v>
      </c>
    </row>
    <row r="229" spans="1:104" ht="17.399999999999999" x14ac:dyDescent="0.3">
      <c r="A229" s="18" t="s">
        <v>447</v>
      </c>
      <c r="B229" s="19" t="s">
        <v>448</v>
      </c>
      <c r="C229" s="512">
        <f>'részletező tábla módosíto ei '!C229</f>
        <v>0</v>
      </c>
      <c r="D229" s="512">
        <f>'2a cofog szerinti teljesítés'!C231</f>
        <v>0</v>
      </c>
      <c r="E229" s="512">
        <f>'részletező tábla módosíto ei '!D229</f>
        <v>0</v>
      </c>
      <c r="F229" s="512">
        <f>'2a cofog szerinti teljesítés'!D231</f>
        <v>0</v>
      </c>
      <c r="G229" s="512">
        <f>'részletező tábla módosíto ei '!E229</f>
        <v>0</v>
      </c>
      <c r="H229" s="512">
        <f>'2a cofog szerinti teljesítés'!E231</f>
        <v>0</v>
      </c>
      <c r="I229" s="512">
        <f>'részletező tábla módosíto ei '!F229</f>
        <v>0</v>
      </c>
      <c r="J229" s="512">
        <f>'2a cofog szerinti teljesítés'!F231</f>
        <v>0</v>
      </c>
      <c r="K229" s="512">
        <f>'részletező tábla módosíto ei '!G229</f>
        <v>0</v>
      </c>
      <c r="L229" s="512">
        <f>'részletező tábla módosíto ei '!H229</f>
        <v>0</v>
      </c>
      <c r="M229" s="512">
        <f>'2a cofog szerinti teljesítés'!H231</f>
        <v>0</v>
      </c>
      <c r="N229" s="512">
        <f>'részletező tábla módosíto ei '!M229</f>
        <v>0</v>
      </c>
      <c r="O229" s="512">
        <f>'2a cofog szerinti teljesítés'!M231</f>
        <v>0</v>
      </c>
      <c r="P229" s="512">
        <f>'részletező tábla módosíto ei '!N229</f>
        <v>0</v>
      </c>
      <c r="Q229" s="512">
        <f>'2a cofog szerinti teljesítés'!N231</f>
        <v>0</v>
      </c>
      <c r="R229" s="512">
        <f>'részletező tábla módosíto ei '!O229</f>
        <v>0</v>
      </c>
      <c r="S229" s="512">
        <f>'2a cofog szerinti teljesítés'!O231</f>
        <v>0</v>
      </c>
      <c r="T229" s="512">
        <f>'részletező tábla módosíto ei '!P229</f>
        <v>0</v>
      </c>
      <c r="U229" s="512">
        <f>'2a cofog szerinti teljesítés'!P231</f>
        <v>0</v>
      </c>
      <c r="V229" s="512">
        <f>'részletező tábla módosíto ei '!Q229</f>
        <v>0</v>
      </c>
      <c r="W229" s="512">
        <f>'2a cofog szerinti teljesítés'!Q231</f>
        <v>0</v>
      </c>
      <c r="X229" s="512">
        <f>'részletező tábla módosíto ei '!R229</f>
        <v>0</v>
      </c>
      <c r="Y229" s="512">
        <f>'2a cofog szerinti teljesítés'!R231</f>
        <v>0</v>
      </c>
      <c r="Z229" s="512">
        <f>'részletező tábla módosíto ei '!S229</f>
        <v>0</v>
      </c>
      <c r="AA229" s="512">
        <f>'2a cofog szerinti teljesítés'!S231</f>
        <v>0</v>
      </c>
      <c r="AB229" s="512">
        <f>'részletező tábla módosíto ei '!T229</f>
        <v>0</v>
      </c>
      <c r="AC229" s="512">
        <f>'2a cofog szerinti teljesítés'!T231</f>
        <v>0</v>
      </c>
      <c r="AD229" s="512">
        <f>'részletező tábla módosíto ei '!U229</f>
        <v>0</v>
      </c>
      <c r="AE229" s="512">
        <f>'2a cofog szerinti teljesítés'!U231</f>
        <v>0</v>
      </c>
      <c r="AF229" s="512">
        <f>'részletező tábla módosíto ei '!V229</f>
        <v>0</v>
      </c>
      <c r="AG229" s="512">
        <f>'2a cofog szerinti teljesítés'!V231</f>
        <v>0</v>
      </c>
      <c r="AH229" s="512">
        <f>'részletező tábla módosíto ei '!W229</f>
        <v>0</v>
      </c>
      <c r="AI229" s="512">
        <f>'2a cofog szerinti teljesítés'!W231</f>
        <v>0</v>
      </c>
      <c r="AJ229" s="512">
        <f>'részletező tábla módosíto ei '!X229</f>
        <v>0</v>
      </c>
      <c r="AK229" s="512">
        <f>'2a cofog szerinti teljesítés'!X231</f>
        <v>0</v>
      </c>
      <c r="AL229" s="512">
        <f>'részletező tábla módosíto ei '!Y229</f>
        <v>0</v>
      </c>
      <c r="AM229" s="512">
        <f>'2a cofog szerinti teljesítés'!Y231</f>
        <v>0</v>
      </c>
      <c r="AN229" s="512">
        <f>'részletező tábla módosíto ei '!Z229</f>
        <v>0</v>
      </c>
      <c r="AO229" s="512">
        <f>'2a cofog szerinti teljesítés'!Z231</f>
        <v>0</v>
      </c>
      <c r="AP229" s="512">
        <f>'részletező tábla módosíto ei '!AA229</f>
        <v>0</v>
      </c>
      <c r="AQ229" s="512">
        <f>'2a cofog szerinti teljesítés'!AA231</f>
        <v>0</v>
      </c>
      <c r="AR229" s="512">
        <f>'részletező tábla módosíto ei '!AB229</f>
        <v>0</v>
      </c>
      <c r="AS229" s="512">
        <f>'2a cofog szerinti teljesítés'!AB231</f>
        <v>0</v>
      </c>
      <c r="AT229" s="512">
        <f>'részletező tábla módosíto ei '!AC229</f>
        <v>0</v>
      </c>
      <c r="AU229" s="512">
        <f>'2a cofog szerinti teljesítés'!AC231</f>
        <v>0</v>
      </c>
      <c r="AV229" s="512">
        <f>'részletező tábla módosíto ei '!AD229</f>
        <v>0</v>
      </c>
      <c r="AW229" s="512">
        <f>'2a cofog szerinti teljesítés'!AD231</f>
        <v>316710081</v>
      </c>
      <c r="AX229" s="512">
        <f>'részletező tábla módosíto ei '!AF229</f>
        <v>0</v>
      </c>
      <c r="AY229" s="512">
        <f>'2a cofog szerinti teljesítés'!AF231</f>
        <v>0</v>
      </c>
      <c r="AZ229" s="512">
        <f>'részletező tábla módosíto ei '!AG229</f>
        <v>0</v>
      </c>
      <c r="BA229" s="512">
        <f>'2a cofog szerinti teljesítés'!AG231</f>
        <v>0</v>
      </c>
      <c r="BB229" s="512">
        <f>'részletező tábla módosíto ei '!AH229</f>
        <v>0</v>
      </c>
      <c r="BC229" s="512">
        <f>'2a cofog szerinti teljesítés'!AH231</f>
        <v>0</v>
      </c>
      <c r="BD229" s="512">
        <f>'részletező tábla módosíto ei '!AI229</f>
        <v>0</v>
      </c>
      <c r="BE229" s="512">
        <f>'2a cofog szerinti teljesítés'!AI231</f>
        <v>0</v>
      </c>
      <c r="BF229" s="512">
        <f>'részletező tábla módosíto ei '!AJ229</f>
        <v>0</v>
      </c>
      <c r="BG229" s="512">
        <f>'2a cofog szerinti teljesítés'!AJ231</f>
        <v>0</v>
      </c>
      <c r="BH229" s="512">
        <f>'részletező tábla módosíto ei '!AK229</f>
        <v>0</v>
      </c>
      <c r="BI229" s="512">
        <f>'2a cofog szerinti teljesítés'!AK231</f>
        <v>0</v>
      </c>
      <c r="BJ229" s="512">
        <f>'részletező tábla módosíto ei '!AL229</f>
        <v>327926263</v>
      </c>
      <c r="BK229" s="512">
        <f>'2a cofog szerinti teljesítés'!AL231</f>
        <v>0</v>
      </c>
      <c r="BL229" s="512">
        <f>'részletező tábla módosíto ei '!AM229</f>
        <v>0</v>
      </c>
      <c r="BM229" s="512">
        <f>'2a cofog szerinti teljesítés'!AM231</f>
        <v>0</v>
      </c>
      <c r="BN229" s="512">
        <f>'részletező tábla módosíto ei '!AN229</f>
        <v>0</v>
      </c>
      <c r="BO229" s="512">
        <f>'2a cofog szerinti teljesítés'!AN231</f>
        <v>0</v>
      </c>
      <c r="BP229" s="512">
        <f>'részletező tábla módosíto ei '!AO229</f>
        <v>0</v>
      </c>
      <c r="BQ229" s="512">
        <f>'2a cofog szerinti teljesítés'!AO231</f>
        <v>0</v>
      </c>
      <c r="BR229" s="512">
        <f>'részletező tábla módosíto ei '!AP229</f>
        <v>0</v>
      </c>
      <c r="BS229" s="512">
        <f>'2a cofog szerinti teljesítés'!AP231</f>
        <v>0</v>
      </c>
      <c r="BT229" s="512">
        <f>'részletező tábla módosíto ei '!AR229</f>
        <v>0</v>
      </c>
      <c r="BU229" s="512">
        <f>'2a cofog szerinti teljesítés'!AR231</f>
        <v>0</v>
      </c>
      <c r="BV229" s="512">
        <f>'részletező tábla módosíto ei '!AS229</f>
        <v>0</v>
      </c>
      <c r="BW229" s="512">
        <f>'2a cofog szerinti teljesítés'!AS231</f>
        <v>0</v>
      </c>
      <c r="BX229" s="512">
        <f>'részletező tábla módosíto ei '!AE229</f>
        <v>0</v>
      </c>
      <c r="BY229" s="512">
        <f>'2a cofog szerinti teljesítés'!AE231</f>
        <v>0</v>
      </c>
      <c r="BZ229" s="512" t="e">
        <f>'részletező tábla módosíto ei '!#REF!</f>
        <v>#REF!</v>
      </c>
      <c r="CA229" s="512">
        <f>'2a cofog szerinti teljesítés'!AG231</f>
        <v>0</v>
      </c>
      <c r="CB229" s="512">
        <f>'részletező tábla módosíto ei '!AT229</f>
        <v>0</v>
      </c>
      <c r="CC229" s="512">
        <f>'2a cofog szerinti teljesítés'!AU231</f>
        <v>0</v>
      </c>
      <c r="CD229" s="512">
        <f>'részletező tábla módosíto ei '!AU229</f>
        <v>0</v>
      </c>
      <c r="CE229" s="512">
        <f>'2a cofog szerinti teljesítés'!AX231</f>
        <v>0</v>
      </c>
      <c r="CF229" s="512" t="e">
        <f>'részletező tábla módosíto ei '!#REF!</f>
        <v>#REF!</v>
      </c>
      <c r="CG229" s="512" t="e">
        <f>'2a cofog szerinti teljesítés'!#REF!</f>
        <v>#REF!</v>
      </c>
      <c r="CH229" s="512">
        <f>'részletező tábla módosíto ei '!AV229</f>
        <v>0</v>
      </c>
      <c r="CI229" s="512">
        <f>'2a cofog szerinti teljesítés'!AY231</f>
        <v>0</v>
      </c>
      <c r="CJ229" s="512">
        <f>'részletező tábla módosíto ei '!AW229</f>
        <v>0</v>
      </c>
      <c r="CK229" s="512">
        <f>'2a cofog szerinti teljesítés'!AZ231</f>
        <v>0</v>
      </c>
      <c r="CL229" s="512" t="e">
        <f>'részletező tábla módosíto ei '!#REF!</f>
        <v>#REF!</v>
      </c>
      <c r="CM229" s="512"/>
      <c r="CN229" s="512" t="e">
        <f>'részletező tábla módosíto ei '!#REF!</f>
        <v>#REF!</v>
      </c>
      <c r="CO229" s="512">
        <f>'2a cofog szerinti teljesítés'!AQ231</f>
        <v>0</v>
      </c>
      <c r="CP229" s="512" t="e">
        <f>'részletező tábla módosíto ei '!#REF!</f>
        <v>#REF!</v>
      </c>
      <c r="CQ229" s="512"/>
      <c r="CR229" s="512">
        <f>'részletező tábla módosíto ei '!AX229</f>
        <v>0</v>
      </c>
      <c r="CS229" s="512"/>
      <c r="CT229" s="512" t="e">
        <f>'részletező tábla módosíto ei '!#REF!</f>
        <v>#REF!</v>
      </c>
      <c r="CU229" s="512" t="e">
        <f>'2a cofog szerinti teljesítés'!#REF!</f>
        <v>#REF!</v>
      </c>
      <c r="CV229" s="512">
        <f>'részletező tábla módosíto ei '!AY229</f>
        <v>0</v>
      </c>
      <c r="CW229" s="512">
        <f>'2a cofog szerinti teljesítés'!BB231</f>
        <v>0</v>
      </c>
      <c r="CX229" s="513">
        <f>'részletező tábla módosíto ei '!AZ229</f>
        <v>327926263</v>
      </c>
      <c r="CY229" s="513">
        <f>'2a cofog szerinti teljesítés'!BC231</f>
        <v>316710081</v>
      </c>
      <c r="CZ229" s="510">
        <f t="shared" si="281"/>
        <v>327926263</v>
      </c>
    </row>
    <row r="230" spans="1:104" ht="17.399999999999999" x14ac:dyDescent="0.3">
      <c r="A230" s="18" t="s">
        <v>449</v>
      </c>
      <c r="B230" s="19" t="s">
        <v>450</v>
      </c>
      <c r="C230" s="512">
        <f>'részletező tábla módosíto ei '!C230</f>
        <v>0</v>
      </c>
      <c r="D230" s="512">
        <f>'2a cofog szerinti teljesítés'!C232</f>
        <v>0</v>
      </c>
      <c r="E230" s="512">
        <f>'részletező tábla módosíto ei '!D230</f>
        <v>0</v>
      </c>
      <c r="F230" s="512">
        <f>'2a cofog szerinti teljesítés'!D232</f>
        <v>0</v>
      </c>
      <c r="G230" s="512">
        <f>'részletező tábla módosíto ei '!E230</f>
        <v>0</v>
      </c>
      <c r="H230" s="512">
        <f>'2a cofog szerinti teljesítés'!E232</f>
        <v>0</v>
      </c>
      <c r="I230" s="512">
        <f>'részletező tábla módosíto ei '!F230</f>
        <v>0</v>
      </c>
      <c r="J230" s="512">
        <f>'2a cofog szerinti teljesítés'!F232</f>
        <v>0</v>
      </c>
      <c r="K230" s="512">
        <f>'részletező tábla módosíto ei '!G230</f>
        <v>0</v>
      </c>
      <c r="L230" s="512">
        <f>'részletező tábla módosíto ei '!H230</f>
        <v>0</v>
      </c>
      <c r="M230" s="512">
        <f>'2a cofog szerinti teljesítés'!H232</f>
        <v>0</v>
      </c>
      <c r="N230" s="512">
        <f>'részletező tábla módosíto ei '!M230</f>
        <v>0</v>
      </c>
      <c r="O230" s="512">
        <f>'2a cofog szerinti teljesítés'!M232</f>
        <v>0</v>
      </c>
      <c r="P230" s="512">
        <f>'részletező tábla módosíto ei '!N230</f>
        <v>0</v>
      </c>
      <c r="Q230" s="512">
        <f>'2a cofog szerinti teljesítés'!N232</f>
        <v>0</v>
      </c>
      <c r="R230" s="512">
        <f>'részletező tábla módosíto ei '!O230</f>
        <v>0</v>
      </c>
      <c r="S230" s="512">
        <f>'2a cofog szerinti teljesítés'!O232</f>
        <v>0</v>
      </c>
      <c r="T230" s="512">
        <f>'részletező tábla módosíto ei '!P230</f>
        <v>0</v>
      </c>
      <c r="U230" s="512">
        <f>'2a cofog szerinti teljesítés'!P232</f>
        <v>0</v>
      </c>
      <c r="V230" s="512">
        <f>'részletező tábla módosíto ei '!Q230</f>
        <v>0</v>
      </c>
      <c r="W230" s="512">
        <f>'2a cofog szerinti teljesítés'!Q232</f>
        <v>0</v>
      </c>
      <c r="X230" s="512">
        <f>'részletező tábla módosíto ei '!R230</f>
        <v>0</v>
      </c>
      <c r="Y230" s="512">
        <f>'2a cofog szerinti teljesítés'!R232</f>
        <v>0</v>
      </c>
      <c r="Z230" s="512">
        <f>'részletező tábla módosíto ei '!S230</f>
        <v>0</v>
      </c>
      <c r="AA230" s="512">
        <f>'2a cofog szerinti teljesítés'!S232</f>
        <v>0</v>
      </c>
      <c r="AB230" s="512">
        <f>'részletező tábla módosíto ei '!T230</f>
        <v>0</v>
      </c>
      <c r="AC230" s="512">
        <f>'2a cofog szerinti teljesítés'!T232</f>
        <v>0</v>
      </c>
      <c r="AD230" s="512">
        <f>'részletező tábla módosíto ei '!U230</f>
        <v>0</v>
      </c>
      <c r="AE230" s="512">
        <f>'2a cofog szerinti teljesítés'!U232</f>
        <v>0</v>
      </c>
      <c r="AF230" s="512">
        <f>'részletező tábla módosíto ei '!V230</f>
        <v>0</v>
      </c>
      <c r="AG230" s="512">
        <f>'2a cofog szerinti teljesítés'!V232</f>
        <v>0</v>
      </c>
      <c r="AH230" s="512">
        <f>'részletező tábla módosíto ei '!W230</f>
        <v>0</v>
      </c>
      <c r="AI230" s="512">
        <f>'2a cofog szerinti teljesítés'!W232</f>
        <v>0</v>
      </c>
      <c r="AJ230" s="512">
        <f>'részletező tábla módosíto ei '!X230</f>
        <v>0</v>
      </c>
      <c r="AK230" s="512">
        <f>'2a cofog szerinti teljesítés'!X232</f>
        <v>0</v>
      </c>
      <c r="AL230" s="512">
        <f>'részletező tábla módosíto ei '!Y230</f>
        <v>0</v>
      </c>
      <c r="AM230" s="512">
        <f>'2a cofog szerinti teljesítés'!Y232</f>
        <v>0</v>
      </c>
      <c r="AN230" s="512">
        <f>'részletező tábla módosíto ei '!Z230</f>
        <v>0</v>
      </c>
      <c r="AO230" s="512">
        <f>'2a cofog szerinti teljesítés'!Z232</f>
        <v>0</v>
      </c>
      <c r="AP230" s="512">
        <f>'részletező tábla módosíto ei '!AA230</f>
        <v>0</v>
      </c>
      <c r="AQ230" s="512">
        <f>'2a cofog szerinti teljesítés'!AA232</f>
        <v>0</v>
      </c>
      <c r="AR230" s="512">
        <f>'részletező tábla módosíto ei '!AB230</f>
        <v>0</v>
      </c>
      <c r="AS230" s="512">
        <f>'2a cofog szerinti teljesítés'!AB232</f>
        <v>0</v>
      </c>
      <c r="AT230" s="512">
        <f>'részletező tábla módosíto ei '!AC230</f>
        <v>0</v>
      </c>
      <c r="AU230" s="512">
        <f>'2a cofog szerinti teljesítés'!AC232</f>
        <v>0</v>
      </c>
      <c r="AV230" s="512">
        <f>'részletező tábla módosíto ei '!AD230</f>
        <v>0</v>
      </c>
      <c r="AW230" s="512">
        <f>'2a cofog szerinti teljesítés'!AD232</f>
        <v>0</v>
      </c>
      <c r="AX230" s="512">
        <f>'részletező tábla módosíto ei '!AF230</f>
        <v>0</v>
      </c>
      <c r="AY230" s="512">
        <f>'2a cofog szerinti teljesítés'!AF232</f>
        <v>0</v>
      </c>
      <c r="AZ230" s="512">
        <f>'részletező tábla módosíto ei '!AG230</f>
        <v>0</v>
      </c>
      <c r="BA230" s="512">
        <f>'2a cofog szerinti teljesítés'!AG232</f>
        <v>0</v>
      </c>
      <c r="BB230" s="512">
        <f>'részletező tábla módosíto ei '!AH230</f>
        <v>0</v>
      </c>
      <c r="BC230" s="512">
        <f>'2a cofog szerinti teljesítés'!AH232</f>
        <v>0</v>
      </c>
      <c r="BD230" s="512">
        <f>'részletező tábla módosíto ei '!AI230</f>
        <v>0</v>
      </c>
      <c r="BE230" s="512">
        <f>'2a cofog szerinti teljesítés'!AI232</f>
        <v>0</v>
      </c>
      <c r="BF230" s="512">
        <f>'részletező tábla módosíto ei '!AJ230</f>
        <v>0</v>
      </c>
      <c r="BG230" s="512">
        <f>'2a cofog szerinti teljesítés'!AJ232</f>
        <v>0</v>
      </c>
      <c r="BH230" s="512">
        <f>'részletező tábla módosíto ei '!AK230</f>
        <v>0</v>
      </c>
      <c r="BI230" s="512">
        <f>'2a cofog szerinti teljesítés'!AK232</f>
        <v>0</v>
      </c>
      <c r="BJ230" s="512">
        <f>'részletező tábla módosíto ei '!AL230</f>
        <v>0</v>
      </c>
      <c r="BK230" s="512">
        <f>'2a cofog szerinti teljesítés'!AL232</f>
        <v>0</v>
      </c>
      <c r="BL230" s="512">
        <f>'részletező tábla módosíto ei '!AM230</f>
        <v>0</v>
      </c>
      <c r="BM230" s="512">
        <f>'2a cofog szerinti teljesítés'!AM232</f>
        <v>0</v>
      </c>
      <c r="BN230" s="512">
        <f>'részletező tábla módosíto ei '!AN230</f>
        <v>0</v>
      </c>
      <c r="BO230" s="512">
        <f>'2a cofog szerinti teljesítés'!AN232</f>
        <v>0</v>
      </c>
      <c r="BP230" s="512">
        <f>'részletező tábla módosíto ei '!AO230</f>
        <v>0</v>
      </c>
      <c r="BQ230" s="512">
        <f>'2a cofog szerinti teljesítés'!AO232</f>
        <v>0</v>
      </c>
      <c r="BR230" s="512">
        <f>'részletező tábla módosíto ei '!AP230</f>
        <v>0</v>
      </c>
      <c r="BS230" s="512">
        <f>'2a cofog szerinti teljesítés'!AP232</f>
        <v>0</v>
      </c>
      <c r="BT230" s="512">
        <f>'részletező tábla módosíto ei '!AR230</f>
        <v>0</v>
      </c>
      <c r="BU230" s="512">
        <f>'2a cofog szerinti teljesítés'!AR232</f>
        <v>0</v>
      </c>
      <c r="BV230" s="512">
        <f>'részletező tábla módosíto ei '!AS230</f>
        <v>0</v>
      </c>
      <c r="BW230" s="512">
        <f>'2a cofog szerinti teljesítés'!AS232</f>
        <v>0</v>
      </c>
      <c r="BX230" s="512">
        <f>'részletező tábla módosíto ei '!AE230</f>
        <v>0</v>
      </c>
      <c r="BY230" s="512">
        <f>'2a cofog szerinti teljesítés'!AE232</f>
        <v>0</v>
      </c>
      <c r="BZ230" s="512" t="e">
        <f>'részletező tábla módosíto ei '!#REF!</f>
        <v>#REF!</v>
      </c>
      <c r="CA230" s="512">
        <f>'2a cofog szerinti teljesítés'!AG232</f>
        <v>0</v>
      </c>
      <c r="CB230" s="512">
        <f>'részletező tábla módosíto ei '!AT230</f>
        <v>0</v>
      </c>
      <c r="CC230" s="512">
        <f>'2a cofog szerinti teljesítés'!AU232</f>
        <v>0</v>
      </c>
      <c r="CD230" s="512">
        <f>'részletező tábla módosíto ei '!AU230</f>
        <v>0</v>
      </c>
      <c r="CE230" s="512">
        <f>'2a cofog szerinti teljesítés'!AX232</f>
        <v>0</v>
      </c>
      <c r="CF230" s="512" t="e">
        <f>'részletező tábla módosíto ei '!#REF!</f>
        <v>#REF!</v>
      </c>
      <c r="CG230" s="512" t="e">
        <f>'2a cofog szerinti teljesítés'!#REF!</f>
        <v>#REF!</v>
      </c>
      <c r="CH230" s="512">
        <f>'részletező tábla módosíto ei '!AV230</f>
        <v>0</v>
      </c>
      <c r="CI230" s="512">
        <f>'2a cofog szerinti teljesítés'!AY232</f>
        <v>0</v>
      </c>
      <c r="CJ230" s="512">
        <f>'részletező tábla módosíto ei '!AW230</f>
        <v>0</v>
      </c>
      <c r="CK230" s="512">
        <f>'2a cofog szerinti teljesítés'!AZ232</f>
        <v>0</v>
      </c>
      <c r="CL230" s="512" t="e">
        <f>'részletező tábla módosíto ei '!#REF!</f>
        <v>#REF!</v>
      </c>
      <c r="CM230" s="512"/>
      <c r="CN230" s="512" t="e">
        <f>'részletező tábla módosíto ei '!#REF!</f>
        <v>#REF!</v>
      </c>
      <c r="CO230" s="512">
        <f>'2a cofog szerinti teljesítés'!AQ232</f>
        <v>0</v>
      </c>
      <c r="CP230" s="512" t="e">
        <f>'részletező tábla módosíto ei '!#REF!</f>
        <v>#REF!</v>
      </c>
      <c r="CQ230" s="512"/>
      <c r="CR230" s="512">
        <f>'részletező tábla módosíto ei '!AX230</f>
        <v>0</v>
      </c>
      <c r="CS230" s="512"/>
      <c r="CT230" s="512" t="e">
        <f>'részletező tábla módosíto ei '!#REF!</f>
        <v>#REF!</v>
      </c>
      <c r="CU230" s="512" t="e">
        <f>'2a cofog szerinti teljesítés'!#REF!</f>
        <v>#REF!</v>
      </c>
      <c r="CV230" s="512">
        <f>'részletező tábla módosíto ei '!AY230</f>
        <v>0</v>
      </c>
      <c r="CW230" s="512">
        <f>'2a cofog szerinti teljesítés'!BB232</f>
        <v>0</v>
      </c>
      <c r="CX230" s="513">
        <f>'részletező tábla módosíto ei '!AZ230</f>
        <v>0</v>
      </c>
      <c r="CY230" s="513">
        <f>'2a cofog szerinti teljesítés'!BC232</f>
        <v>0</v>
      </c>
      <c r="CZ230" s="510">
        <f t="shared" si="281"/>
        <v>0</v>
      </c>
    </row>
    <row r="231" spans="1:104" ht="17.399999999999999" x14ac:dyDescent="0.3">
      <c r="A231" s="18" t="s">
        <v>451</v>
      </c>
      <c r="B231" s="19" t="s">
        <v>452</v>
      </c>
      <c r="C231" s="512">
        <f>'részletező tábla módosíto ei '!C231</f>
        <v>0</v>
      </c>
      <c r="D231" s="512">
        <f>'2a cofog szerinti teljesítés'!C233</f>
        <v>0</v>
      </c>
      <c r="E231" s="512">
        <f>'részletező tábla módosíto ei '!D231</f>
        <v>0</v>
      </c>
      <c r="F231" s="512">
        <f>'2a cofog szerinti teljesítés'!D233</f>
        <v>0</v>
      </c>
      <c r="G231" s="512">
        <f>'részletező tábla módosíto ei '!E231</f>
        <v>0</v>
      </c>
      <c r="H231" s="512">
        <f>'2a cofog szerinti teljesítés'!E233</f>
        <v>0</v>
      </c>
      <c r="I231" s="512">
        <f>'részletező tábla módosíto ei '!F231</f>
        <v>0</v>
      </c>
      <c r="J231" s="512">
        <f>'2a cofog szerinti teljesítés'!F233</f>
        <v>0</v>
      </c>
      <c r="K231" s="512">
        <f>'részletező tábla módosíto ei '!G231</f>
        <v>0</v>
      </c>
      <c r="L231" s="512">
        <f>'részletező tábla módosíto ei '!H231</f>
        <v>0</v>
      </c>
      <c r="M231" s="512">
        <f>'2a cofog szerinti teljesítés'!H233</f>
        <v>0</v>
      </c>
      <c r="N231" s="512">
        <f>'részletező tábla módosíto ei '!M231</f>
        <v>0</v>
      </c>
      <c r="O231" s="512">
        <f>'2a cofog szerinti teljesítés'!M233</f>
        <v>0</v>
      </c>
      <c r="P231" s="512">
        <f>'részletező tábla módosíto ei '!N231</f>
        <v>0</v>
      </c>
      <c r="Q231" s="512">
        <f>'2a cofog szerinti teljesítés'!N233</f>
        <v>0</v>
      </c>
      <c r="R231" s="512">
        <f>'részletező tábla módosíto ei '!O231</f>
        <v>0</v>
      </c>
      <c r="S231" s="512">
        <f>'2a cofog szerinti teljesítés'!O233</f>
        <v>0</v>
      </c>
      <c r="T231" s="512">
        <f>'részletező tábla módosíto ei '!P231</f>
        <v>0</v>
      </c>
      <c r="U231" s="512">
        <f>'2a cofog szerinti teljesítés'!P233</f>
        <v>0</v>
      </c>
      <c r="V231" s="512">
        <f>'részletező tábla módosíto ei '!Q231</f>
        <v>0</v>
      </c>
      <c r="W231" s="512">
        <f>'2a cofog szerinti teljesítés'!Q233</f>
        <v>0</v>
      </c>
      <c r="X231" s="512">
        <f>'részletező tábla módosíto ei '!R231</f>
        <v>0</v>
      </c>
      <c r="Y231" s="512">
        <f>'2a cofog szerinti teljesítés'!R233</f>
        <v>0</v>
      </c>
      <c r="Z231" s="512">
        <f>'részletező tábla módosíto ei '!S231</f>
        <v>0</v>
      </c>
      <c r="AA231" s="512">
        <f>'2a cofog szerinti teljesítés'!S233</f>
        <v>0</v>
      </c>
      <c r="AB231" s="512">
        <f>'részletező tábla módosíto ei '!T231</f>
        <v>0</v>
      </c>
      <c r="AC231" s="512">
        <f>'2a cofog szerinti teljesítés'!T233</f>
        <v>0</v>
      </c>
      <c r="AD231" s="512">
        <f>'részletező tábla módosíto ei '!U231</f>
        <v>0</v>
      </c>
      <c r="AE231" s="512">
        <f>'2a cofog szerinti teljesítés'!U233</f>
        <v>0</v>
      </c>
      <c r="AF231" s="512">
        <f>'részletező tábla módosíto ei '!V231</f>
        <v>0</v>
      </c>
      <c r="AG231" s="512">
        <f>'2a cofog szerinti teljesítés'!V233</f>
        <v>0</v>
      </c>
      <c r="AH231" s="512">
        <f>'részletező tábla módosíto ei '!W231</f>
        <v>0</v>
      </c>
      <c r="AI231" s="512">
        <f>'2a cofog szerinti teljesítés'!W233</f>
        <v>0</v>
      </c>
      <c r="AJ231" s="512">
        <f>'részletező tábla módosíto ei '!X231</f>
        <v>0</v>
      </c>
      <c r="AK231" s="512">
        <f>'2a cofog szerinti teljesítés'!X233</f>
        <v>0</v>
      </c>
      <c r="AL231" s="512">
        <f>'részletező tábla módosíto ei '!Y231</f>
        <v>0</v>
      </c>
      <c r="AM231" s="512">
        <f>'2a cofog szerinti teljesítés'!Y233</f>
        <v>0</v>
      </c>
      <c r="AN231" s="512">
        <f>'részletező tábla módosíto ei '!Z231</f>
        <v>0</v>
      </c>
      <c r="AO231" s="512">
        <f>'2a cofog szerinti teljesítés'!Z233</f>
        <v>0</v>
      </c>
      <c r="AP231" s="512">
        <f>'részletező tábla módosíto ei '!AA231</f>
        <v>0</v>
      </c>
      <c r="AQ231" s="512">
        <f>'2a cofog szerinti teljesítés'!AA233</f>
        <v>0</v>
      </c>
      <c r="AR231" s="512">
        <f>'részletező tábla módosíto ei '!AB231</f>
        <v>0</v>
      </c>
      <c r="AS231" s="512">
        <f>'2a cofog szerinti teljesítés'!AB233</f>
        <v>0</v>
      </c>
      <c r="AT231" s="512">
        <f>'részletező tábla módosíto ei '!AC231</f>
        <v>0</v>
      </c>
      <c r="AU231" s="512">
        <f>'2a cofog szerinti teljesítés'!AC233</f>
        <v>0</v>
      </c>
      <c r="AV231" s="512">
        <f>'részletező tábla módosíto ei '!AD231</f>
        <v>0</v>
      </c>
      <c r="AW231" s="512">
        <f>'2a cofog szerinti teljesítés'!AD233</f>
        <v>0</v>
      </c>
      <c r="AX231" s="512">
        <f>'részletező tábla módosíto ei '!AF231</f>
        <v>0</v>
      </c>
      <c r="AY231" s="512">
        <f>'2a cofog szerinti teljesítés'!AF233</f>
        <v>0</v>
      </c>
      <c r="AZ231" s="512">
        <f>'részletező tábla módosíto ei '!AG231</f>
        <v>0</v>
      </c>
      <c r="BA231" s="512">
        <f>'2a cofog szerinti teljesítés'!AG233</f>
        <v>0</v>
      </c>
      <c r="BB231" s="512">
        <f>'részletező tábla módosíto ei '!AH231</f>
        <v>0</v>
      </c>
      <c r="BC231" s="512">
        <f>'2a cofog szerinti teljesítés'!AH233</f>
        <v>0</v>
      </c>
      <c r="BD231" s="512">
        <f>'részletező tábla módosíto ei '!AI231</f>
        <v>0</v>
      </c>
      <c r="BE231" s="512">
        <f>'2a cofog szerinti teljesítés'!AI233</f>
        <v>0</v>
      </c>
      <c r="BF231" s="512">
        <f>'részletező tábla módosíto ei '!AJ231</f>
        <v>0</v>
      </c>
      <c r="BG231" s="512">
        <f>'2a cofog szerinti teljesítés'!AJ233</f>
        <v>0</v>
      </c>
      <c r="BH231" s="512">
        <f>'részletező tábla módosíto ei '!AK231</f>
        <v>0</v>
      </c>
      <c r="BI231" s="512">
        <f>'2a cofog szerinti teljesítés'!AK233</f>
        <v>0</v>
      </c>
      <c r="BJ231" s="512">
        <f>'részletező tábla módosíto ei '!AL231</f>
        <v>0</v>
      </c>
      <c r="BK231" s="512">
        <f>'2a cofog szerinti teljesítés'!AL233</f>
        <v>0</v>
      </c>
      <c r="BL231" s="512">
        <f>'részletező tábla módosíto ei '!AM231</f>
        <v>0</v>
      </c>
      <c r="BM231" s="512">
        <f>'2a cofog szerinti teljesítés'!AM233</f>
        <v>0</v>
      </c>
      <c r="BN231" s="512">
        <f>'részletező tábla módosíto ei '!AN231</f>
        <v>0</v>
      </c>
      <c r="BO231" s="512">
        <f>'2a cofog szerinti teljesítés'!AN233</f>
        <v>0</v>
      </c>
      <c r="BP231" s="512">
        <f>'részletező tábla módosíto ei '!AO231</f>
        <v>0</v>
      </c>
      <c r="BQ231" s="512">
        <f>'2a cofog szerinti teljesítés'!AO233</f>
        <v>0</v>
      </c>
      <c r="BR231" s="512">
        <f>'részletező tábla módosíto ei '!AP231</f>
        <v>0</v>
      </c>
      <c r="BS231" s="512">
        <f>'2a cofog szerinti teljesítés'!AP233</f>
        <v>0</v>
      </c>
      <c r="BT231" s="512">
        <f>'részletező tábla módosíto ei '!AR231</f>
        <v>0</v>
      </c>
      <c r="BU231" s="512">
        <f>'2a cofog szerinti teljesítés'!AR233</f>
        <v>0</v>
      </c>
      <c r="BV231" s="512">
        <f>'részletező tábla módosíto ei '!AS231</f>
        <v>0</v>
      </c>
      <c r="BW231" s="512">
        <f>'2a cofog szerinti teljesítés'!AS233</f>
        <v>0</v>
      </c>
      <c r="BX231" s="512">
        <f>'részletező tábla módosíto ei '!AE231</f>
        <v>0</v>
      </c>
      <c r="BY231" s="512">
        <f>'2a cofog szerinti teljesítés'!AE233</f>
        <v>0</v>
      </c>
      <c r="BZ231" s="512" t="e">
        <f>'részletező tábla módosíto ei '!#REF!</f>
        <v>#REF!</v>
      </c>
      <c r="CA231" s="512">
        <f>'2a cofog szerinti teljesítés'!AG233</f>
        <v>0</v>
      </c>
      <c r="CB231" s="512">
        <f>'részletező tábla módosíto ei '!AT231</f>
        <v>0</v>
      </c>
      <c r="CC231" s="512">
        <f>'2a cofog szerinti teljesítés'!AU233</f>
        <v>0</v>
      </c>
      <c r="CD231" s="512">
        <f>'részletező tábla módosíto ei '!AU231</f>
        <v>0</v>
      </c>
      <c r="CE231" s="512">
        <f>'2a cofog szerinti teljesítés'!AX233</f>
        <v>0</v>
      </c>
      <c r="CF231" s="512" t="e">
        <f>'részletező tábla módosíto ei '!#REF!</f>
        <v>#REF!</v>
      </c>
      <c r="CG231" s="512" t="e">
        <f>'2a cofog szerinti teljesítés'!#REF!</f>
        <v>#REF!</v>
      </c>
      <c r="CH231" s="512">
        <f>'részletező tábla módosíto ei '!AV231</f>
        <v>0</v>
      </c>
      <c r="CI231" s="512">
        <f>'2a cofog szerinti teljesítés'!AY233</f>
        <v>0</v>
      </c>
      <c r="CJ231" s="512">
        <f>'részletező tábla módosíto ei '!AW231</f>
        <v>0</v>
      </c>
      <c r="CK231" s="512">
        <f>'2a cofog szerinti teljesítés'!AZ233</f>
        <v>0</v>
      </c>
      <c r="CL231" s="512" t="e">
        <f>'részletező tábla módosíto ei '!#REF!</f>
        <v>#REF!</v>
      </c>
      <c r="CM231" s="512"/>
      <c r="CN231" s="512" t="e">
        <f>'részletező tábla módosíto ei '!#REF!</f>
        <v>#REF!</v>
      </c>
      <c r="CO231" s="512">
        <f>'2a cofog szerinti teljesítés'!AQ233</f>
        <v>0</v>
      </c>
      <c r="CP231" s="512" t="e">
        <f>'részletező tábla módosíto ei '!#REF!</f>
        <v>#REF!</v>
      </c>
      <c r="CQ231" s="512"/>
      <c r="CR231" s="512">
        <f>'részletező tábla módosíto ei '!AX231</f>
        <v>0</v>
      </c>
      <c r="CS231" s="512"/>
      <c r="CT231" s="512" t="e">
        <f>'részletező tábla módosíto ei '!#REF!</f>
        <v>#REF!</v>
      </c>
      <c r="CU231" s="512" t="e">
        <f>'2a cofog szerinti teljesítés'!#REF!</f>
        <v>#REF!</v>
      </c>
      <c r="CV231" s="512">
        <f>'részletező tábla módosíto ei '!AY231</f>
        <v>0</v>
      </c>
      <c r="CW231" s="512">
        <f>'2a cofog szerinti teljesítés'!BB233</f>
        <v>0</v>
      </c>
      <c r="CX231" s="513">
        <f>'részletező tábla módosíto ei '!AZ231</f>
        <v>0</v>
      </c>
      <c r="CY231" s="513">
        <f>'2a cofog szerinti teljesítés'!BC233</f>
        <v>0</v>
      </c>
      <c r="CZ231" s="510">
        <f t="shared" si="281"/>
        <v>0</v>
      </c>
    </row>
    <row r="232" spans="1:104" ht="17.399999999999999" x14ac:dyDescent="0.3">
      <c r="A232" s="18" t="s">
        <v>453</v>
      </c>
      <c r="B232" s="19" t="s">
        <v>454</v>
      </c>
      <c r="C232" s="512">
        <f>'részletező tábla módosíto ei '!C232</f>
        <v>0</v>
      </c>
      <c r="D232" s="512">
        <f>'2a cofog szerinti teljesítés'!C234</f>
        <v>0</v>
      </c>
      <c r="E232" s="512">
        <f>'részletező tábla módosíto ei '!D232</f>
        <v>0</v>
      </c>
      <c r="F232" s="512">
        <f>'2a cofog szerinti teljesítés'!D234</f>
        <v>0</v>
      </c>
      <c r="G232" s="512">
        <f>'részletező tábla módosíto ei '!E232</f>
        <v>0</v>
      </c>
      <c r="H232" s="512">
        <f>'2a cofog szerinti teljesítés'!E234</f>
        <v>0</v>
      </c>
      <c r="I232" s="512">
        <f>'részletező tábla módosíto ei '!F232</f>
        <v>0</v>
      </c>
      <c r="J232" s="512">
        <f>'2a cofog szerinti teljesítés'!F234</f>
        <v>0</v>
      </c>
      <c r="K232" s="512">
        <f>'részletező tábla módosíto ei '!G232</f>
        <v>0</v>
      </c>
      <c r="L232" s="512">
        <f>'részletező tábla módosíto ei '!H232</f>
        <v>0</v>
      </c>
      <c r="M232" s="512">
        <f>'2a cofog szerinti teljesítés'!H234</f>
        <v>0</v>
      </c>
      <c r="N232" s="512">
        <f>'részletező tábla módosíto ei '!M232</f>
        <v>0</v>
      </c>
      <c r="O232" s="512">
        <f>'2a cofog szerinti teljesítés'!M234</f>
        <v>0</v>
      </c>
      <c r="P232" s="512">
        <f>'részletező tábla módosíto ei '!N232</f>
        <v>0</v>
      </c>
      <c r="Q232" s="512">
        <f>'2a cofog szerinti teljesítés'!N234</f>
        <v>0</v>
      </c>
      <c r="R232" s="512">
        <f>'részletező tábla módosíto ei '!O232</f>
        <v>0</v>
      </c>
      <c r="S232" s="512">
        <f>'2a cofog szerinti teljesítés'!O234</f>
        <v>0</v>
      </c>
      <c r="T232" s="512">
        <f>'részletező tábla módosíto ei '!P232</f>
        <v>0</v>
      </c>
      <c r="U232" s="512">
        <f>'2a cofog szerinti teljesítés'!P234</f>
        <v>0</v>
      </c>
      <c r="V232" s="512">
        <f>'részletező tábla módosíto ei '!Q232</f>
        <v>0</v>
      </c>
      <c r="W232" s="512">
        <f>'2a cofog szerinti teljesítés'!Q234</f>
        <v>0</v>
      </c>
      <c r="X232" s="512">
        <f>'részletező tábla módosíto ei '!R232</f>
        <v>0</v>
      </c>
      <c r="Y232" s="512">
        <f>'2a cofog szerinti teljesítés'!R234</f>
        <v>0</v>
      </c>
      <c r="Z232" s="512">
        <f>'részletező tábla módosíto ei '!S232</f>
        <v>0</v>
      </c>
      <c r="AA232" s="512">
        <f>'2a cofog szerinti teljesítés'!S234</f>
        <v>0</v>
      </c>
      <c r="AB232" s="512">
        <f>'részletező tábla módosíto ei '!T232</f>
        <v>0</v>
      </c>
      <c r="AC232" s="512">
        <f>'2a cofog szerinti teljesítés'!T234</f>
        <v>0</v>
      </c>
      <c r="AD232" s="512">
        <f>'részletező tábla módosíto ei '!U232</f>
        <v>0</v>
      </c>
      <c r="AE232" s="512">
        <f>'2a cofog szerinti teljesítés'!U234</f>
        <v>0</v>
      </c>
      <c r="AF232" s="512">
        <f>'részletező tábla módosíto ei '!V232</f>
        <v>0</v>
      </c>
      <c r="AG232" s="512">
        <f>'2a cofog szerinti teljesítés'!V234</f>
        <v>0</v>
      </c>
      <c r="AH232" s="512">
        <f>'részletező tábla módosíto ei '!W232</f>
        <v>0</v>
      </c>
      <c r="AI232" s="512">
        <f>'2a cofog szerinti teljesítés'!W234</f>
        <v>0</v>
      </c>
      <c r="AJ232" s="512">
        <f>'részletező tábla módosíto ei '!X232</f>
        <v>0</v>
      </c>
      <c r="AK232" s="512">
        <f>'2a cofog szerinti teljesítés'!X234</f>
        <v>0</v>
      </c>
      <c r="AL232" s="512">
        <f>'részletező tábla módosíto ei '!Y232</f>
        <v>0</v>
      </c>
      <c r="AM232" s="512">
        <f>'2a cofog szerinti teljesítés'!Y234</f>
        <v>0</v>
      </c>
      <c r="AN232" s="512">
        <f>'részletező tábla módosíto ei '!Z232</f>
        <v>0</v>
      </c>
      <c r="AO232" s="512">
        <f>'2a cofog szerinti teljesítés'!Z234</f>
        <v>0</v>
      </c>
      <c r="AP232" s="512">
        <f>'részletező tábla módosíto ei '!AA232</f>
        <v>0</v>
      </c>
      <c r="AQ232" s="512">
        <f>'2a cofog szerinti teljesítés'!AA234</f>
        <v>0</v>
      </c>
      <c r="AR232" s="512">
        <f>'részletező tábla módosíto ei '!AB232</f>
        <v>0</v>
      </c>
      <c r="AS232" s="512">
        <f>'2a cofog szerinti teljesítés'!AB234</f>
        <v>0</v>
      </c>
      <c r="AT232" s="512">
        <f>'részletező tábla módosíto ei '!AC232</f>
        <v>0</v>
      </c>
      <c r="AU232" s="512">
        <f>'2a cofog szerinti teljesítés'!AC234</f>
        <v>0</v>
      </c>
      <c r="AV232" s="512">
        <f>'részletező tábla módosíto ei '!AD232</f>
        <v>0</v>
      </c>
      <c r="AW232" s="512">
        <f>'2a cofog szerinti teljesítés'!AD234</f>
        <v>0</v>
      </c>
      <c r="AX232" s="512">
        <f>'részletező tábla módosíto ei '!AF232</f>
        <v>0</v>
      </c>
      <c r="AY232" s="512">
        <f>'2a cofog szerinti teljesítés'!AF234</f>
        <v>0</v>
      </c>
      <c r="AZ232" s="512">
        <f>'részletező tábla módosíto ei '!AG232</f>
        <v>0</v>
      </c>
      <c r="BA232" s="512">
        <f>'2a cofog szerinti teljesítés'!AG234</f>
        <v>0</v>
      </c>
      <c r="BB232" s="512">
        <f>'részletező tábla módosíto ei '!AH232</f>
        <v>0</v>
      </c>
      <c r="BC232" s="512">
        <f>'2a cofog szerinti teljesítés'!AH234</f>
        <v>0</v>
      </c>
      <c r="BD232" s="512">
        <f>'részletező tábla módosíto ei '!AI232</f>
        <v>0</v>
      </c>
      <c r="BE232" s="512">
        <f>'2a cofog szerinti teljesítés'!AI234</f>
        <v>0</v>
      </c>
      <c r="BF232" s="512">
        <f>'részletező tábla módosíto ei '!AJ232</f>
        <v>0</v>
      </c>
      <c r="BG232" s="512">
        <f>'2a cofog szerinti teljesítés'!AJ234</f>
        <v>0</v>
      </c>
      <c r="BH232" s="512">
        <f>'részletező tábla módosíto ei '!AK232</f>
        <v>0</v>
      </c>
      <c r="BI232" s="512">
        <f>'2a cofog szerinti teljesítés'!AK234</f>
        <v>0</v>
      </c>
      <c r="BJ232" s="512">
        <f>'részletező tábla módosíto ei '!AL232</f>
        <v>0</v>
      </c>
      <c r="BK232" s="512">
        <f>'2a cofog szerinti teljesítés'!AL234</f>
        <v>0</v>
      </c>
      <c r="BL232" s="512">
        <f>'részletező tábla módosíto ei '!AM232</f>
        <v>0</v>
      </c>
      <c r="BM232" s="512">
        <f>'2a cofog szerinti teljesítés'!AM234</f>
        <v>0</v>
      </c>
      <c r="BN232" s="512">
        <f>'részletező tábla módosíto ei '!AN232</f>
        <v>0</v>
      </c>
      <c r="BO232" s="512">
        <f>'2a cofog szerinti teljesítés'!AN234</f>
        <v>0</v>
      </c>
      <c r="BP232" s="512">
        <f>'részletező tábla módosíto ei '!AO232</f>
        <v>0</v>
      </c>
      <c r="BQ232" s="512">
        <f>'2a cofog szerinti teljesítés'!AO234</f>
        <v>0</v>
      </c>
      <c r="BR232" s="512">
        <f>'részletező tábla módosíto ei '!AP232</f>
        <v>0</v>
      </c>
      <c r="BS232" s="512">
        <f>'2a cofog szerinti teljesítés'!AP234</f>
        <v>0</v>
      </c>
      <c r="BT232" s="512">
        <f>'részletező tábla módosíto ei '!AR232</f>
        <v>0</v>
      </c>
      <c r="BU232" s="512">
        <f>'2a cofog szerinti teljesítés'!AR234</f>
        <v>0</v>
      </c>
      <c r="BV232" s="512">
        <f>'részletező tábla módosíto ei '!AS232</f>
        <v>0</v>
      </c>
      <c r="BW232" s="512">
        <f>'2a cofog szerinti teljesítés'!AS234</f>
        <v>0</v>
      </c>
      <c r="BX232" s="512">
        <f>'részletező tábla módosíto ei '!AE232</f>
        <v>0</v>
      </c>
      <c r="BY232" s="512">
        <f>'2a cofog szerinti teljesítés'!AE234</f>
        <v>0</v>
      </c>
      <c r="BZ232" s="512" t="e">
        <f>'részletező tábla módosíto ei '!#REF!</f>
        <v>#REF!</v>
      </c>
      <c r="CA232" s="512">
        <f>'2a cofog szerinti teljesítés'!AG234</f>
        <v>0</v>
      </c>
      <c r="CB232" s="512">
        <f>'részletező tábla módosíto ei '!AT232</f>
        <v>0</v>
      </c>
      <c r="CC232" s="512">
        <f>'2a cofog szerinti teljesítés'!AU234</f>
        <v>0</v>
      </c>
      <c r="CD232" s="512">
        <f>'részletező tábla módosíto ei '!AU232</f>
        <v>0</v>
      </c>
      <c r="CE232" s="512">
        <f>'2a cofog szerinti teljesítés'!AX234</f>
        <v>0</v>
      </c>
      <c r="CF232" s="512" t="e">
        <f>'részletező tábla módosíto ei '!#REF!</f>
        <v>#REF!</v>
      </c>
      <c r="CG232" s="512" t="e">
        <f>'2a cofog szerinti teljesítés'!#REF!</f>
        <v>#REF!</v>
      </c>
      <c r="CH232" s="512">
        <f>'részletező tábla módosíto ei '!AV232</f>
        <v>0</v>
      </c>
      <c r="CI232" s="512">
        <f>'2a cofog szerinti teljesítés'!AY234</f>
        <v>0</v>
      </c>
      <c r="CJ232" s="512">
        <f>'részletező tábla módosíto ei '!AW232</f>
        <v>0</v>
      </c>
      <c r="CK232" s="512">
        <f>'2a cofog szerinti teljesítés'!AZ234</f>
        <v>0</v>
      </c>
      <c r="CL232" s="512" t="e">
        <f>'részletező tábla módosíto ei '!#REF!</f>
        <v>#REF!</v>
      </c>
      <c r="CM232" s="512"/>
      <c r="CN232" s="512" t="e">
        <f>'részletező tábla módosíto ei '!#REF!</f>
        <v>#REF!</v>
      </c>
      <c r="CO232" s="512">
        <f>'2a cofog szerinti teljesítés'!AQ234</f>
        <v>0</v>
      </c>
      <c r="CP232" s="512" t="e">
        <f>'részletező tábla módosíto ei '!#REF!</f>
        <v>#REF!</v>
      </c>
      <c r="CQ232" s="512"/>
      <c r="CR232" s="512">
        <f>'részletező tábla módosíto ei '!AX232</f>
        <v>0</v>
      </c>
      <c r="CS232" s="512"/>
      <c r="CT232" s="512" t="e">
        <f>'részletező tábla módosíto ei '!#REF!</f>
        <v>#REF!</v>
      </c>
      <c r="CU232" s="512" t="e">
        <f>'2a cofog szerinti teljesítés'!#REF!</f>
        <v>#REF!</v>
      </c>
      <c r="CV232" s="512">
        <f>'részletező tábla módosíto ei '!AY232</f>
        <v>0</v>
      </c>
      <c r="CW232" s="512">
        <f>'2a cofog szerinti teljesítés'!BB234</f>
        <v>0</v>
      </c>
      <c r="CX232" s="513">
        <f>'részletező tábla módosíto ei '!AZ232</f>
        <v>0</v>
      </c>
      <c r="CY232" s="513">
        <f>'2a cofog szerinti teljesítés'!BC234</f>
        <v>0</v>
      </c>
      <c r="CZ232" s="510">
        <f t="shared" si="281"/>
        <v>0</v>
      </c>
    </row>
    <row r="233" spans="1:104" ht="17.399999999999999" x14ac:dyDescent="0.3">
      <c r="A233" s="16" t="s">
        <v>455</v>
      </c>
      <c r="B233" s="17" t="s">
        <v>456</v>
      </c>
      <c r="C233" s="146">
        <f>'részletező tábla módosíto ei '!C233</f>
        <v>0</v>
      </c>
      <c r="D233" s="145">
        <f>'2a cofog szerinti teljesítés'!C235</f>
        <v>0</v>
      </c>
      <c r="E233" s="145">
        <f>'részletező tábla módosíto ei '!D233</f>
        <v>0</v>
      </c>
      <c r="F233" s="145">
        <f>'2a cofog szerinti teljesítés'!D235</f>
        <v>0</v>
      </c>
      <c r="G233" s="145">
        <f>'részletező tábla módosíto ei '!E233</f>
        <v>0</v>
      </c>
      <c r="H233" s="145">
        <f>'2a cofog szerinti teljesítés'!E235</f>
        <v>0</v>
      </c>
      <c r="I233" s="145">
        <f>'részletező tábla módosíto ei '!F233</f>
        <v>0</v>
      </c>
      <c r="J233" s="145">
        <f>'2a cofog szerinti teljesítés'!F235</f>
        <v>0</v>
      </c>
      <c r="K233" s="145">
        <f>'részletező tábla módosíto ei '!G233</f>
        <v>0</v>
      </c>
      <c r="L233" s="145">
        <f>'részletező tábla módosíto ei '!H233</f>
        <v>0</v>
      </c>
      <c r="M233" s="145">
        <f>'2a cofog szerinti teljesítés'!H235</f>
        <v>0</v>
      </c>
      <c r="N233" s="145">
        <f>'részletező tábla módosíto ei '!M233</f>
        <v>0</v>
      </c>
      <c r="O233" s="145">
        <f>'2a cofog szerinti teljesítés'!M235</f>
        <v>0</v>
      </c>
      <c r="P233" s="145">
        <f>'részletező tábla módosíto ei '!N233</f>
        <v>0</v>
      </c>
      <c r="Q233" s="145">
        <f>'2a cofog szerinti teljesítés'!N235</f>
        <v>0</v>
      </c>
      <c r="R233" s="145">
        <f>'részletező tábla módosíto ei '!O233</f>
        <v>0</v>
      </c>
      <c r="S233" s="145">
        <f>'2a cofog szerinti teljesítés'!O235</f>
        <v>0</v>
      </c>
      <c r="T233" s="145">
        <f>'részletező tábla módosíto ei '!P233</f>
        <v>0</v>
      </c>
      <c r="U233" s="145">
        <f>'2a cofog szerinti teljesítés'!P235</f>
        <v>0</v>
      </c>
      <c r="V233" s="145">
        <f>'részletező tábla módosíto ei '!Q233</f>
        <v>0</v>
      </c>
      <c r="W233" s="145">
        <f>'2a cofog szerinti teljesítés'!Q235</f>
        <v>0</v>
      </c>
      <c r="X233" s="145">
        <f>'részletező tábla módosíto ei '!R233</f>
        <v>0</v>
      </c>
      <c r="Y233" s="145">
        <f>'2a cofog szerinti teljesítés'!R235</f>
        <v>0</v>
      </c>
      <c r="Z233" s="145">
        <f>'részletező tábla módosíto ei '!S233</f>
        <v>0</v>
      </c>
      <c r="AA233" s="145">
        <f>'2a cofog szerinti teljesítés'!S235</f>
        <v>0</v>
      </c>
      <c r="AB233" s="145">
        <f>'részletező tábla módosíto ei '!T233</f>
        <v>0</v>
      </c>
      <c r="AC233" s="145">
        <f>'2a cofog szerinti teljesítés'!T235</f>
        <v>0</v>
      </c>
      <c r="AD233" s="145">
        <f>'részletező tábla módosíto ei '!U233</f>
        <v>0</v>
      </c>
      <c r="AE233" s="145">
        <f>'2a cofog szerinti teljesítés'!U235</f>
        <v>0</v>
      </c>
      <c r="AF233" s="145">
        <f>'részletező tábla módosíto ei '!V233</f>
        <v>0</v>
      </c>
      <c r="AG233" s="145">
        <f>'2a cofog szerinti teljesítés'!V235</f>
        <v>0</v>
      </c>
      <c r="AH233" s="145">
        <f>'részletező tábla módosíto ei '!W233</f>
        <v>0</v>
      </c>
      <c r="AI233" s="145">
        <f>'2a cofog szerinti teljesítés'!W235</f>
        <v>0</v>
      </c>
      <c r="AJ233" s="145">
        <f>'részletező tábla módosíto ei '!X233</f>
        <v>0</v>
      </c>
      <c r="AK233" s="145">
        <f>'2a cofog szerinti teljesítés'!X235</f>
        <v>0</v>
      </c>
      <c r="AL233" s="145">
        <f>'részletező tábla módosíto ei '!Y233</f>
        <v>0</v>
      </c>
      <c r="AM233" s="145">
        <f>'2a cofog szerinti teljesítés'!Y235</f>
        <v>0</v>
      </c>
      <c r="AN233" s="145">
        <f>'részletező tábla módosíto ei '!Z233</f>
        <v>0</v>
      </c>
      <c r="AO233" s="145">
        <f>'2a cofog szerinti teljesítés'!Z235</f>
        <v>0</v>
      </c>
      <c r="AP233" s="145">
        <f>'részletező tábla módosíto ei '!AA233</f>
        <v>0</v>
      </c>
      <c r="AQ233" s="145">
        <f>'2a cofog szerinti teljesítés'!AA235</f>
        <v>0</v>
      </c>
      <c r="AR233" s="145">
        <f>'részletező tábla módosíto ei '!AB233</f>
        <v>0</v>
      </c>
      <c r="AS233" s="145">
        <f>'2a cofog szerinti teljesítés'!AB235</f>
        <v>0</v>
      </c>
      <c r="AT233" s="145">
        <f>'részletező tábla módosíto ei '!AC233</f>
        <v>0</v>
      </c>
      <c r="AU233" s="145">
        <f>'2a cofog szerinti teljesítés'!AC235</f>
        <v>0</v>
      </c>
      <c r="AV233" s="145">
        <f>'részletező tábla módosíto ei '!AD233</f>
        <v>0</v>
      </c>
      <c r="AW233" s="145">
        <f>'2a cofog szerinti teljesítés'!AD235</f>
        <v>0</v>
      </c>
      <c r="AX233" s="145">
        <f>'részletező tábla módosíto ei '!AF233</f>
        <v>0</v>
      </c>
      <c r="AY233" s="145">
        <f>'2a cofog szerinti teljesítés'!AF235</f>
        <v>0</v>
      </c>
      <c r="AZ233" s="145">
        <f>'részletező tábla módosíto ei '!AG233</f>
        <v>0</v>
      </c>
      <c r="BA233" s="145">
        <f>'2a cofog szerinti teljesítés'!AG235</f>
        <v>0</v>
      </c>
      <c r="BB233" s="145">
        <f>'részletező tábla módosíto ei '!AH233</f>
        <v>0</v>
      </c>
      <c r="BC233" s="145">
        <f>'2a cofog szerinti teljesítés'!AH235</f>
        <v>0</v>
      </c>
      <c r="BD233" s="145">
        <f>'részletező tábla módosíto ei '!AI233</f>
        <v>0</v>
      </c>
      <c r="BE233" s="145">
        <f>'2a cofog szerinti teljesítés'!AI235</f>
        <v>0</v>
      </c>
      <c r="BF233" s="145">
        <f>'részletező tábla módosíto ei '!AJ233</f>
        <v>0</v>
      </c>
      <c r="BG233" s="145">
        <f>'2a cofog szerinti teljesítés'!AJ235</f>
        <v>0</v>
      </c>
      <c r="BH233" s="145">
        <f>'részletező tábla módosíto ei '!AK233</f>
        <v>0</v>
      </c>
      <c r="BI233" s="145">
        <f>'2a cofog szerinti teljesítés'!AK235</f>
        <v>0</v>
      </c>
      <c r="BJ233" s="145">
        <f>'részletező tábla módosíto ei '!AL233</f>
        <v>0</v>
      </c>
      <c r="BK233" s="145">
        <f>'2a cofog szerinti teljesítés'!AL235</f>
        <v>0</v>
      </c>
      <c r="BL233" s="145">
        <f>'részletező tábla módosíto ei '!AM233</f>
        <v>0</v>
      </c>
      <c r="BM233" s="145">
        <f>'2a cofog szerinti teljesítés'!AM235</f>
        <v>0</v>
      </c>
      <c r="BN233" s="145">
        <f>'részletező tábla módosíto ei '!AN233</f>
        <v>0</v>
      </c>
      <c r="BO233" s="145">
        <f>'2a cofog szerinti teljesítés'!AN235</f>
        <v>0</v>
      </c>
      <c r="BP233" s="145">
        <f>'részletező tábla módosíto ei '!AO233</f>
        <v>0</v>
      </c>
      <c r="BQ233" s="145">
        <f>'2a cofog szerinti teljesítés'!AO235</f>
        <v>0</v>
      </c>
      <c r="BR233" s="145">
        <f>'részletező tábla módosíto ei '!AP233</f>
        <v>0</v>
      </c>
      <c r="BS233" s="145">
        <f>'2a cofog szerinti teljesítés'!AP235</f>
        <v>0</v>
      </c>
      <c r="BT233" s="145">
        <f>'részletező tábla módosíto ei '!AR233</f>
        <v>0</v>
      </c>
      <c r="BU233" s="145">
        <f>'2a cofog szerinti teljesítés'!AR235</f>
        <v>0</v>
      </c>
      <c r="BV233" s="145">
        <f>'részletező tábla módosíto ei '!AS233</f>
        <v>0</v>
      </c>
      <c r="BW233" s="145">
        <f>'2a cofog szerinti teljesítés'!AS235</f>
        <v>0</v>
      </c>
      <c r="BX233" s="145">
        <f>'részletező tábla módosíto ei '!AE233</f>
        <v>0</v>
      </c>
      <c r="BY233" s="145">
        <f>'2a cofog szerinti teljesítés'!AE235</f>
        <v>0</v>
      </c>
      <c r="BZ233" s="145" t="e">
        <f>'részletező tábla módosíto ei '!#REF!</f>
        <v>#REF!</v>
      </c>
      <c r="CA233" s="145">
        <f>'2a cofog szerinti teljesítés'!AG235</f>
        <v>0</v>
      </c>
      <c r="CB233" s="145">
        <f>'részletező tábla módosíto ei '!AT233</f>
        <v>0</v>
      </c>
      <c r="CC233" s="145">
        <f>'2a cofog szerinti teljesítés'!AU235</f>
        <v>0</v>
      </c>
      <c r="CD233" s="145">
        <f>'részletező tábla módosíto ei '!AU233</f>
        <v>0</v>
      </c>
      <c r="CE233" s="145">
        <f>'2a cofog szerinti teljesítés'!AX235</f>
        <v>0</v>
      </c>
      <c r="CF233" s="145" t="e">
        <f>'részletező tábla módosíto ei '!#REF!</f>
        <v>#REF!</v>
      </c>
      <c r="CG233" s="145" t="e">
        <f>'2a cofog szerinti teljesítés'!#REF!</f>
        <v>#REF!</v>
      </c>
      <c r="CH233" s="145">
        <f>'részletező tábla módosíto ei '!AV233</f>
        <v>0</v>
      </c>
      <c r="CI233" s="145">
        <f>'2a cofog szerinti teljesítés'!AY235</f>
        <v>0</v>
      </c>
      <c r="CJ233" s="145">
        <f>'részletező tábla módosíto ei '!AW233</f>
        <v>0</v>
      </c>
      <c r="CK233" s="145">
        <f>'2a cofog szerinti teljesítés'!AZ235</f>
        <v>0</v>
      </c>
      <c r="CL233" s="145" t="e">
        <f>'részletező tábla módosíto ei '!#REF!</f>
        <v>#REF!</v>
      </c>
      <c r="CM233" s="145"/>
      <c r="CN233" s="145" t="e">
        <f>'részletező tábla módosíto ei '!#REF!</f>
        <v>#REF!</v>
      </c>
      <c r="CO233" s="145">
        <f>'2a cofog szerinti teljesítés'!AQ235</f>
        <v>0</v>
      </c>
      <c r="CP233" s="145" t="e">
        <f>'részletező tábla módosíto ei '!#REF!</f>
        <v>#REF!</v>
      </c>
      <c r="CQ233" s="145"/>
      <c r="CR233" s="145">
        <f>'részletező tábla módosíto ei '!AX233</f>
        <v>0</v>
      </c>
      <c r="CS233" s="145"/>
      <c r="CT233" s="145" t="e">
        <f>'részletező tábla módosíto ei '!#REF!</f>
        <v>#REF!</v>
      </c>
      <c r="CU233" s="145" t="e">
        <f>'2a cofog szerinti teljesítés'!#REF!</f>
        <v>#REF!</v>
      </c>
      <c r="CV233" s="145">
        <f>'részletező tábla módosíto ei '!AY233</f>
        <v>0</v>
      </c>
      <c r="CW233" s="145">
        <f>'2a cofog szerinti teljesítés'!BB235</f>
        <v>0</v>
      </c>
      <c r="CX233" s="162">
        <f>'részletező tábla módosíto ei '!AZ233</f>
        <v>0</v>
      </c>
      <c r="CY233" s="162">
        <f>'2a cofog szerinti teljesítés'!BC235</f>
        <v>0</v>
      </c>
      <c r="CZ233" s="510">
        <f t="shared" si="281"/>
        <v>0</v>
      </c>
    </row>
    <row r="234" spans="1:104" ht="17.399999999999999" x14ac:dyDescent="0.3">
      <c r="A234" s="18" t="s">
        <v>457</v>
      </c>
      <c r="B234" s="19" t="s">
        <v>458</v>
      </c>
      <c r="C234" s="512">
        <f>'részletező tábla módosíto ei '!C234</f>
        <v>0</v>
      </c>
      <c r="D234" s="512">
        <f>'2a cofog szerinti teljesítés'!C236</f>
        <v>0</v>
      </c>
      <c r="E234" s="512">
        <f>'részletező tábla módosíto ei '!D234</f>
        <v>0</v>
      </c>
      <c r="F234" s="512">
        <f>'2a cofog szerinti teljesítés'!D236</f>
        <v>0</v>
      </c>
      <c r="G234" s="512">
        <f>'részletező tábla módosíto ei '!E234</f>
        <v>0</v>
      </c>
      <c r="H234" s="512">
        <f>'2a cofog szerinti teljesítés'!E236</f>
        <v>0</v>
      </c>
      <c r="I234" s="512">
        <f>'részletező tábla módosíto ei '!F234</f>
        <v>0</v>
      </c>
      <c r="J234" s="512">
        <f>'2a cofog szerinti teljesítés'!F236</f>
        <v>0</v>
      </c>
      <c r="K234" s="512">
        <f>'részletező tábla módosíto ei '!G234</f>
        <v>0</v>
      </c>
      <c r="L234" s="512">
        <f>'részletező tábla módosíto ei '!H234</f>
        <v>0</v>
      </c>
      <c r="M234" s="512">
        <f>'2a cofog szerinti teljesítés'!H236</f>
        <v>0</v>
      </c>
      <c r="N234" s="512">
        <f>'részletező tábla módosíto ei '!M234</f>
        <v>0</v>
      </c>
      <c r="O234" s="512">
        <f>'2a cofog szerinti teljesítés'!M236</f>
        <v>0</v>
      </c>
      <c r="P234" s="512">
        <f>'részletező tábla módosíto ei '!N234</f>
        <v>0</v>
      </c>
      <c r="Q234" s="512">
        <f>'2a cofog szerinti teljesítés'!N236</f>
        <v>0</v>
      </c>
      <c r="R234" s="512">
        <f>'részletező tábla módosíto ei '!O234</f>
        <v>0</v>
      </c>
      <c r="S234" s="512">
        <f>'2a cofog szerinti teljesítés'!O236</f>
        <v>0</v>
      </c>
      <c r="T234" s="512">
        <f>'részletező tábla módosíto ei '!P234</f>
        <v>0</v>
      </c>
      <c r="U234" s="512">
        <f>'2a cofog szerinti teljesítés'!P236</f>
        <v>0</v>
      </c>
      <c r="V234" s="512">
        <f>'részletező tábla módosíto ei '!Q234</f>
        <v>0</v>
      </c>
      <c r="W234" s="512">
        <f>'2a cofog szerinti teljesítés'!Q236</f>
        <v>0</v>
      </c>
      <c r="X234" s="512">
        <f>'részletező tábla módosíto ei '!R234</f>
        <v>0</v>
      </c>
      <c r="Y234" s="512">
        <f>'2a cofog szerinti teljesítés'!R236</f>
        <v>0</v>
      </c>
      <c r="Z234" s="512">
        <f>'részletező tábla módosíto ei '!S234</f>
        <v>0</v>
      </c>
      <c r="AA234" s="512">
        <f>'2a cofog szerinti teljesítés'!S236</f>
        <v>0</v>
      </c>
      <c r="AB234" s="512">
        <f>'részletező tábla módosíto ei '!T234</f>
        <v>0</v>
      </c>
      <c r="AC234" s="512">
        <f>'2a cofog szerinti teljesítés'!T236</f>
        <v>0</v>
      </c>
      <c r="AD234" s="512">
        <f>'részletező tábla módosíto ei '!U234</f>
        <v>0</v>
      </c>
      <c r="AE234" s="512">
        <f>'2a cofog szerinti teljesítés'!U236</f>
        <v>0</v>
      </c>
      <c r="AF234" s="512">
        <f>'részletező tábla módosíto ei '!V234</f>
        <v>0</v>
      </c>
      <c r="AG234" s="512">
        <f>'2a cofog szerinti teljesítés'!V236</f>
        <v>0</v>
      </c>
      <c r="AH234" s="512">
        <f>'részletező tábla módosíto ei '!W234</f>
        <v>0</v>
      </c>
      <c r="AI234" s="512">
        <f>'2a cofog szerinti teljesítés'!W236</f>
        <v>0</v>
      </c>
      <c r="AJ234" s="512">
        <f>'részletező tábla módosíto ei '!X234</f>
        <v>0</v>
      </c>
      <c r="AK234" s="512">
        <f>'2a cofog szerinti teljesítés'!X236</f>
        <v>0</v>
      </c>
      <c r="AL234" s="512">
        <f>'részletező tábla módosíto ei '!Y234</f>
        <v>0</v>
      </c>
      <c r="AM234" s="512">
        <f>'2a cofog szerinti teljesítés'!Y236</f>
        <v>0</v>
      </c>
      <c r="AN234" s="512">
        <f>'részletező tábla módosíto ei '!Z234</f>
        <v>0</v>
      </c>
      <c r="AO234" s="512">
        <f>'2a cofog szerinti teljesítés'!Z236</f>
        <v>0</v>
      </c>
      <c r="AP234" s="512">
        <f>'részletező tábla módosíto ei '!AA234</f>
        <v>0</v>
      </c>
      <c r="AQ234" s="512">
        <f>'2a cofog szerinti teljesítés'!AA236</f>
        <v>0</v>
      </c>
      <c r="AR234" s="512">
        <f>'részletező tábla módosíto ei '!AB234</f>
        <v>0</v>
      </c>
      <c r="AS234" s="512">
        <f>'2a cofog szerinti teljesítés'!AB236</f>
        <v>0</v>
      </c>
      <c r="AT234" s="512">
        <f>'részletező tábla módosíto ei '!AC234</f>
        <v>0</v>
      </c>
      <c r="AU234" s="512">
        <f>'2a cofog szerinti teljesítés'!AC236</f>
        <v>0</v>
      </c>
      <c r="AV234" s="512">
        <f>'részletező tábla módosíto ei '!AD234</f>
        <v>0</v>
      </c>
      <c r="AW234" s="512">
        <f>'2a cofog szerinti teljesítés'!AD236</f>
        <v>0</v>
      </c>
      <c r="AX234" s="512">
        <f>'részletező tábla módosíto ei '!AF234</f>
        <v>0</v>
      </c>
      <c r="AY234" s="512">
        <f>'2a cofog szerinti teljesítés'!AF236</f>
        <v>0</v>
      </c>
      <c r="AZ234" s="512">
        <f>'részletező tábla módosíto ei '!AG234</f>
        <v>0</v>
      </c>
      <c r="BA234" s="512">
        <f>'2a cofog szerinti teljesítés'!AG236</f>
        <v>0</v>
      </c>
      <c r="BB234" s="512">
        <f>'részletező tábla módosíto ei '!AH234</f>
        <v>0</v>
      </c>
      <c r="BC234" s="512">
        <f>'2a cofog szerinti teljesítés'!AH236</f>
        <v>0</v>
      </c>
      <c r="BD234" s="512">
        <f>'részletező tábla módosíto ei '!AI234</f>
        <v>0</v>
      </c>
      <c r="BE234" s="512">
        <f>'2a cofog szerinti teljesítés'!AI236</f>
        <v>0</v>
      </c>
      <c r="BF234" s="512">
        <f>'részletező tábla módosíto ei '!AJ234</f>
        <v>0</v>
      </c>
      <c r="BG234" s="512">
        <f>'2a cofog szerinti teljesítés'!AJ236</f>
        <v>0</v>
      </c>
      <c r="BH234" s="512">
        <f>'részletező tábla módosíto ei '!AK234</f>
        <v>0</v>
      </c>
      <c r="BI234" s="512">
        <f>'2a cofog szerinti teljesítés'!AK236</f>
        <v>0</v>
      </c>
      <c r="BJ234" s="512">
        <f>'részletező tábla módosíto ei '!AL234</f>
        <v>0</v>
      </c>
      <c r="BK234" s="512">
        <f>'2a cofog szerinti teljesítés'!AL236</f>
        <v>0</v>
      </c>
      <c r="BL234" s="512">
        <f>'részletező tábla módosíto ei '!AM234</f>
        <v>0</v>
      </c>
      <c r="BM234" s="512">
        <f>'2a cofog szerinti teljesítés'!AM236</f>
        <v>0</v>
      </c>
      <c r="BN234" s="512">
        <f>'részletező tábla módosíto ei '!AN234</f>
        <v>0</v>
      </c>
      <c r="BO234" s="512">
        <f>'2a cofog szerinti teljesítés'!AN236</f>
        <v>0</v>
      </c>
      <c r="BP234" s="512">
        <f>'részletező tábla módosíto ei '!AO234</f>
        <v>0</v>
      </c>
      <c r="BQ234" s="512">
        <f>'2a cofog szerinti teljesítés'!AO236</f>
        <v>0</v>
      </c>
      <c r="BR234" s="512">
        <f>'részletező tábla módosíto ei '!AP234</f>
        <v>0</v>
      </c>
      <c r="BS234" s="512">
        <f>'2a cofog szerinti teljesítés'!AP236</f>
        <v>0</v>
      </c>
      <c r="BT234" s="512">
        <f>'részletező tábla módosíto ei '!AR234</f>
        <v>0</v>
      </c>
      <c r="BU234" s="512">
        <f>'2a cofog szerinti teljesítés'!AR236</f>
        <v>0</v>
      </c>
      <c r="BV234" s="512">
        <f>'részletező tábla módosíto ei '!AS234</f>
        <v>0</v>
      </c>
      <c r="BW234" s="512">
        <f>'2a cofog szerinti teljesítés'!AS236</f>
        <v>0</v>
      </c>
      <c r="BX234" s="512">
        <f>'részletező tábla módosíto ei '!AE234</f>
        <v>0</v>
      </c>
      <c r="BY234" s="512">
        <f>'2a cofog szerinti teljesítés'!AE236</f>
        <v>0</v>
      </c>
      <c r="BZ234" s="512" t="e">
        <f>'részletező tábla módosíto ei '!#REF!</f>
        <v>#REF!</v>
      </c>
      <c r="CA234" s="512">
        <f>'2a cofog szerinti teljesítés'!AG236</f>
        <v>0</v>
      </c>
      <c r="CB234" s="512">
        <f>'részletező tábla módosíto ei '!AT234</f>
        <v>0</v>
      </c>
      <c r="CC234" s="512">
        <f>'2a cofog szerinti teljesítés'!AU236</f>
        <v>0</v>
      </c>
      <c r="CD234" s="512">
        <f>'részletező tábla módosíto ei '!AU234</f>
        <v>0</v>
      </c>
      <c r="CE234" s="512">
        <f>'2a cofog szerinti teljesítés'!AX236</f>
        <v>0</v>
      </c>
      <c r="CF234" s="512" t="e">
        <f>'részletező tábla módosíto ei '!#REF!</f>
        <v>#REF!</v>
      </c>
      <c r="CG234" s="512" t="e">
        <f>'2a cofog szerinti teljesítés'!#REF!</f>
        <v>#REF!</v>
      </c>
      <c r="CH234" s="512">
        <f>'részletező tábla módosíto ei '!AV234</f>
        <v>0</v>
      </c>
      <c r="CI234" s="512">
        <f>'2a cofog szerinti teljesítés'!AY236</f>
        <v>0</v>
      </c>
      <c r="CJ234" s="512">
        <f>'részletező tábla módosíto ei '!AW234</f>
        <v>0</v>
      </c>
      <c r="CK234" s="512">
        <f>'2a cofog szerinti teljesítés'!AZ236</f>
        <v>0</v>
      </c>
      <c r="CL234" s="512" t="e">
        <f>'részletező tábla módosíto ei '!#REF!</f>
        <v>#REF!</v>
      </c>
      <c r="CM234" s="512"/>
      <c r="CN234" s="512" t="e">
        <f>'részletező tábla módosíto ei '!#REF!</f>
        <v>#REF!</v>
      </c>
      <c r="CO234" s="512">
        <f>'2a cofog szerinti teljesítés'!AQ236</f>
        <v>0</v>
      </c>
      <c r="CP234" s="512" t="e">
        <f>'részletező tábla módosíto ei '!#REF!</f>
        <v>#REF!</v>
      </c>
      <c r="CQ234" s="512"/>
      <c r="CR234" s="512">
        <f>'részletező tábla módosíto ei '!AX234</f>
        <v>0</v>
      </c>
      <c r="CS234" s="512"/>
      <c r="CT234" s="512" t="e">
        <f>'részletező tábla módosíto ei '!#REF!</f>
        <v>#REF!</v>
      </c>
      <c r="CU234" s="512" t="e">
        <f>'2a cofog szerinti teljesítés'!#REF!</f>
        <v>#REF!</v>
      </c>
      <c r="CV234" s="512">
        <f>'részletező tábla módosíto ei '!AY234</f>
        <v>0</v>
      </c>
      <c r="CW234" s="512">
        <f>'2a cofog szerinti teljesítés'!BB236</f>
        <v>0</v>
      </c>
      <c r="CX234" s="513">
        <f>'részletező tábla módosíto ei '!AZ234</f>
        <v>0</v>
      </c>
      <c r="CY234" s="513">
        <f>'2a cofog szerinti teljesítés'!BC236</f>
        <v>0</v>
      </c>
      <c r="CZ234" s="510">
        <f t="shared" si="281"/>
        <v>0</v>
      </c>
    </row>
    <row r="235" spans="1:104" ht="17.399999999999999" x14ac:dyDescent="0.3">
      <c r="A235" s="18" t="s">
        <v>459</v>
      </c>
      <c r="B235" s="19" t="s">
        <v>460</v>
      </c>
      <c r="C235" s="512">
        <f>'részletező tábla módosíto ei '!C235</f>
        <v>0</v>
      </c>
      <c r="D235" s="512">
        <f>'2a cofog szerinti teljesítés'!C237</f>
        <v>0</v>
      </c>
      <c r="E235" s="512">
        <f>'részletező tábla módosíto ei '!D235</f>
        <v>0</v>
      </c>
      <c r="F235" s="512">
        <f>'2a cofog szerinti teljesítés'!D237</f>
        <v>0</v>
      </c>
      <c r="G235" s="512">
        <f>'részletező tábla módosíto ei '!E235</f>
        <v>0</v>
      </c>
      <c r="H235" s="512">
        <f>'2a cofog szerinti teljesítés'!E237</f>
        <v>0</v>
      </c>
      <c r="I235" s="512">
        <f>'részletező tábla módosíto ei '!F235</f>
        <v>0</v>
      </c>
      <c r="J235" s="512">
        <f>'2a cofog szerinti teljesítés'!F237</f>
        <v>0</v>
      </c>
      <c r="K235" s="512">
        <f>'részletező tábla módosíto ei '!G235</f>
        <v>0</v>
      </c>
      <c r="L235" s="512">
        <f>'részletező tábla módosíto ei '!H235</f>
        <v>0</v>
      </c>
      <c r="M235" s="512">
        <f>'2a cofog szerinti teljesítés'!H237</f>
        <v>0</v>
      </c>
      <c r="N235" s="512">
        <f>'részletező tábla módosíto ei '!M235</f>
        <v>0</v>
      </c>
      <c r="O235" s="512">
        <f>'2a cofog szerinti teljesítés'!M237</f>
        <v>0</v>
      </c>
      <c r="P235" s="512">
        <f>'részletező tábla módosíto ei '!N235</f>
        <v>0</v>
      </c>
      <c r="Q235" s="512">
        <f>'2a cofog szerinti teljesítés'!N237</f>
        <v>0</v>
      </c>
      <c r="R235" s="512">
        <f>'részletező tábla módosíto ei '!O235</f>
        <v>0</v>
      </c>
      <c r="S235" s="512">
        <f>'2a cofog szerinti teljesítés'!O237</f>
        <v>0</v>
      </c>
      <c r="T235" s="512">
        <f>'részletező tábla módosíto ei '!P235</f>
        <v>0</v>
      </c>
      <c r="U235" s="512">
        <f>'2a cofog szerinti teljesítés'!P237</f>
        <v>0</v>
      </c>
      <c r="V235" s="512">
        <f>'részletező tábla módosíto ei '!Q235</f>
        <v>0</v>
      </c>
      <c r="W235" s="512">
        <f>'2a cofog szerinti teljesítés'!Q237</f>
        <v>0</v>
      </c>
      <c r="X235" s="512">
        <f>'részletező tábla módosíto ei '!R235</f>
        <v>0</v>
      </c>
      <c r="Y235" s="512">
        <f>'2a cofog szerinti teljesítés'!R237</f>
        <v>0</v>
      </c>
      <c r="Z235" s="512">
        <f>'részletező tábla módosíto ei '!S235</f>
        <v>0</v>
      </c>
      <c r="AA235" s="512">
        <f>'2a cofog szerinti teljesítés'!S237</f>
        <v>0</v>
      </c>
      <c r="AB235" s="512">
        <f>'részletező tábla módosíto ei '!T235</f>
        <v>0</v>
      </c>
      <c r="AC235" s="512">
        <f>'2a cofog szerinti teljesítés'!T237</f>
        <v>0</v>
      </c>
      <c r="AD235" s="512">
        <f>'részletező tábla módosíto ei '!U235</f>
        <v>0</v>
      </c>
      <c r="AE235" s="512">
        <f>'2a cofog szerinti teljesítés'!U237</f>
        <v>0</v>
      </c>
      <c r="AF235" s="512">
        <f>'részletező tábla módosíto ei '!V235</f>
        <v>0</v>
      </c>
      <c r="AG235" s="512">
        <f>'2a cofog szerinti teljesítés'!V237</f>
        <v>0</v>
      </c>
      <c r="AH235" s="512">
        <f>'részletező tábla módosíto ei '!W235</f>
        <v>0</v>
      </c>
      <c r="AI235" s="512">
        <f>'2a cofog szerinti teljesítés'!W237</f>
        <v>0</v>
      </c>
      <c r="AJ235" s="512">
        <f>'részletező tábla módosíto ei '!X235</f>
        <v>0</v>
      </c>
      <c r="AK235" s="512">
        <f>'2a cofog szerinti teljesítés'!X237</f>
        <v>0</v>
      </c>
      <c r="AL235" s="512">
        <f>'részletező tábla módosíto ei '!Y235</f>
        <v>0</v>
      </c>
      <c r="AM235" s="512">
        <f>'2a cofog szerinti teljesítés'!Y237</f>
        <v>0</v>
      </c>
      <c r="AN235" s="512">
        <f>'részletező tábla módosíto ei '!Z235</f>
        <v>0</v>
      </c>
      <c r="AO235" s="512">
        <f>'2a cofog szerinti teljesítés'!Z237</f>
        <v>0</v>
      </c>
      <c r="AP235" s="512">
        <f>'részletező tábla módosíto ei '!AA235</f>
        <v>0</v>
      </c>
      <c r="AQ235" s="512">
        <f>'2a cofog szerinti teljesítés'!AA237</f>
        <v>0</v>
      </c>
      <c r="AR235" s="512">
        <f>'részletező tábla módosíto ei '!AB235</f>
        <v>0</v>
      </c>
      <c r="AS235" s="512">
        <f>'2a cofog szerinti teljesítés'!AB237</f>
        <v>0</v>
      </c>
      <c r="AT235" s="512">
        <f>'részletező tábla módosíto ei '!AC235</f>
        <v>0</v>
      </c>
      <c r="AU235" s="512">
        <f>'2a cofog szerinti teljesítés'!AC237</f>
        <v>0</v>
      </c>
      <c r="AV235" s="512">
        <f>'részletező tábla módosíto ei '!AD235</f>
        <v>0</v>
      </c>
      <c r="AW235" s="512">
        <f>'2a cofog szerinti teljesítés'!AD237</f>
        <v>0</v>
      </c>
      <c r="AX235" s="512">
        <f>'részletező tábla módosíto ei '!AF235</f>
        <v>0</v>
      </c>
      <c r="AY235" s="512">
        <f>'2a cofog szerinti teljesítés'!AF237</f>
        <v>0</v>
      </c>
      <c r="AZ235" s="512">
        <f>'részletező tábla módosíto ei '!AG235</f>
        <v>0</v>
      </c>
      <c r="BA235" s="512">
        <f>'2a cofog szerinti teljesítés'!AG237</f>
        <v>0</v>
      </c>
      <c r="BB235" s="512">
        <f>'részletező tábla módosíto ei '!AH235</f>
        <v>0</v>
      </c>
      <c r="BC235" s="512">
        <f>'2a cofog szerinti teljesítés'!AH237</f>
        <v>0</v>
      </c>
      <c r="BD235" s="512">
        <f>'részletező tábla módosíto ei '!AI235</f>
        <v>0</v>
      </c>
      <c r="BE235" s="512">
        <f>'2a cofog szerinti teljesítés'!AI237</f>
        <v>0</v>
      </c>
      <c r="BF235" s="512">
        <f>'részletező tábla módosíto ei '!AJ235</f>
        <v>0</v>
      </c>
      <c r="BG235" s="512">
        <f>'2a cofog szerinti teljesítés'!AJ237</f>
        <v>0</v>
      </c>
      <c r="BH235" s="512">
        <f>'részletező tábla módosíto ei '!AK235</f>
        <v>0</v>
      </c>
      <c r="BI235" s="512">
        <f>'2a cofog szerinti teljesítés'!AK237</f>
        <v>0</v>
      </c>
      <c r="BJ235" s="512">
        <f>'részletező tábla módosíto ei '!AL235</f>
        <v>0</v>
      </c>
      <c r="BK235" s="512">
        <f>'2a cofog szerinti teljesítés'!AL237</f>
        <v>0</v>
      </c>
      <c r="BL235" s="512">
        <f>'részletező tábla módosíto ei '!AM235</f>
        <v>0</v>
      </c>
      <c r="BM235" s="512">
        <f>'2a cofog szerinti teljesítés'!AM237</f>
        <v>0</v>
      </c>
      <c r="BN235" s="512">
        <f>'részletező tábla módosíto ei '!AN235</f>
        <v>0</v>
      </c>
      <c r="BO235" s="512">
        <f>'2a cofog szerinti teljesítés'!AN237</f>
        <v>0</v>
      </c>
      <c r="BP235" s="512">
        <f>'részletező tábla módosíto ei '!AO235</f>
        <v>0</v>
      </c>
      <c r="BQ235" s="512">
        <f>'2a cofog szerinti teljesítés'!AO237</f>
        <v>0</v>
      </c>
      <c r="BR235" s="512">
        <f>'részletező tábla módosíto ei '!AP235</f>
        <v>0</v>
      </c>
      <c r="BS235" s="512">
        <f>'2a cofog szerinti teljesítés'!AP237</f>
        <v>0</v>
      </c>
      <c r="BT235" s="512">
        <f>'részletező tábla módosíto ei '!AR235</f>
        <v>0</v>
      </c>
      <c r="BU235" s="512">
        <f>'2a cofog szerinti teljesítés'!AR237</f>
        <v>0</v>
      </c>
      <c r="BV235" s="512">
        <f>'részletező tábla módosíto ei '!AS235</f>
        <v>0</v>
      </c>
      <c r="BW235" s="512">
        <f>'2a cofog szerinti teljesítés'!AS237</f>
        <v>0</v>
      </c>
      <c r="BX235" s="512">
        <f>'részletező tábla módosíto ei '!AE235</f>
        <v>0</v>
      </c>
      <c r="BY235" s="512">
        <f>'2a cofog szerinti teljesítés'!AE237</f>
        <v>0</v>
      </c>
      <c r="BZ235" s="512" t="e">
        <f>'részletező tábla módosíto ei '!#REF!</f>
        <v>#REF!</v>
      </c>
      <c r="CA235" s="512">
        <f>'2a cofog szerinti teljesítés'!AG237</f>
        <v>0</v>
      </c>
      <c r="CB235" s="512">
        <f>'részletező tábla módosíto ei '!AT235</f>
        <v>0</v>
      </c>
      <c r="CC235" s="512">
        <f>'2a cofog szerinti teljesítés'!AU237</f>
        <v>0</v>
      </c>
      <c r="CD235" s="512">
        <f>'részletező tábla módosíto ei '!AU235</f>
        <v>0</v>
      </c>
      <c r="CE235" s="512">
        <f>'2a cofog szerinti teljesítés'!AX237</f>
        <v>0</v>
      </c>
      <c r="CF235" s="512" t="e">
        <f>'részletező tábla módosíto ei '!#REF!</f>
        <v>#REF!</v>
      </c>
      <c r="CG235" s="512" t="e">
        <f>'2a cofog szerinti teljesítés'!#REF!</f>
        <v>#REF!</v>
      </c>
      <c r="CH235" s="512">
        <f>'részletező tábla módosíto ei '!AV235</f>
        <v>0</v>
      </c>
      <c r="CI235" s="512">
        <f>'2a cofog szerinti teljesítés'!AY237</f>
        <v>0</v>
      </c>
      <c r="CJ235" s="512">
        <f>'részletező tábla módosíto ei '!AW235</f>
        <v>0</v>
      </c>
      <c r="CK235" s="512">
        <f>'2a cofog szerinti teljesítés'!AZ237</f>
        <v>0</v>
      </c>
      <c r="CL235" s="512" t="e">
        <f>'részletező tábla módosíto ei '!#REF!</f>
        <v>#REF!</v>
      </c>
      <c r="CM235" s="512"/>
      <c r="CN235" s="512" t="e">
        <f>'részletező tábla módosíto ei '!#REF!</f>
        <v>#REF!</v>
      </c>
      <c r="CO235" s="512">
        <f>'2a cofog szerinti teljesítés'!AQ237</f>
        <v>0</v>
      </c>
      <c r="CP235" s="512" t="e">
        <f>'részletező tábla módosíto ei '!#REF!</f>
        <v>#REF!</v>
      </c>
      <c r="CQ235" s="512"/>
      <c r="CR235" s="512">
        <f>'részletező tábla módosíto ei '!AX235</f>
        <v>0</v>
      </c>
      <c r="CS235" s="512"/>
      <c r="CT235" s="512" t="e">
        <f>'részletező tábla módosíto ei '!#REF!</f>
        <v>#REF!</v>
      </c>
      <c r="CU235" s="512" t="e">
        <f>'2a cofog szerinti teljesítés'!#REF!</f>
        <v>#REF!</v>
      </c>
      <c r="CV235" s="512">
        <f>'részletező tábla módosíto ei '!AY235</f>
        <v>0</v>
      </c>
      <c r="CW235" s="512">
        <f>'2a cofog szerinti teljesítés'!BB237</f>
        <v>0</v>
      </c>
      <c r="CX235" s="513">
        <f>'részletező tábla módosíto ei '!AZ235</f>
        <v>0</v>
      </c>
      <c r="CY235" s="513">
        <f>'2a cofog szerinti teljesítés'!BC237</f>
        <v>0</v>
      </c>
      <c r="CZ235" s="510">
        <f t="shared" si="281"/>
        <v>0</v>
      </c>
    </row>
    <row r="236" spans="1:104" ht="17.399999999999999" x14ac:dyDescent="0.3">
      <c r="A236" s="18" t="s">
        <v>461</v>
      </c>
      <c r="B236" s="19" t="s">
        <v>462</v>
      </c>
      <c r="C236" s="512">
        <f>'részletező tábla módosíto ei '!C236</f>
        <v>0</v>
      </c>
      <c r="D236" s="512">
        <f>'2a cofog szerinti teljesítés'!C238</f>
        <v>0</v>
      </c>
      <c r="E236" s="512">
        <f>'részletező tábla módosíto ei '!D236</f>
        <v>0</v>
      </c>
      <c r="F236" s="512">
        <f>'2a cofog szerinti teljesítés'!D238</f>
        <v>0</v>
      </c>
      <c r="G236" s="512">
        <f>'részletező tábla módosíto ei '!E236</f>
        <v>0</v>
      </c>
      <c r="H236" s="512">
        <f>'2a cofog szerinti teljesítés'!E238</f>
        <v>0</v>
      </c>
      <c r="I236" s="512">
        <f>'részletező tábla módosíto ei '!F236</f>
        <v>0</v>
      </c>
      <c r="J236" s="512">
        <f>'2a cofog szerinti teljesítés'!F238</f>
        <v>0</v>
      </c>
      <c r="K236" s="512">
        <f>'részletező tábla módosíto ei '!G236</f>
        <v>0</v>
      </c>
      <c r="L236" s="512">
        <f>'részletező tábla módosíto ei '!H236</f>
        <v>0</v>
      </c>
      <c r="M236" s="512">
        <f>'2a cofog szerinti teljesítés'!H238</f>
        <v>0</v>
      </c>
      <c r="N236" s="512">
        <f>'részletező tábla módosíto ei '!M236</f>
        <v>0</v>
      </c>
      <c r="O236" s="512">
        <f>'2a cofog szerinti teljesítés'!M238</f>
        <v>0</v>
      </c>
      <c r="P236" s="512">
        <f>'részletező tábla módosíto ei '!N236</f>
        <v>0</v>
      </c>
      <c r="Q236" s="512">
        <f>'2a cofog szerinti teljesítés'!N238</f>
        <v>0</v>
      </c>
      <c r="R236" s="512">
        <f>'részletező tábla módosíto ei '!O236</f>
        <v>0</v>
      </c>
      <c r="S236" s="512">
        <f>'2a cofog szerinti teljesítés'!O238</f>
        <v>0</v>
      </c>
      <c r="T236" s="512">
        <f>'részletező tábla módosíto ei '!P236</f>
        <v>0</v>
      </c>
      <c r="U236" s="512">
        <f>'2a cofog szerinti teljesítés'!P238</f>
        <v>0</v>
      </c>
      <c r="V236" s="512">
        <f>'részletező tábla módosíto ei '!Q236</f>
        <v>0</v>
      </c>
      <c r="W236" s="512">
        <f>'2a cofog szerinti teljesítés'!Q238</f>
        <v>0</v>
      </c>
      <c r="X236" s="512">
        <f>'részletező tábla módosíto ei '!R236</f>
        <v>0</v>
      </c>
      <c r="Y236" s="512">
        <f>'2a cofog szerinti teljesítés'!R238</f>
        <v>0</v>
      </c>
      <c r="Z236" s="512">
        <f>'részletező tábla módosíto ei '!S236</f>
        <v>0</v>
      </c>
      <c r="AA236" s="512">
        <f>'2a cofog szerinti teljesítés'!S238</f>
        <v>0</v>
      </c>
      <c r="AB236" s="512">
        <f>'részletező tábla módosíto ei '!T236</f>
        <v>0</v>
      </c>
      <c r="AC236" s="512">
        <f>'2a cofog szerinti teljesítés'!T238</f>
        <v>0</v>
      </c>
      <c r="AD236" s="512">
        <f>'részletező tábla módosíto ei '!U236</f>
        <v>0</v>
      </c>
      <c r="AE236" s="512">
        <f>'2a cofog szerinti teljesítés'!U238</f>
        <v>0</v>
      </c>
      <c r="AF236" s="512">
        <f>'részletező tábla módosíto ei '!V236</f>
        <v>0</v>
      </c>
      <c r="AG236" s="512">
        <f>'2a cofog szerinti teljesítés'!V238</f>
        <v>0</v>
      </c>
      <c r="AH236" s="512">
        <f>'részletező tábla módosíto ei '!W236</f>
        <v>0</v>
      </c>
      <c r="AI236" s="512">
        <f>'2a cofog szerinti teljesítés'!W238</f>
        <v>0</v>
      </c>
      <c r="AJ236" s="512">
        <f>'részletező tábla módosíto ei '!X236</f>
        <v>0</v>
      </c>
      <c r="AK236" s="512">
        <f>'2a cofog szerinti teljesítés'!X238</f>
        <v>0</v>
      </c>
      <c r="AL236" s="512">
        <f>'részletező tábla módosíto ei '!Y236</f>
        <v>0</v>
      </c>
      <c r="AM236" s="512">
        <f>'2a cofog szerinti teljesítés'!Y238</f>
        <v>0</v>
      </c>
      <c r="AN236" s="512">
        <f>'részletező tábla módosíto ei '!Z236</f>
        <v>0</v>
      </c>
      <c r="AO236" s="512">
        <f>'2a cofog szerinti teljesítés'!Z238</f>
        <v>0</v>
      </c>
      <c r="AP236" s="512">
        <f>'részletező tábla módosíto ei '!AA236</f>
        <v>0</v>
      </c>
      <c r="AQ236" s="512">
        <f>'2a cofog szerinti teljesítés'!AA238</f>
        <v>0</v>
      </c>
      <c r="AR236" s="512">
        <f>'részletező tábla módosíto ei '!AB236</f>
        <v>0</v>
      </c>
      <c r="AS236" s="512">
        <f>'2a cofog szerinti teljesítés'!AB238</f>
        <v>0</v>
      </c>
      <c r="AT236" s="512">
        <f>'részletező tábla módosíto ei '!AC236</f>
        <v>0</v>
      </c>
      <c r="AU236" s="512">
        <f>'2a cofog szerinti teljesítés'!AC238</f>
        <v>0</v>
      </c>
      <c r="AV236" s="512">
        <f>'részletező tábla módosíto ei '!AD236</f>
        <v>0</v>
      </c>
      <c r="AW236" s="512">
        <f>'2a cofog szerinti teljesítés'!AD238</f>
        <v>0</v>
      </c>
      <c r="AX236" s="512">
        <f>'részletező tábla módosíto ei '!AF236</f>
        <v>0</v>
      </c>
      <c r="AY236" s="512">
        <f>'2a cofog szerinti teljesítés'!AF238</f>
        <v>0</v>
      </c>
      <c r="AZ236" s="512">
        <f>'részletező tábla módosíto ei '!AG236</f>
        <v>0</v>
      </c>
      <c r="BA236" s="512">
        <f>'2a cofog szerinti teljesítés'!AG238</f>
        <v>0</v>
      </c>
      <c r="BB236" s="512">
        <f>'részletező tábla módosíto ei '!AH236</f>
        <v>0</v>
      </c>
      <c r="BC236" s="512">
        <f>'2a cofog szerinti teljesítés'!AH238</f>
        <v>0</v>
      </c>
      <c r="BD236" s="512">
        <f>'részletező tábla módosíto ei '!AI236</f>
        <v>0</v>
      </c>
      <c r="BE236" s="512">
        <f>'2a cofog szerinti teljesítés'!AI238</f>
        <v>0</v>
      </c>
      <c r="BF236" s="512">
        <f>'részletező tábla módosíto ei '!AJ236</f>
        <v>0</v>
      </c>
      <c r="BG236" s="512">
        <f>'2a cofog szerinti teljesítés'!AJ238</f>
        <v>0</v>
      </c>
      <c r="BH236" s="512">
        <f>'részletező tábla módosíto ei '!AK236</f>
        <v>0</v>
      </c>
      <c r="BI236" s="512">
        <f>'2a cofog szerinti teljesítés'!AK238</f>
        <v>0</v>
      </c>
      <c r="BJ236" s="512">
        <f>'részletező tábla módosíto ei '!AL236</f>
        <v>0</v>
      </c>
      <c r="BK236" s="512">
        <f>'2a cofog szerinti teljesítés'!AL238</f>
        <v>0</v>
      </c>
      <c r="BL236" s="512">
        <f>'részletező tábla módosíto ei '!AM236</f>
        <v>0</v>
      </c>
      <c r="BM236" s="512">
        <f>'2a cofog szerinti teljesítés'!AM238</f>
        <v>0</v>
      </c>
      <c r="BN236" s="512">
        <f>'részletező tábla módosíto ei '!AN236</f>
        <v>0</v>
      </c>
      <c r="BO236" s="512">
        <f>'2a cofog szerinti teljesítés'!AN238</f>
        <v>0</v>
      </c>
      <c r="BP236" s="512">
        <f>'részletező tábla módosíto ei '!AO236</f>
        <v>0</v>
      </c>
      <c r="BQ236" s="512">
        <f>'2a cofog szerinti teljesítés'!AO238</f>
        <v>0</v>
      </c>
      <c r="BR236" s="512">
        <f>'részletező tábla módosíto ei '!AP236</f>
        <v>0</v>
      </c>
      <c r="BS236" s="512">
        <f>'2a cofog szerinti teljesítés'!AP238</f>
        <v>0</v>
      </c>
      <c r="BT236" s="512">
        <f>'részletező tábla módosíto ei '!AR236</f>
        <v>0</v>
      </c>
      <c r="BU236" s="512">
        <f>'2a cofog szerinti teljesítés'!AR238</f>
        <v>0</v>
      </c>
      <c r="BV236" s="512">
        <f>'részletező tábla módosíto ei '!AS236</f>
        <v>0</v>
      </c>
      <c r="BW236" s="512">
        <f>'2a cofog szerinti teljesítés'!AS238</f>
        <v>0</v>
      </c>
      <c r="BX236" s="512">
        <f>'részletező tábla módosíto ei '!AE236</f>
        <v>0</v>
      </c>
      <c r="BY236" s="512">
        <f>'2a cofog szerinti teljesítés'!AE238</f>
        <v>0</v>
      </c>
      <c r="BZ236" s="512" t="e">
        <f>'részletező tábla módosíto ei '!#REF!</f>
        <v>#REF!</v>
      </c>
      <c r="CA236" s="512">
        <f>'2a cofog szerinti teljesítés'!AG238</f>
        <v>0</v>
      </c>
      <c r="CB236" s="512">
        <f>'részletező tábla módosíto ei '!AT236</f>
        <v>0</v>
      </c>
      <c r="CC236" s="512">
        <f>'2a cofog szerinti teljesítés'!AU238</f>
        <v>0</v>
      </c>
      <c r="CD236" s="512">
        <f>'részletező tábla módosíto ei '!AU236</f>
        <v>0</v>
      </c>
      <c r="CE236" s="512">
        <f>'2a cofog szerinti teljesítés'!AX238</f>
        <v>0</v>
      </c>
      <c r="CF236" s="512" t="e">
        <f>'részletező tábla módosíto ei '!#REF!</f>
        <v>#REF!</v>
      </c>
      <c r="CG236" s="512" t="e">
        <f>'2a cofog szerinti teljesítés'!#REF!</f>
        <v>#REF!</v>
      </c>
      <c r="CH236" s="512">
        <f>'részletező tábla módosíto ei '!AV236</f>
        <v>0</v>
      </c>
      <c r="CI236" s="512">
        <f>'2a cofog szerinti teljesítés'!AY238</f>
        <v>0</v>
      </c>
      <c r="CJ236" s="512">
        <f>'részletező tábla módosíto ei '!AW236</f>
        <v>0</v>
      </c>
      <c r="CK236" s="512">
        <f>'2a cofog szerinti teljesítés'!AZ238</f>
        <v>0</v>
      </c>
      <c r="CL236" s="512" t="e">
        <f>'részletező tábla módosíto ei '!#REF!</f>
        <v>#REF!</v>
      </c>
      <c r="CM236" s="512"/>
      <c r="CN236" s="512" t="e">
        <f>'részletező tábla módosíto ei '!#REF!</f>
        <v>#REF!</v>
      </c>
      <c r="CO236" s="512">
        <f>'2a cofog szerinti teljesítés'!AQ238</f>
        <v>0</v>
      </c>
      <c r="CP236" s="512" t="e">
        <f>'részletező tábla módosíto ei '!#REF!</f>
        <v>#REF!</v>
      </c>
      <c r="CQ236" s="512"/>
      <c r="CR236" s="512">
        <f>'részletező tábla módosíto ei '!AX236</f>
        <v>0</v>
      </c>
      <c r="CS236" s="512"/>
      <c r="CT236" s="512" t="e">
        <f>'részletező tábla módosíto ei '!#REF!</f>
        <v>#REF!</v>
      </c>
      <c r="CU236" s="512" t="e">
        <f>'2a cofog szerinti teljesítés'!#REF!</f>
        <v>#REF!</v>
      </c>
      <c r="CV236" s="512">
        <f>'részletező tábla módosíto ei '!AY236</f>
        <v>0</v>
      </c>
      <c r="CW236" s="512">
        <f>'2a cofog szerinti teljesítés'!BB238</f>
        <v>0</v>
      </c>
      <c r="CX236" s="513">
        <f>'részletező tábla módosíto ei '!AZ236</f>
        <v>0</v>
      </c>
      <c r="CY236" s="513">
        <f>'2a cofog szerinti teljesítés'!BC238</f>
        <v>0</v>
      </c>
      <c r="CZ236" s="510">
        <f t="shared" si="281"/>
        <v>0</v>
      </c>
    </row>
    <row r="237" spans="1:104" ht="17.399999999999999" x14ac:dyDescent="0.3">
      <c r="A237" s="18" t="s">
        <v>463</v>
      </c>
      <c r="B237" s="19" t="s">
        <v>464</v>
      </c>
      <c r="C237" s="512">
        <f>'részletező tábla módosíto ei '!C237</f>
        <v>0</v>
      </c>
      <c r="D237" s="512">
        <f>'2a cofog szerinti teljesítés'!C239</f>
        <v>0</v>
      </c>
      <c r="E237" s="512">
        <f>'részletező tábla módosíto ei '!D237</f>
        <v>0</v>
      </c>
      <c r="F237" s="512">
        <f>'2a cofog szerinti teljesítés'!D239</f>
        <v>0</v>
      </c>
      <c r="G237" s="512">
        <f>'részletező tábla módosíto ei '!E237</f>
        <v>0</v>
      </c>
      <c r="H237" s="512">
        <f>'2a cofog szerinti teljesítés'!E239</f>
        <v>0</v>
      </c>
      <c r="I237" s="512">
        <f>'részletező tábla módosíto ei '!F237</f>
        <v>0</v>
      </c>
      <c r="J237" s="512">
        <f>'2a cofog szerinti teljesítés'!F239</f>
        <v>0</v>
      </c>
      <c r="K237" s="512">
        <f>'részletező tábla módosíto ei '!G237</f>
        <v>0</v>
      </c>
      <c r="L237" s="512">
        <f>'részletező tábla módosíto ei '!H237</f>
        <v>0</v>
      </c>
      <c r="M237" s="512">
        <f>'2a cofog szerinti teljesítés'!H239</f>
        <v>0</v>
      </c>
      <c r="N237" s="512">
        <f>'részletező tábla módosíto ei '!M237</f>
        <v>0</v>
      </c>
      <c r="O237" s="512">
        <f>'2a cofog szerinti teljesítés'!M239</f>
        <v>0</v>
      </c>
      <c r="P237" s="512">
        <f>'részletező tábla módosíto ei '!N237</f>
        <v>0</v>
      </c>
      <c r="Q237" s="512">
        <f>'2a cofog szerinti teljesítés'!N239</f>
        <v>0</v>
      </c>
      <c r="R237" s="512">
        <f>'részletező tábla módosíto ei '!O237</f>
        <v>0</v>
      </c>
      <c r="S237" s="512">
        <f>'2a cofog szerinti teljesítés'!O239</f>
        <v>0</v>
      </c>
      <c r="T237" s="512">
        <f>'részletező tábla módosíto ei '!P237</f>
        <v>0</v>
      </c>
      <c r="U237" s="512">
        <f>'2a cofog szerinti teljesítés'!P239</f>
        <v>0</v>
      </c>
      <c r="V237" s="512">
        <f>'részletező tábla módosíto ei '!Q237</f>
        <v>0</v>
      </c>
      <c r="W237" s="512">
        <f>'2a cofog szerinti teljesítés'!Q239</f>
        <v>0</v>
      </c>
      <c r="X237" s="512">
        <f>'részletező tábla módosíto ei '!R237</f>
        <v>0</v>
      </c>
      <c r="Y237" s="512">
        <f>'2a cofog szerinti teljesítés'!R239</f>
        <v>0</v>
      </c>
      <c r="Z237" s="512">
        <f>'részletező tábla módosíto ei '!S237</f>
        <v>0</v>
      </c>
      <c r="AA237" s="512">
        <f>'2a cofog szerinti teljesítés'!S239</f>
        <v>0</v>
      </c>
      <c r="AB237" s="512">
        <f>'részletező tábla módosíto ei '!T237</f>
        <v>0</v>
      </c>
      <c r="AC237" s="512">
        <f>'2a cofog szerinti teljesítés'!T239</f>
        <v>0</v>
      </c>
      <c r="AD237" s="512">
        <f>'részletező tábla módosíto ei '!U237</f>
        <v>0</v>
      </c>
      <c r="AE237" s="512">
        <f>'2a cofog szerinti teljesítés'!U239</f>
        <v>0</v>
      </c>
      <c r="AF237" s="512">
        <f>'részletező tábla módosíto ei '!V237</f>
        <v>0</v>
      </c>
      <c r="AG237" s="512">
        <f>'2a cofog szerinti teljesítés'!V239</f>
        <v>0</v>
      </c>
      <c r="AH237" s="512">
        <f>'részletező tábla módosíto ei '!W237</f>
        <v>0</v>
      </c>
      <c r="AI237" s="512">
        <f>'2a cofog szerinti teljesítés'!W239</f>
        <v>0</v>
      </c>
      <c r="AJ237" s="512">
        <f>'részletező tábla módosíto ei '!X237</f>
        <v>0</v>
      </c>
      <c r="AK237" s="512">
        <f>'2a cofog szerinti teljesítés'!X239</f>
        <v>0</v>
      </c>
      <c r="AL237" s="512">
        <f>'részletező tábla módosíto ei '!Y237</f>
        <v>0</v>
      </c>
      <c r="AM237" s="512">
        <f>'2a cofog szerinti teljesítés'!Y239</f>
        <v>0</v>
      </c>
      <c r="AN237" s="512">
        <f>'részletező tábla módosíto ei '!Z237</f>
        <v>0</v>
      </c>
      <c r="AO237" s="512">
        <f>'2a cofog szerinti teljesítés'!Z239</f>
        <v>0</v>
      </c>
      <c r="AP237" s="512">
        <f>'részletező tábla módosíto ei '!AA237</f>
        <v>0</v>
      </c>
      <c r="AQ237" s="512">
        <f>'2a cofog szerinti teljesítés'!AA239</f>
        <v>0</v>
      </c>
      <c r="AR237" s="512">
        <f>'részletező tábla módosíto ei '!AB237</f>
        <v>0</v>
      </c>
      <c r="AS237" s="512">
        <f>'2a cofog szerinti teljesítés'!AB239</f>
        <v>0</v>
      </c>
      <c r="AT237" s="512">
        <f>'részletező tábla módosíto ei '!AC237</f>
        <v>0</v>
      </c>
      <c r="AU237" s="512">
        <f>'2a cofog szerinti teljesítés'!AC239</f>
        <v>0</v>
      </c>
      <c r="AV237" s="512">
        <f>'részletező tábla módosíto ei '!AD237</f>
        <v>0</v>
      </c>
      <c r="AW237" s="512">
        <f>'2a cofog szerinti teljesítés'!AD239</f>
        <v>0</v>
      </c>
      <c r="AX237" s="512">
        <f>'részletező tábla módosíto ei '!AF237</f>
        <v>0</v>
      </c>
      <c r="AY237" s="512">
        <f>'2a cofog szerinti teljesítés'!AF239</f>
        <v>0</v>
      </c>
      <c r="AZ237" s="512">
        <f>'részletező tábla módosíto ei '!AG237</f>
        <v>0</v>
      </c>
      <c r="BA237" s="512">
        <f>'2a cofog szerinti teljesítés'!AG239</f>
        <v>0</v>
      </c>
      <c r="BB237" s="512">
        <f>'részletező tábla módosíto ei '!AH237</f>
        <v>0</v>
      </c>
      <c r="BC237" s="512">
        <f>'2a cofog szerinti teljesítés'!AH239</f>
        <v>0</v>
      </c>
      <c r="BD237" s="512">
        <f>'részletező tábla módosíto ei '!AI237</f>
        <v>0</v>
      </c>
      <c r="BE237" s="512">
        <f>'2a cofog szerinti teljesítés'!AI239</f>
        <v>0</v>
      </c>
      <c r="BF237" s="512">
        <f>'részletező tábla módosíto ei '!AJ237</f>
        <v>0</v>
      </c>
      <c r="BG237" s="512">
        <f>'2a cofog szerinti teljesítés'!AJ239</f>
        <v>0</v>
      </c>
      <c r="BH237" s="512">
        <f>'részletező tábla módosíto ei '!AK237</f>
        <v>0</v>
      </c>
      <c r="BI237" s="512">
        <f>'2a cofog szerinti teljesítés'!AK239</f>
        <v>0</v>
      </c>
      <c r="BJ237" s="512">
        <f>'részletező tábla módosíto ei '!AL237</f>
        <v>0</v>
      </c>
      <c r="BK237" s="512">
        <f>'2a cofog szerinti teljesítés'!AL239</f>
        <v>0</v>
      </c>
      <c r="BL237" s="512">
        <f>'részletező tábla módosíto ei '!AM237</f>
        <v>0</v>
      </c>
      <c r="BM237" s="512">
        <f>'2a cofog szerinti teljesítés'!AM239</f>
        <v>0</v>
      </c>
      <c r="BN237" s="512">
        <f>'részletező tábla módosíto ei '!AN237</f>
        <v>0</v>
      </c>
      <c r="BO237" s="512">
        <f>'2a cofog szerinti teljesítés'!AN239</f>
        <v>0</v>
      </c>
      <c r="BP237" s="512">
        <f>'részletező tábla módosíto ei '!AO237</f>
        <v>0</v>
      </c>
      <c r="BQ237" s="512">
        <f>'2a cofog szerinti teljesítés'!AO239</f>
        <v>0</v>
      </c>
      <c r="BR237" s="512">
        <f>'részletező tábla módosíto ei '!AP237</f>
        <v>0</v>
      </c>
      <c r="BS237" s="512">
        <f>'2a cofog szerinti teljesítés'!AP239</f>
        <v>0</v>
      </c>
      <c r="BT237" s="512">
        <f>'részletező tábla módosíto ei '!AR237</f>
        <v>0</v>
      </c>
      <c r="BU237" s="512">
        <f>'2a cofog szerinti teljesítés'!AR239</f>
        <v>0</v>
      </c>
      <c r="BV237" s="512">
        <f>'részletező tábla módosíto ei '!AS237</f>
        <v>0</v>
      </c>
      <c r="BW237" s="512">
        <f>'2a cofog szerinti teljesítés'!AS239</f>
        <v>0</v>
      </c>
      <c r="BX237" s="512">
        <f>'részletező tábla módosíto ei '!AE237</f>
        <v>0</v>
      </c>
      <c r="BY237" s="512">
        <f>'2a cofog szerinti teljesítés'!AE239</f>
        <v>0</v>
      </c>
      <c r="BZ237" s="512" t="e">
        <f>'részletező tábla módosíto ei '!#REF!</f>
        <v>#REF!</v>
      </c>
      <c r="CA237" s="512">
        <f>'2a cofog szerinti teljesítés'!AG239</f>
        <v>0</v>
      </c>
      <c r="CB237" s="512">
        <f>'részletező tábla módosíto ei '!AT237</f>
        <v>0</v>
      </c>
      <c r="CC237" s="512">
        <f>'2a cofog szerinti teljesítés'!AU239</f>
        <v>0</v>
      </c>
      <c r="CD237" s="512">
        <f>'részletező tábla módosíto ei '!AU237</f>
        <v>0</v>
      </c>
      <c r="CE237" s="512">
        <f>'2a cofog szerinti teljesítés'!AX239</f>
        <v>0</v>
      </c>
      <c r="CF237" s="512" t="e">
        <f>'részletező tábla módosíto ei '!#REF!</f>
        <v>#REF!</v>
      </c>
      <c r="CG237" s="512" t="e">
        <f>'2a cofog szerinti teljesítés'!#REF!</f>
        <v>#REF!</v>
      </c>
      <c r="CH237" s="512">
        <f>'részletező tábla módosíto ei '!AV237</f>
        <v>0</v>
      </c>
      <c r="CI237" s="512">
        <f>'2a cofog szerinti teljesítés'!AY239</f>
        <v>0</v>
      </c>
      <c r="CJ237" s="512">
        <f>'részletező tábla módosíto ei '!AW237</f>
        <v>0</v>
      </c>
      <c r="CK237" s="512">
        <f>'2a cofog szerinti teljesítés'!AZ239</f>
        <v>0</v>
      </c>
      <c r="CL237" s="512" t="e">
        <f>'részletező tábla módosíto ei '!#REF!</f>
        <v>#REF!</v>
      </c>
      <c r="CM237" s="512"/>
      <c r="CN237" s="512" t="e">
        <f>'részletező tábla módosíto ei '!#REF!</f>
        <v>#REF!</v>
      </c>
      <c r="CO237" s="512">
        <f>'2a cofog szerinti teljesítés'!AQ239</f>
        <v>0</v>
      </c>
      <c r="CP237" s="512" t="e">
        <f>'részletező tábla módosíto ei '!#REF!</f>
        <v>#REF!</v>
      </c>
      <c r="CQ237" s="512"/>
      <c r="CR237" s="512">
        <f>'részletező tábla módosíto ei '!AX237</f>
        <v>0</v>
      </c>
      <c r="CS237" s="512"/>
      <c r="CT237" s="512" t="e">
        <f>'részletező tábla módosíto ei '!#REF!</f>
        <v>#REF!</v>
      </c>
      <c r="CU237" s="512" t="e">
        <f>'2a cofog szerinti teljesítés'!#REF!</f>
        <v>#REF!</v>
      </c>
      <c r="CV237" s="512">
        <f>'részletező tábla módosíto ei '!AY237</f>
        <v>0</v>
      </c>
      <c r="CW237" s="512">
        <f>'2a cofog szerinti teljesítés'!BB239</f>
        <v>0</v>
      </c>
      <c r="CX237" s="513">
        <f>'részletező tábla módosíto ei '!AZ237</f>
        <v>0</v>
      </c>
      <c r="CY237" s="513">
        <f>'2a cofog szerinti teljesítés'!BC239</f>
        <v>0</v>
      </c>
      <c r="CZ237" s="510">
        <f t="shared" si="281"/>
        <v>0</v>
      </c>
    </row>
    <row r="238" spans="1:104" ht="31.2" x14ac:dyDescent="0.3">
      <c r="A238" s="16" t="s">
        <v>465</v>
      </c>
      <c r="B238" s="17" t="s">
        <v>466</v>
      </c>
      <c r="C238" s="146">
        <f>'részletező tábla módosíto ei '!C238</f>
        <v>0</v>
      </c>
      <c r="D238" s="145">
        <f>'2a cofog szerinti teljesítés'!C240</f>
        <v>0</v>
      </c>
      <c r="E238" s="145">
        <f>'részletező tábla módosíto ei '!D238</f>
        <v>0</v>
      </c>
      <c r="F238" s="145">
        <f>'2a cofog szerinti teljesítés'!D240</f>
        <v>0</v>
      </c>
      <c r="G238" s="145">
        <f>'részletező tábla módosíto ei '!E238</f>
        <v>0</v>
      </c>
      <c r="H238" s="145">
        <f>'2a cofog szerinti teljesítés'!E240</f>
        <v>0</v>
      </c>
      <c r="I238" s="145">
        <f>'részletező tábla módosíto ei '!F238</f>
        <v>0</v>
      </c>
      <c r="J238" s="145">
        <f>'2a cofog szerinti teljesítés'!F240</f>
        <v>0</v>
      </c>
      <c r="K238" s="145">
        <f>'részletező tábla módosíto ei '!G238</f>
        <v>0</v>
      </c>
      <c r="L238" s="145">
        <f>'részletező tábla módosíto ei '!H238</f>
        <v>0</v>
      </c>
      <c r="M238" s="145">
        <f>'2a cofog szerinti teljesítés'!H240</f>
        <v>0</v>
      </c>
      <c r="N238" s="145">
        <f>'részletező tábla módosíto ei '!M238</f>
        <v>0</v>
      </c>
      <c r="O238" s="145">
        <f>'2a cofog szerinti teljesítés'!M240</f>
        <v>0</v>
      </c>
      <c r="P238" s="145">
        <f>'részletező tábla módosíto ei '!N238</f>
        <v>0</v>
      </c>
      <c r="Q238" s="145">
        <f>'2a cofog szerinti teljesítés'!N240</f>
        <v>0</v>
      </c>
      <c r="R238" s="145">
        <f>'részletező tábla módosíto ei '!O238</f>
        <v>0</v>
      </c>
      <c r="S238" s="145">
        <f>'2a cofog szerinti teljesítés'!O240</f>
        <v>0</v>
      </c>
      <c r="T238" s="145">
        <f>'részletező tábla módosíto ei '!P238</f>
        <v>0</v>
      </c>
      <c r="U238" s="145">
        <f>'2a cofog szerinti teljesítés'!P240</f>
        <v>0</v>
      </c>
      <c r="V238" s="145">
        <f>'részletező tábla módosíto ei '!Q238</f>
        <v>0</v>
      </c>
      <c r="W238" s="145">
        <f>'2a cofog szerinti teljesítés'!Q240</f>
        <v>0</v>
      </c>
      <c r="X238" s="145">
        <f>'részletező tábla módosíto ei '!R238</f>
        <v>0</v>
      </c>
      <c r="Y238" s="145">
        <f>'2a cofog szerinti teljesítés'!R240</f>
        <v>0</v>
      </c>
      <c r="Z238" s="145">
        <f>'részletező tábla módosíto ei '!S238</f>
        <v>0</v>
      </c>
      <c r="AA238" s="145">
        <f>'2a cofog szerinti teljesítés'!S240</f>
        <v>0</v>
      </c>
      <c r="AB238" s="145">
        <f>'részletező tábla módosíto ei '!T238</f>
        <v>0</v>
      </c>
      <c r="AC238" s="145">
        <f>'2a cofog szerinti teljesítés'!T240</f>
        <v>0</v>
      </c>
      <c r="AD238" s="145">
        <f>'részletező tábla módosíto ei '!U238</f>
        <v>0</v>
      </c>
      <c r="AE238" s="145">
        <f>'2a cofog szerinti teljesítés'!U240</f>
        <v>0</v>
      </c>
      <c r="AF238" s="145">
        <f>'részletező tábla módosíto ei '!V238</f>
        <v>0</v>
      </c>
      <c r="AG238" s="145">
        <f>'2a cofog szerinti teljesítés'!V240</f>
        <v>0</v>
      </c>
      <c r="AH238" s="145">
        <f>'részletező tábla módosíto ei '!W238</f>
        <v>0</v>
      </c>
      <c r="AI238" s="145">
        <f>'2a cofog szerinti teljesítés'!W240</f>
        <v>0</v>
      </c>
      <c r="AJ238" s="145">
        <f>'részletező tábla módosíto ei '!X238</f>
        <v>0</v>
      </c>
      <c r="AK238" s="145">
        <f>'2a cofog szerinti teljesítés'!X240</f>
        <v>0</v>
      </c>
      <c r="AL238" s="145">
        <f>'részletező tábla módosíto ei '!Y238</f>
        <v>0</v>
      </c>
      <c r="AM238" s="145">
        <f>'2a cofog szerinti teljesítés'!Y240</f>
        <v>0</v>
      </c>
      <c r="AN238" s="145">
        <f>'részletező tábla módosíto ei '!Z238</f>
        <v>0</v>
      </c>
      <c r="AO238" s="145">
        <f>'2a cofog szerinti teljesítés'!Z240</f>
        <v>0</v>
      </c>
      <c r="AP238" s="145">
        <f>'részletező tábla módosíto ei '!AA238</f>
        <v>0</v>
      </c>
      <c r="AQ238" s="145">
        <f>'2a cofog szerinti teljesítés'!AA240</f>
        <v>0</v>
      </c>
      <c r="AR238" s="145">
        <f>'részletező tábla módosíto ei '!AB238</f>
        <v>0</v>
      </c>
      <c r="AS238" s="145">
        <f>'2a cofog szerinti teljesítés'!AB240</f>
        <v>0</v>
      </c>
      <c r="AT238" s="145">
        <f>'részletező tábla módosíto ei '!AC238</f>
        <v>0</v>
      </c>
      <c r="AU238" s="145">
        <f>'2a cofog szerinti teljesítés'!AC240</f>
        <v>0</v>
      </c>
      <c r="AV238" s="145">
        <f>'részletező tábla módosíto ei '!AD238</f>
        <v>0</v>
      </c>
      <c r="AW238" s="145">
        <f>'2a cofog szerinti teljesítés'!AD240</f>
        <v>0</v>
      </c>
      <c r="AX238" s="145">
        <f>'részletező tábla módosíto ei '!AF238</f>
        <v>0</v>
      </c>
      <c r="AY238" s="145">
        <f>'2a cofog szerinti teljesítés'!AF240</f>
        <v>0</v>
      </c>
      <c r="AZ238" s="145">
        <f>'részletező tábla módosíto ei '!AG238</f>
        <v>0</v>
      </c>
      <c r="BA238" s="145">
        <f>'2a cofog szerinti teljesítés'!AG240</f>
        <v>0</v>
      </c>
      <c r="BB238" s="145">
        <f>'részletező tábla módosíto ei '!AH238</f>
        <v>0</v>
      </c>
      <c r="BC238" s="145">
        <f>'2a cofog szerinti teljesítés'!AH240</f>
        <v>0</v>
      </c>
      <c r="BD238" s="145">
        <f>'részletező tábla módosíto ei '!AI238</f>
        <v>0</v>
      </c>
      <c r="BE238" s="145">
        <f>'2a cofog szerinti teljesítés'!AI240</f>
        <v>0</v>
      </c>
      <c r="BF238" s="145">
        <f>'részletező tábla módosíto ei '!AJ238</f>
        <v>0</v>
      </c>
      <c r="BG238" s="145">
        <f>'2a cofog szerinti teljesítés'!AJ240</f>
        <v>0</v>
      </c>
      <c r="BH238" s="145">
        <f>'részletező tábla módosíto ei '!AK238</f>
        <v>0</v>
      </c>
      <c r="BI238" s="145">
        <f>'2a cofog szerinti teljesítés'!AK240</f>
        <v>0</v>
      </c>
      <c r="BJ238" s="145">
        <f>'részletező tábla módosíto ei '!AL238</f>
        <v>0</v>
      </c>
      <c r="BK238" s="145">
        <f>'2a cofog szerinti teljesítés'!AL240</f>
        <v>0</v>
      </c>
      <c r="BL238" s="145">
        <f>'részletező tábla módosíto ei '!AM238</f>
        <v>0</v>
      </c>
      <c r="BM238" s="145">
        <f>'2a cofog szerinti teljesítés'!AM240</f>
        <v>0</v>
      </c>
      <c r="BN238" s="145">
        <f>'részletező tábla módosíto ei '!AN238</f>
        <v>0</v>
      </c>
      <c r="BO238" s="145">
        <f>'2a cofog szerinti teljesítés'!AN240</f>
        <v>0</v>
      </c>
      <c r="BP238" s="145">
        <f>'részletező tábla módosíto ei '!AO238</f>
        <v>0</v>
      </c>
      <c r="BQ238" s="145">
        <f>'2a cofog szerinti teljesítés'!AO240</f>
        <v>0</v>
      </c>
      <c r="BR238" s="145">
        <f>'részletező tábla módosíto ei '!AP238</f>
        <v>0</v>
      </c>
      <c r="BS238" s="145">
        <f>'2a cofog szerinti teljesítés'!AP240</f>
        <v>0</v>
      </c>
      <c r="BT238" s="145">
        <f>'részletező tábla módosíto ei '!AR238</f>
        <v>0</v>
      </c>
      <c r="BU238" s="145">
        <f>'2a cofog szerinti teljesítés'!AR240</f>
        <v>0</v>
      </c>
      <c r="BV238" s="145">
        <f>'részletező tábla módosíto ei '!AS238</f>
        <v>0</v>
      </c>
      <c r="BW238" s="145">
        <f>'2a cofog szerinti teljesítés'!AS240</f>
        <v>0</v>
      </c>
      <c r="BX238" s="145">
        <f>'részletező tábla módosíto ei '!AE238</f>
        <v>0</v>
      </c>
      <c r="BY238" s="145">
        <f>'2a cofog szerinti teljesítés'!AE240</f>
        <v>0</v>
      </c>
      <c r="BZ238" s="145" t="e">
        <f>'részletező tábla módosíto ei '!#REF!</f>
        <v>#REF!</v>
      </c>
      <c r="CA238" s="145">
        <f>'2a cofog szerinti teljesítés'!AG240</f>
        <v>0</v>
      </c>
      <c r="CB238" s="145">
        <f>'részletező tábla módosíto ei '!AT238</f>
        <v>0</v>
      </c>
      <c r="CC238" s="145">
        <f>'2a cofog szerinti teljesítés'!AU240</f>
        <v>0</v>
      </c>
      <c r="CD238" s="145">
        <f>'részletező tábla módosíto ei '!AU238</f>
        <v>0</v>
      </c>
      <c r="CE238" s="145">
        <f>'2a cofog szerinti teljesítés'!AX240</f>
        <v>0</v>
      </c>
      <c r="CF238" s="145" t="e">
        <f>'részletező tábla módosíto ei '!#REF!</f>
        <v>#REF!</v>
      </c>
      <c r="CG238" s="145" t="e">
        <f>'2a cofog szerinti teljesítés'!#REF!</f>
        <v>#REF!</v>
      </c>
      <c r="CH238" s="145">
        <f>'részletező tábla módosíto ei '!AV238</f>
        <v>0</v>
      </c>
      <c r="CI238" s="145">
        <f>'2a cofog szerinti teljesítés'!AY240</f>
        <v>0</v>
      </c>
      <c r="CJ238" s="145">
        <f>'részletező tábla módosíto ei '!AW238</f>
        <v>0</v>
      </c>
      <c r="CK238" s="145">
        <f>'2a cofog szerinti teljesítés'!AZ240</f>
        <v>0</v>
      </c>
      <c r="CL238" s="145" t="e">
        <f>'részletező tábla módosíto ei '!#REF!</f>
        <v>#REF!</v>
      </c>
      <c r="CM238" s="145"/>
      <c r="CN238" s="145" t="e">
        <f>'részletező tábla módosíto ei '!#REF!</f>
        <v>#REF!</v>
      </c>
      <c r="CO238" s="145">
        <f>'2a cofog szerinti teljesítés'!AQ240</f>
        <v>0</v>
      </c>
      <c r="CP238" s="145" t="e">
        <f>'részletező tábla módosíto ei '!#REF!</f>
        <v>#REF!</v>
      </c>
      <c r="CQ238" s="145"/>
      <c r="CR238" s="145">
        <f>'részletező tábla módosíto ei '!AX238</f>
        <v>0</v>
      </c>
      <c r="CS238" s="145"/>
      <c r="CT238" s="145" t="e">
        <f>'részletező tábla módosíto ei '!#REF!</f>
        <v>#REF!</v>
      </c>
      <c r="CU238" s="145" t="e">
        <f>'2a cofog szerinti teljesítés'!#REF!</f>
        <v>#REF!</v>
      </c>
      <c r="CV238" s="145">
        <f>'részletező tábla módosíto ei '!AY238</f>
        <v>0</v>
      </c>
      <c r="CW238" s="145">
        <f>'2a cofog szerinti teljesítés'!BB240</f>
        <v>0</v>
      </c>
      <c r="CX238" s="162">
        <f>'részletező tábla módosíto ei '!AZ238</f>
        <v>0</v>
      </c>
      <c r="CY238" s="162">
        <f>'2a cofog szerinti teljesítés'!BC240</f>
        <v>0</v>
      </c>
      <c r="CZ238" s="510">
        <f t="shared" si="281"/>
        <v>0</v>
      </c>
    </row>
    <row r="239" spans="1:104" x14ac:dyDescent="0.3">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331"/>
    </row>
    <row r="240" spans="1:104" ht="17.399999999999999" x14ac:dyDescent="0.3">
      <c r="B240" s="25" t="s">
        <v>467</v>
      </c>
      <c r="C240" s="149">
        <f t="shared" ref="C240:CZ240" si="282">C124+C143+C144+C169+C178</f>
        <v>0</v>
      </c>
      <c r="D240" s="149">
        <f t="shared" ref="D240" si="283">D124+D143+D144+D169+D178</f>
        <v>1942542</v>
      </c>
      <c r="E240" s="149">
        <f t="shared" si="282"/>
        <v>0</v>
      </c>
      <c r="F240" s="149">
        <f t="shared" ref="F240" si="284">F124+F143+F144+F169+F178</f>
        <v>443538</v>
      </c>
      <c r="G240" s="149">
        <f t="shared" si="282"/>
        <v>26734370</v>
      </c>
      <c r="H240" s="149">
        <f t="shared" ref="H240" si="285">H124+H143+H144+H169+H178</f>
        <v>20540554</v>
      </c>
      <c r="I240" s="149">
        <f t="shared" si="282"/>
        <v>0</v>
      </c>
      <c r="J240" s="149">
        <f t="shared" ref="J240" si="286">J124+J143+J144+J169+J178</f>
        <v>0</v>
      </c>
      <c r="K240" s="149">
        <f t="shared" si="282"/>
        <v>0</v>
      </c>
      <c r="L240" s="149">
        <f t="shared" si="282"/>
        <v>26734370</v>
      </c>
      <c r="M240" s="149">
        <f t="shared" ref="M240" si="287">M124+M143+M144+M169+M178</f>
        <v>24313067</v>
      </c>
      <c r="N240" s="149">
        <f t="shared" si="282"/>
        <v>147719310</v>
      </c>
      <c r="O240" s="149">
        <f t="shared" ref="O240:Q240" si="288">O124+O143+O144+O169+O178</f>
        <v>137881527</v>
      </c>
      <c r="P240" s="149">
        <f t="shared" si="288"/>
        <v>0</v>
      </c>
      <c r="Q240" s="149">
        <f t="shared" si="288"/>
        <v>0</v>
      </c>
      <c r="R240" s="149">
        <f t="shared" ref="R240:S240" si="289">R124+R143+R144+R169+R178</f>
        <v>0</v>
      </c>
      <c r="S240" s="149">
        <f t="shared" si="289"/>
        <v>0</v>
      </c>
      <c r="T240" s="149">
        <f t="shared" si="282"/>
        <v>0</v>
      </c>
      <c r="U240" s="149">
        <f t="shared" ref="U240" si="290">U124+U143+U144+U169+U178</f>
        <v>1181668</v>
      </c>
      <c r="V240" s="149">
        <f t="shared" si="282"/>
        <v>147719310</v>
      </c>
      <c r="W240" s="149">
        <f t="shared" ref="W240" si="291">W124+W143+W144+W169+W178</f>
        <v>139063195</v>
      </c>
      <c r="X240" s="149">
        <f t="shared" si="282"/>
        <v>82816729</v>
      </c>
      <c r="Y240" s="149">
        <f t="shared" ref="Y240" si="292">Y124+Y143+Y144+Y169+Y178</f>
        <v>79018767</v>
      </c>
      <c r="Z240" s="149">
        <f t="shared" si="282"/>
        <v>0</v>
      </c>
      <c r="AA240" s="149">
        <f t="shared" ref="AA240" si="293">AA124+AA143+AA144+AA169+AA178</f>
        <v>965118</v>
      </c>
      <c r="AB240" s="149">
        <f t="shared" si="282"/>
        <v>0</v>
      </c>
      <c r="AC240" s="149">
        <f t="shared" ref="AC240" si="294">AC124+AC143+AC144+AC169+AC178</f>
        <v>0</v>
      </c>
      <c r="AD240" s="149">
        <f t="shared" si="282"/>
        <v>82816729</v>
      </c>
      <c r="AE240" s="149">
        <f t="shared" ref="AE240" si="295">AE124+AE143+AE144+AE169+AE178</f>
        <v>79983885</v>
      </c>
      <c r="AF240" s="149">
        <f t="shared" si="282"/>
        <v>0</v>
      </c>
      <c r="AG240" s="149">
        <f t="shared" ref="AG240" si="296">AG124+AG143+AG144+AG169+AG178</f>
        <v>0</v>
      </c>
      <c r="AH240" s="149">
        <f t="shared" si="282"/>
        <v>0</v>
      </c>
      <c r="AI240" s="149">
        <f t="shared" ref="AI240" si="297">AI124+AI143+AI144+AI169+AI178</f>
        <v>0</v>
      </c>
      <c r="AJ240" s="149">
        <f t="shared" si="282"/>
        <v>0</v>
      </c>
      <c r="AK240" s="149">
        <f t="shared" ref="AK240" si="298">AK124+AK143+AK144+AK169+AK178</f>
        <v>0</v>
      </c>
      <c r="AL240" s="149">
        <f t="shared" si="282"/>
        <v>0</v>
      </c>
      <c r="AM240" s="149">
        <f t="shared" ref="AM240" si="299">AM124+AM143+AM144+AM169+AM178</f>
        <v>18764547</v>
      </c>
      <c r="AN240" s="149">
        <f t="shared" si="282"/>
        <v>0</v>
      </c>
      <c r="AO240" s="149">
        <f t="shared" ref="AO240" si="300">AO124+AO143+AO144+AO169+AO178</f>
        <v>4711379</v>
      </c>
      <c r="AP240" s="149">
        <f t="shared" si="282"/>
        <v>0</v>
      </c>
      <c r="AQ240" s="149">
        <f t="shared" ref="AQ240" si="301">AQ124+AQ143+AQ144+AQ169+AQ178</f>
        <v>4688116</v>
      </c>
      <c r="AR240" s="149">
        <f t="shared" si="282"/>
        <v>0</v>
      </c>
      <c r="AS240" s="149">
        <f t="shared" ref="AS240" si="302">AS124+AS143+AS144+AS169+AS178</f>
        <v>28249</v>
      </c>
      <c r="AT240" s="149">
        <f t="shared" si="282"/>
        <v>0</v>
      </c>
      <c r="AU240" s="149">
        <f t="shared" ref="AU240" si="303">AU124+AU143+AU144+AU169+AU178</f>
        <v>0</v>
      </c>
      <c r="AV240" s="149">
        <f t="shared" si="282"/>
        <v>0</v>
      </c>
      <c r="AW240" s="149">
        <f t="shared" ref="AW240" si="304">AW124+AW143+AW144+AW169+AW178</f>
        <v>3443017</v>
      </c>
      <c r="AX240" s="149">
        <f t="shared" si="282"/>
        <v>0</v>
      </c>
      <c r="AY240" s="149">
        <f t="shared" ref="AY240" si="305">AY124+AY143+AY144+AY169+AY178</f>
        <v>16936239</v>
      </c>
      <c r="AZ240" s="149">
        <f t="shared" si="282"/>
        <v>0</v>
      </c>
      <c r="BA240" s="149">
        <f t="shared" ref="BA240" si="306">BA124+BA143+BA144+BA169+BA178</f>
        <v>0</v>
      </c>
      <c r="BB240" s="149">
        <f t="shared" si="282"/>
        <v>0</v>
      </c>
      <c r="BC240" s="149">
        <f t="shared" ref="BC240" si="307">BC124+BC143+BC144+BC169+BC178</f>
        <v>3813955</v>
      </c>
      <c r="BD240" s="149">
        <f t="shared" si="282"/>
        <v>0</v>
      </c>
      <c r="BE240" s="149">
        <f t="shared" ref="BE240" si="308">BE124+BE143+BE144+BE169+BE178</f>
        <v>0</v>
      </c>
      <c r="BF240" s="149">
        <f t="shared" si="282"/>
        <v>0</v>
      </c>
      <c r="BG240" s="149">
        <f t="shared" ref="BG240" si="309">BG124+BG143+BG144+BG169+BG178</f>
        <v>11376421</v>
      </c>
      <c r="BH240" s="149">
        <f t="shared" si="282"/>
        <v>0</v>
      </c>
      <c r="BI240" s="149">
        <f t="shared" ref="BI240" si="310">BI124+BI143+BI144+BI169+BI178</f>
        <v>12874355</v>
      </c>
      <c r="BJ240" s="149">
        <f t="shared" si="282"/>
        <v>320830691</v>
      </c>
      <c r="BK240" s="149">
        <f t="shared" ref="BK240" si="311">BK124+BK143+BK144+BK169+BK178</f>
        <v>44867213</v>
      </c>
      <c r="BL240" s="149">
        <f t="shared" si="282"/>
        <v>0</v>
      </c>
      <c r="BM240" s="149">
        <f t="shared" ref="BM240" si="312">BM124+BM143+BM144+BM169+BM178</f>
        <v>2392035</v>
      </c>
      <c r="BN240" s="149">
        <f t="shared" si="282"/>
        <v>0</v>
      </c>
      <c r="BO240" s="149">
        <f t="shared" ref="BO240" si="313">BO124+BO143+BO144+BO169+BO178</f>
        <v>21682681</v>
      </c>
      <c r="BP240" s="149">
        <f t="shared" si="282"/>
        <v>0</v>
      </c>
      <c r="BQ240" s="149">
        <f t="shared" ref="BQ240" si="314">BQ124+BQ143+BQ144+BQ169+BQ178</f>
        <v>3840000</v>
      </c>
      <c r="BR240" s="149">
        <f t="shared" si="282"/>
        <v>0</v>
      </c>
      <c r="BS240" s="149">
        <f t="shared" ref="BS240" si="315">BS124+BS143+BS144+BS169+BS178</f>
        <v>15850078</v>
      </c>
      <c r="BT240" s="149">
        <f t="shared" si="282"/>
        <v>0</v>
      </c>
      <c r="BU240" s="149">
        <f t="shared" ref="BU240" si="316">BU124+BU143+BU144+BU169+BU178</f>
        <v>15635887</v>
      </c>
      <c r="BV240" s="149">
        <f t="shared" si="282"/>
        <v>0</v>
      </c>
      <c r="BW240" s="149">
        <f t="shared" ref="BW240" si="317">BW124+BW143+BW144+BW169+BW178</f>
        <v>4290000</v>
      </c>
      <c r="BX240" s="149">
        <f t="shared" si="282"/>
        <v>0</v>
      </c>
      <c r="BY240" s="149">
        <f t="shared" ref="BY240" si="318">BY124+BY143+BY144+BY169+BY178</f>
        <v>0</v>
      </c>
      <c r="BZ240" s="149" t="e">
        <f t="shared" si="282"/>
        <v>#REF!</v>
      </c>
      <c r="CA240" s="149">
        <f t="shared" ref="CA240" si="319">CA124+CA143+CA144+CA169+CA178</f>
        <v>0</v>
      </c>
      <c r="CB240" s="149">
        <f t="shared" si="282"/>
        <v>0</v>
      </c>
      <c r="CC240" s="149">
        <f t="shared" ref="CC240" si="320">CC124+CC143+CC144+CC169+CC178</f>
        <v>44638862</v>
      </c>
      <c r="CD240" s="149">
        <f t="shared" si="282"/>
        <v>0</v>
      </c>
      <c r="CE240" s="149">
        <f t="shared" ref="CE240" si="321">CE124+CE143+CE144+CE169+CE178</f>
        <v>3047740</v>
      </c>
      <c r="CF240" s="149" t="e">
        <f t="shared" si="282"/>
        <v>#REF!</v>
      </c>
      <c r="CG240" s="149" t="e">
        <f t="shared" ref="CG240" si="322">CG124+CG143+CG144+CG169+CG178</f>
        <v>#REF!</v>
      </c>
      <c r="CH240" s="149">
        <f t="shared" si="282"/>
        <v>0</v>
      </c>
      <c r="CI240" s="149"/>
      <c r="CJ240" s="149">
        <f t="shared" si="282"/>
        <v>0</v>
      </c>
      <c r="CK240" s="149"/>
      <c r="CL240" s="149" t="e">
        <f t="shared" si="282"/>
        <v>#REF!</v>
      </c>
      <c r="CM240" s="149"/>
      <c r="CN240" s="149" t="e">
        <f t="shared" si="282"/>
        <v>#REF!</v>
      </c>
      <c r="CO240" s="149">
        <f t="shared" ref="CO240" si="323">CO124+CO143+CO144+CO169+CO178</f>
        <v>0</v>
      </c>
      <c r="CP240" s="149" t="e">
        <f t="shared" si="282"/>
        <v>#REF!</v>
      </c>
      <c r="CQ240" s="149"/>
      <c r="CR240" s="149">
        <f t="shared" si="282"/>
        <v>0</v>
      </c>
      <c r="CS240" s="149"/>
      <c r="CT240" s="149" t="e">
        <f t="shared" si="282"/>
        <v>#REF!</v>
      </c>
      <c r="CU240" s="149" t="e">
        <f t="shared" ref="CU240" si="324">CU124+CU143+CU144+CU169+CU178</f>
        <v>#REF!</v>
      </c>
      <c r="CV240" s="149">
        <f t="shared" si="282"/>
        <v>0</v>
      </c>
      <c r="CW240" s="149">
        <f t="shared" ref="CW240" si="325">CW124+CW143+CW144+CW169+CW178</f>
        <v>36010597</v>
      </c>
      <c r="CX240" s="149">
        <f t="shared" si="282"/>
        <v>320830691</v>
      </c>
      <c r="CY240" s="149">
        <f t="shared" ref="CY240" si="326">CY124+CY143+CY144+CY169+CY178</f>
        <v>274976001</v>
      </c>
      <c r="CZ240" s="375">
        <f t="shared" si="282"/>
        <v>578101100</v>
      </c>
    </row>
    <row r="241" spans="1:104" x14ac:dyDescent="0.3">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331"/>
    </row>
    <row r="242" spans="1:104" ht="17.399999999999999" x14ac:dyDescent="0.3">
      <c r="B242" s="25" t="s">
        <v>468</v>
      </c>
      <c r="C242" s="149">
        <f t="shared" ref="C242:CX242" si="327">C194+C202+C207</f>
        <v>0</v>
      </c>
      <c r="D242" s="149">
        <f t="shared" ref="D242" si="328">D194+D202+D207</f>
        <v>0</v>
      </c>
      <c r="E242" s="149">
        <f t="shared" si="327"/>
        <v>0</v>
      </c>
      <c r="F242" s="149">
        <f t="shared" ref="F242" si="329">F194+F202+F207</f>
        <v>0</v>
      </c>
      <c r="G242" s="149">
        <f t="shared" si="327"/>
        <v>1321000</v>
      </c>
      <c r="H242" s="149">
        <f t="shared" ref="H242" si="330">H194+H202+H207</f>
        <v>1312987</v>
      </c>
      <c r="I242" s="149">
        <f t="shared" si="327"/>
        <v>0</v>
      </c>
      <c r="J242" s="149">
        <f t="shared" ref="J242" si="331">J194+J202+J207</f>
        <v>0</v>
      </c>
      <c r="K242" s="149">
        <f t="shared" si="327"/>
        <v>0</v>
      </c>
      <c r="L242" s="149">
        <f t="shared" si="327"/>
        <v>1321000</v>
      </c>
      <c r="M242" s="149">
        <f t="shared" ref="M242" si="332">M194+M202+M207</f>
        <v>1312987</v>
      </c>
      <c r="N242" s="166">
        <f t="shared" si="327"/>
        <v>830613</v>
      </c>
      <c r="O242" s="166">
        <f t="shared" ref="O242:Q242" si="333">O194+O202+O207</f>
        <v>24990</v>
      </c>
      <c r="P242" s="166">
        <f t="shared" si="333"/>
        <v>0</v>
      </c>
      <c r="Q242" s="166">
        <f t="shared" si="333"/>
        <v>0</v>
      </c>
      <c r="R242" s="166">
        <f t="shared" ref="R242:S242" si="334">R194+R202+R207</f>
        <v>0</v>
      </c>
      <c r="S242" s="166">
        <f t="shared" si="334"/>
        <v>0</v>
      </c>
      <c r="T242" s="166">
        <f t="shared" si="327"/>
        <v>0</v>
      </c>
      <c r="U242" s="166">
        <f t="shared" ref="U242" si="335">U194+U202+U207</f>
        <v>765059</v>
      </c>
      <c r="V242" s="166">
        <f t="shared" si="327"/>
        <v>830613</v>
      </c>
      <c r="W242" s="166">
        <f t="shared" ref="W242" si="336">W194+W202+W207</f>
        <v>790049</v>
      </c>
      <c r="X242" s="166">
        <f t="shared" si="327"/>
        <v>43129</v>
      </c>
      <c r="Y242" s="166">
        <f t="shared" ref="Y242" si="337">Y194+Y202+Y207</f>
        <v>0</v>
      </c>
      <c r="Z242" s="166">
        <f t="shared" si="327"/>
        <v>0</v>
      </c>
      <c r="AA242" s="166">
        <f t="shared" ref="AA242" si="338">AA194+AA202+AA207</f>
        <v>0</v>
      </c>
      <c r="AB242" s="166">
        <f t="shared" si="327"/>
        <v>0</v>
      </c>
      <c r="AC242" s="166">
        <f t="shared" ref="AC242" si="339">AC194+AC202+AC207</f>
        <v>0</v>
      </c>
      <c r="AD242" s="166">
        <f>AD194+AD202+AD207</f>
        <v>43129</v>
      </c>
      <c r="AE242" s="166">
        <f>AE194+AE202+AE207</f>
        <v>0</v>
      </c>
      <c r="AF242" s="166">
        <f t="shared" si="327"/>
        <v>0</v>
      </c>
      <c r="AG242" s="166">
        <f t="shared" ref="AG242" si="340">AG194+AG202+AG207</f>
        <v>0</v>
      </c>
      <c r="AH242" s="166">
        <f t="shared" si="327"/>
        <v>0</v>
      </c>
      <c r="AI242" s="166">
        <f t="shared" ref="AI242" si="341">AI194+AI202+AI207</f>
        <v>0</v>
      </c>
      <c r="AJ242" s="166">
        <f t="shared" si="327"/>
        <v>0</v>
      </c>
      <c r="AK242" s="166">
        <f t="shared" ref="AK242" si="342">AK194+AK202+AK207</f>
        <v>0</v>
      </c>
      <c r="AL242" s="166">
        <f t="shared" si="327"/>
        <v>0</v>
      </c>
      <c r="AM242" s="166">
        <f t="shared" ref="AM242" si="343">AM194+AM202+AM207</f>
        <v>0</v>
      </c>
      <c r="AN242" s="166">
        <f t="shared" si="327"/>
        <v>0</v>
      </c>
      <c r="AO242" s="166">
        <f t="shared" ref="AO242" si="344">AO194+AO202+AO207</f>
        <v>0</v>
      </c>
      <c r="AP242" s="166">
        <f t="shared" si="327"/>
        <v>0</v>
      </c>
      <c r="AQ242" s="166">
        <f t="shared" ref="AQ242" si="345">AQ194+AQ202+AQ207</f>
        <v>318000</v>
      </c>
      <c r="AR242" s="166">
        <f t="shared" si="327"/>
        <v>0</v>
      </c>
      <c r="AS242" s="166">
        <f t="shared" ref="AS242" si="346">AS194+AS202+AS207</f>
        <v>0</v>
      </c>
      <c r="AT242" s="166">
        <f t="shared" si="327"/>
        <v>0</v>
      </c>
      <c r="AU242" s="166">
        <f t="shared" ref="AU242" si="347">AU194+AU202+AU207</f>
        <v>0</v>
      </c>
      <c r="AV242" s="166">
        <f t="shared" si="327"/>
        <v>0</v>
      </c>
      <c r="AW242" s="166">
        <f t="shared" ref="AW242" si="348">AW194+AW202+AW207</f>
        <v>0</v>
      </c>
      <c r="AX242" s="166">
        <f t="shared" si="327"/>
        <v>0</v>
      </c>
      <c r="AY242" s="166">
        <f t="shared" ref="AY242" si="349">AY194+AY202+AY207</f>
        <v>0</v>
      </c>
      <c r="AZ242" s="166">
        <f t="shared" si="327"/>
        <v>0</v>
      </c>
      <c r="BA242" s="166">
        <f t="shared" ref="BA242" si="350">BA194+BA202+BA207</f>
        <v>0</v>
      </c>
      <c r="BB242" s="166">
        <f t="shared" si="327"/>
        <v>0</v>
      </c>
      <c r="BC242" s="166">
        <f t="shared" ref="BC242" si="351">BC194+BC202+BC207</f>
        <v>0</v>
      </c>
      <c r="BD242" s="166">
        <f t="shared" si="327"/>
        <v>0</v>
      </c>
      <c r="BE242" s="166">
        <f t="shared" ref="BE242" si="352">BE194+BE202+BE207</f>
        <v>0</v>
      </c>
      <c r="BF242" s="166">
        <f t="shared" si="327"/>
        <v>0</v>
      </c>
      <c r="BG242" s="166">
        <f t="shared" ref="BG242" si="353">BG194+BG202+BG207</f>
        <v>78021769</v>
      </c>
      <c r="BH242" s="166">
        <f t="shared" si="327"/>
        <v>0</v>
      </c>
      <c r="BI242" s="166">
        <f t="shared" ref="BI242" si="354">BI194+BI202+BI207</f>
        <v>0</v>
      </c>
      <c r="BJ242" s="166">
        <f t="shared" si="327"/>
        <v>445835491</v>
      </c>
      <c r="BK242" s="166">
        <f t="shared" ref="BK242" si="355">BK194+BK202+BK207</f>
        <v>1292272</v>
      </c>
      <c r="BL242" s="166">
        <f t="shared" si="327"/>
        <v>0</v>
      </c>
      <c r="BM242" s="166">
        <f t="shared" ref="BM242" si="356">BM194+BM202+BM207</f>
        <v>0</v>
      </c>
      <c r="BN242" s="166">
        <f t="shared" si="327"/>
        <v>0</v>
      </c>
      <c r="BO242" s="166">
        <f t="shared" ref="BO242" si="357">BO194+BO202+BO207</f>
        <v>0</v>
      </c>
      <c r="BP242" s="166">
        <f t="shared" si="327"/>
        <v>0</v>
      </c>
      <c r="BQ242" s="166">
        <f t="shared" ref="BQ242" si="358">BQ194+BQ202+BQ207</f>
        <v>0</v>
      </c>
      <c r="BR242" s="166">
        <f t="shared" si="327"/>
        <v>0</v>
      </c>
      <c r="BS242" s="166">
        <f t="shared" ref="BS242" si="359">BS194+BS202+BS207</f>
        <v>0</v>
      </c>
      <c r="BT242" s="166">
        <f t="shared" si="327"/>
        <v>0</v>
      </c>
      <c r="BU242" s="166">
        <f t="shared" ref="BU242" si="360">BU194+BU202+BU207</f>
        <v>69000</v>
      </c>
      <c r="BV242" s="166">
        <f t="shared" si="327"/>
        <v>0</v>
      </c>
      <c r="BW242" s="166">
        <f t="shared" ref="BW242" si="361">BW194+BW202+BW207</f>
        <v>0</v>
      </c>
      <c r="BX242" s="166">
        <f t="shared" si="327"/>
        <v>0</v>
      </c>
      <c r="BY242" s="166">
        <f t="shared" ref="BY242" si="362">BY194+BY202+BY207</f>
        <v>0</v>
      </c>
      <c r="BZ242" s="166" t="e">
        <f t="shared" si="327"/>
        <v>#REF!</v>
      </c>
      <c r="CA242" s="166">
        <f t="shared" ref="CA242" si="363">CA194+CA202+CA207</f>
        <v>0</v>
      </c>
      <c r="CB242" s="166">
        <f t="shared" si="327"/>
        <v>0</v>
      </c>
      <c r="CC242" s="166">
        <f t="shared" ref="CC242" si="364">CC194+CC202+CC207</f>
        <v>0</v>
      </c>
      <c r="CD242" s="166">
        <f t="shared" si="327"/>
        <v>0</v>
      </c>
      <c r="CE242" s="166">
        <f t="shared" ref="CE242" si="365">CE194+CE202+CE207</f>
        <v>0</v>
      </c>
      <c r="CF242" s="166" t="e">
        <f t="shared" si="327"/>
        <v>#REF!</v>
      </c>
      <c r="CG242" s="166" t="e">
        <f t="shared" ref="CG242" si="366">CG194+CG202+CG207</f>
        <v>#REF!</v>
      </c>
      <c r="CH242" s="166">
        <f t="shared" si="327"/>
        <v>0</v>
      </c>
      <c r="CI242" s="166"/>
      <c r="CJ242" s="166">
        <f t="shared" si="327"/>
        <v>0</v>
      </c>
      <c r="CK242" s="166"/>
      <c r="CL242" s="166" t="e">
        <f t="shared" si="327"/>
        <v>#REF!</v>
      </c>
      <c r="CM242" s="166"/>
      <c r="CN242" s="166" t="e">
        <f t="shared" si="327"/>
        <v>#REF!</v>
      </c>
      <c r="CO242" s="166">
        <f t="shared" ref="CO242" si="367">CO194+CO202+CO207</f>
        <v>0</v>
      </c>
      <c r="CP242" s="166" t="e">
        <f t="shared" si="327"/>
        <v>#REF!</v>
      </c>
      <c r="CQ242" s="166"/>
      <c r="CR242" s="166">
        <f t="shared" si="327"/>
        <v>0</v>
      </c>
      <c r="CS242" s="166"/>
      <c r="CT242" s="166" t="e">
        <f t="shared" si="327"/>
        <v>#REF!</v>
      </c>
      <c r="CU242" s="166" t="e">
        <f t="shared" ref="CU242" si="368">CU194+CU202+CU207</f>
        <v>#REF!</v>
      </c>
      <c r="CV242" s="166">
        <f t="shared" si="327"/>
        <v>0</v>
      </c>
      <c r="CW242" s="166">
        <f t="shared" ref="CW242" si="369">CW194+CW202+CW207</f>
        <v>0</v>
      </c>
      <c r="CX242" s="166">
        <f t="shared" si="327"/>
        <v>445835491</v>
      </c>
      <c r="CY242" s="166">
        <f t="shared" ref="CY242" si="370">CY194+CY202+CY207</f>
        <v>79701041</v>
      </c>
      <c r="CZ242" s="375">
        <f>CX242+AD242+V242+L242</f>
        <v>448030233</v>
      </c>
    </row>
    <row r="243" spans="1:104" x14ac:dyDescent="0.3">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331"/>
    </row>
    <row r="244" spans="1:104" ht="17.399999999999999" x14ac:dyDescent="0.3">
      <c r="B244" s="25" t="s">
        <v>469</v>
      </c>
      <c r="C244" s="149">
        <f t="shared" ref="C244:CX244" si="371">C216</f>
        <v>0</v>
      </c>
      <c r="D244" s="149">
        <f t="shared" ref="D244" si="372">D216</f>
        <v>0</v>
      </c>
      <c r="E244" s="149">
        <f t="shared" si="371"/>
        <v>0</v>
      </c>
      <c r="F244" s="149">
        <f t="shared" ref="F244" si="373">F216</f>
        <v>0</v>
      </c>
      <c r="G244" s="149">
        <f t="shared" si="371"/>
        <v>0</v>
      </c>
      <c r="H244" s="149">
        <f t="shared" ref="H244" si="374">H216</f>
        <v>0</v>
      </c>
      <c r="I244" s="149">
        <f t="shared" si="371"/>
        <v>0</v>
      </c>
      <c r="J244" s="149">
        <f t="shared" ref="J244" si="375">J216</f>
        <v>0</v>
      </c>
      <c r="K244" s="149">
        <f t="shared" si="371"/>
        <v>0</v>
      </c>
      <c r="L244" s="149">
        <f t="shared" si="371"/>
        <v>0</v>
      </c>
      <c r="M244" s="149">
        <f t="shared" ref="M244" si="376">M216</f>
        <v>0</v>
      </c>
      <c r="N244" s="166">
        <f t="shared" si="371"/>
        <v>0</v>
      </c>
      <c r="O244" s="166">
        <f t="shared" ref="O244:Q244" si="377">O216</f>
        <v>0</v>
      </c>
      <c r="P244" s="166">
        <f t="shared" si="377"/>
        <v>0</v>
      </c>
      <c r="Q244" s="166">
        <f t="shared" si="377"/>
        <v>0</v>
      </c>
      <c r="R244" s="166">
        <f t="shared" ref="R244:S244" si="378">R216</f>
        <v>0</v>
      </c>
      <c r="S244" s="166">
        <f t="shared" si="378"/>
        <v>0</v>
      </c>
      <c r="T244" s="166">
        <f t="shared" si="371"/>
        <v>0</v>
      </c>
      <c r="U244" s="166">
        <f t="shared" ref="U244" si="379">U216</f>
        <v>0</v>
      </c>
      <c r="V244" s="166">
        <f t="shared" si="371"/>
        <v>0</v>
      </c>
      <c r="W244" s="166">
        <f t="shared" ref="W244" si="380">W216</f>
        <v>0</v>
      </c>
      <c r="X244" s="166">
        <f t="shared" si="371"/>
        <v>0</v>
      </c>
      <c r="Y244" s="166">
        <f t="shared" ref="Y244" si="381">Y216</f>
        <v>0</v>
      </c>
      <c r="Z244" s="166">
        <f t="shared" si="371"/>
        <v>0</v>
      </c>
      <c r="AA244" s="166">
        <f t="shared" ref="AA244" si="382">AA216</f>
        <v>0</v>
      </c>
      <c r="AB244" s="166">
        <f t="shared" si="371"/>
        <v>0</v>
      </c>
      <c r="AC244" s="166">
        <f t="shared" ref="AC244" si="383">AC216</f>
        <v>0</v>
      </c>
      <c r="AD244" s="166">
        <f>AD216</f>
        <v>0</v>
      </c>
      <c r="AE244" s="166">
        <f>AE216</f>
        <v>0</v>
      </c>
      <c r="AF244" s="166">
        <f t="shared" si="371"/>
        <v>0</v>
      </c>
      <c r="AG244" s="166">
        <f t="shared" ref="AG244" si="384">AG216</f>
        <v>0</v>
      </c>
      <c r="AH244" s="166">
        <f t="shared" si="371"/>
        <v>0</v>
      </c>
      <c r="AI244" s="166">
        <f t="shared" ref="AI244" si="385">AI216</f>
        <v>0</v>
      </c>
      <c r="AJ244" s="166">
        <f t="shared" si="371"/>
        <v>0</v>
      </c>
      <c r="AK244" s="166">
        <f t="shared" ref="AK244" si="386">AK216</f>
        <v>0</v>
      </c>
      <c r="AL244" s="166">
        <f t="shared" si="371"/>
        <v>0</v>
      </c>
      <c r="AM244" s="166">
        <f t="shared" ref="AM244" si="387">AM216</f>
        <v>0</v>
      </c>
      <c r="AN244" s="166">
        <f t="shared" si="371"/>
        <v>0</v>
      </c>
      <c r="AO244" s="166">
        <f t="shared" ref="AO244" si="388">AO216</f>
        <v>0</v>
      </c>
      <c r="AP244" s="166">
        <f t="shared" si="371"/>
        <v>0</v>
      </c>
      <c r="AQ244" s="166">
        <f t="shared" ref="AQ244" si="389">AQ216</f>
        <v>0</v>
      </c>
      <c r="AR244" s="166">
        <f t="shared" si="371"/>
        <v>0</v>
      </c>
      <c r="AS244" s="166">
        <f t="shared" ref="AS244" si="390">AS216</f>
        <v>13858564</v>
      </c>
      <c r="AT244" s="166">
        <f t="shared" si="371"/>
        <v>0</v>
      </c>
      <c r="AU244" s="166">
        <f t="shared" ref="AU244" si="391">AU216</f>
        <v>0</v>
      </c>
      <c r="AV244" s="166">
        <f t="shared" si="371"/>
        <v>0</v>
      </c>
      <c r="AW244" s="166">
        <f t="shared" ref="AW244" si="392">AW216</f>
        <v>316710081</v>
      </c>
      <c r="AX244" s="166">
        <f t="shared" si="371"/>
        <v>0</v>
      </c>
      <c r="AY244" s="166">
        <f t="shared" ref="AY244" si="393">AY216</f>
        <v>0</v>
      </c>
      <c r="AZ244" s="166">
        <f t="shared" si="371"/>
        <v>0</v>
      </c>
      <c r="BA244" s="166">
        <f t="shared" ref="BA244" si="394">BA216</f>
        <v>0</v>
      </c>
      <c r="BB244" s="166">
        <f t="shared" si="371"/>
        <v>0</v>
      </c>
      <c r="BC244" s="166">
        <f t="shared" ref="BC244" si="395">BC216</f>
        <v>0</v>
      </c>
      <c r="BD244" s="166">
        <f t="shared" si="371"/>
        <v>0</v>
      </c>
      <c r="BE244" s="166">
        <f t="shared" ref="BE244" si="396">BE216</f>
        <v>0</v>
      </c>
      <c r="BF244" s="166">
        <f t="shared" si="371"/>
        <v>0</v>
      </c>
      <c r="BG244" s="166">
        <f t="shared" ref="BG244" si="397">BG216</f>
        <v>0</v>
      </c>
      <c r="BH244" s="166">
        <f t="shared" si="371"/>
        <v>0</v>
      </c>
      <c r="BI244" s="166">
        <f t="shared" ref="BI244" si="398">BI216</f>
        <v>0</v>
      </c>
      <c r="BJ244" s="166">
        <f t="shared" si="371"/>
        <v>341784827</v>
      </c>
      <c r="BK244" s="166">
        <f t="shared" ref="BK244" si="399">BK216</f>
        <v>0</v>
      </c>
      <c r="BL244" s="166">
        <f t="shared" si="371"/>
        <v>0</v>
      </c>
      <c r="BM244" s="166">
        <f t="shared" ref="BM244" si="400">BM216</f>
        <v>0</v>
      </c>
      <c r="BN244" s="166">
        <f t="shared" si="371"/>
        <v>0</v>
      </c>
      <c r="BO244" s="166">
        <f t="shared" ref="BO244" si="401">BO216</f>
        <v>0</v>
      </c>
      <c r="BP244" s="166">
        <f t="shared" si="371"/>
        <v>0</v>
      </c>
      <c r="BQ244" s="166">
        <f t="shared" ref="BQ244" si="402">BQ216</f>
        <v>0</v>
      </c>
      <c r="BR244" s="166">
        <f t="shared" si="371"/>
        <v>0</v>
      </c>
      <c r="BS244" s="166">
        <f t="shared" ref="BS244" si="403">BS216</f>
        <v>0</v>
      </c>
      <c r="BT244" s="166">
        <f t="shared" si="371"/>
        <v>0</v>
      </c>
      <c r="BU244" s="166">
        <f t="shared" ref="BU244" si="404">BU216</f>
        <v>0</v>
      </c>
      <c r="BV244" s="166">
        <f t="shared" si="371"/>
        <v>0</v>
      </c>
      <c r="BW244" s="166">
        <f t="shared" ref="BW244" si="405">BW216</f>
        <v>0</v>
      </c>
      <c r="BX244" s="166">
        <f t="shared" si="371"/>
        <v>0</v>
      </c>
      <c r="BY244" s="166">
        <f t="shared" ref="BY244" si="406">BY216</f>
        <v>0</v>
      </c>
      <c r="BZ244" s="166" t="e">
        <f t="shared" si="371"/>
        <v>#REF!</v>
      </c>
      <c r="CA244" s="166">
        <f t="shared" ref="CA244" si="407">CA216</f>
        <v>0</v>
      </c>
      <c r="CB244" s="166">
        <f t="shared" si="371"/>
        <v>0</v>
      </c>
      <c r="CC244" s="166">
        <f t="shared" ref="CC244" si="408">CC216</f>
        <v>0</v>
      </c>
      <c r="CD244" s="166">
        <f t="shared" si="371"/>
        <v>0</v>
      </c>
      <c r="CE244" s="166">
        <f t="shared" ref="CE244" si="409">CE216</f>
        <v>0</v>
      </c>
      <c r="CF244" s="166" t="e">
        <f t="shared" si="371"/>
        <v>#REF!</v>
      </c>
      <c r="CG244" s="166" t="e">
        <f t="shared" ref="CG244" si="410">CG216</f>
        <v>#REF!</v>
      </c>
      <c r="CH244" s="166">
        <f t="shared" si="371"/>
        <v>0</v>
      </c>
      <c r="CI244" s="166"/>
      <c r="CJ244" s="166">
        <f t="shared" si="371"/>
        <v>0</v>
      </c>
      <c r="CK244" s="166"/>
      <c r="CL244" s="166" t="e">
        <f t="shared" si="371"/>
        <v>#REF!</v>
      </c>
      <c r="CM244" s="166"/>
      <c r="CN244" s="166" t="e">
        <f t="shared" si="371"/>
        <v>#REF!</v>
      </c>
      <c r="CO244" s="166">
        <f t="shared" ref="CO244" si="411">CO216</f>
        <v>0</v>
      </c>
      <c r="CP244" s="166" t="e">
        <f t="shared" si="371"/>
        <v>#REF!</v>
      </c>
      <c r="CQ244" s="166"/>
      <c r="CR244" s="166">
        <f t="shared" si="371"/>
        <v>0</v>
      </c>
      <c r="CS244" s="166"/>
      <c r="CT244" s="166" t="e">
        <f t="shared" si="371"/>
        <v>#REF!</v>
      </c>
      <c r="CU244" s="166" t="e">
        <f t="shared" ref="CU244" si="412">CU216</f>
        <v>#REF!</v>
      </c>
      <c r="CV244" s="166">
        <f t="shared" si="371"/>
        <v>0</v>
      </c>
      <c r="CW244" s="166">
        <f t="shared" ref="CW244" si="413">CW216</f>
        <v>0</v>
      </c>
      <c r="CX244" s="166">
        <f t="shared" si="371"/>
        <v>341784827</v>
      </c>
      <c r="CY244" s="166">
        <f t="shared" ref="CY244" si="414">CY216</f>
        <v>330568645</v>
      </c>
      <c r="CZ244" s="375">
        <f>CX244+AD244+V244+L244</f>
        <v>341784827</v>
      </c>
    </row>
    <row r="245" spans="1:104" x14ac:dyDescent="0.3">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331"/>
    </row>
    <row r="246" spans="1:104" ht="17.399999999999999" x14ac:dyDescent="0.3">
      <c r="A246" s="36" t="s">
        <v>470</v>
      </c>
      <c r="B246" s="37" t="s">
        <v>471</v>
      </c>
      <c r="C246" s="167">
        <f t="shared" ref="C246:CX246" si="415">C124+C143+C144+C169+C178+C194+C202+C207+C216</f>
        <v>0</v>
      </c>
      <c r="D246" s="167">
        <f t="shared" ref="D246" si="416">D124+D143+D144+D169+D178+D194+D202+D207+D216</f>
        <v>1942542</v>
      </c>
      <c r="E246" s="167">
        <f t="shared" si="415"/>
        <v>0</v>
      </c>
      <c r="F246" s="167">
        <f t="shared" ref="F246" si="417">F124+F143+F144+F169+F178+F194+F202+F207+F216</f>
        <v>443538</v>
      </c>
      <c r="G246" s="167">
        <f t="shared" si="415"/>
        <v>28055370</v>
      </c>
      <c r="H246" s="167">
        <f t="shared" ref="H246" si="418">H124+H143+H144+H169+H178+H194+H202+H207+H216</f>
        <v>21853541</v>
      </c>
      <c r="I246" s="167">
        <f t="shared" si="415"/>
        <v>0</v>
      </c>
      <c r="J246" s="167">
        <f t="shared" ref="J246" si="419">J124+J143+J144+J169+J178+J194+J202+J207+J216</f>
        <v>0</v>
      </c>
      <c r="K246" s="167">
        <f t="shared" si="415"/>
        <v>0</v>
      </c>
      <c r="L246" s="167">
        <f t="shared" si="415"/>
        <v>28055370</v>
      </c>
      <c r="M246" s="167">
        <f t="shared" ref="M246" si="420">M124+M143+M144+M169+M178+M194+M202+M207+M216</f>
        <v>25626054</v>
      </c>
      <c r="N246" s="168">
        <f t="shared" si="415"/>
        <v>148549923</v>
      </c>
      <c r="O246" s="168">
        <f t="shared" ref="O246:Q246" si="421">O124+O143+O144+O169+O178+O194+O202+O207+O216</f>
        <v>137906517</v>
      </c>
      <c r="P246" s="168">
        <f t="shared" si="421"/>
        <v>0</v>
      </c>
      <c r="Q246" s="168">
        <f t="shared" si="421"/>
        <v>0</v>
      </c>
      <c r="R246" s="168">
        <f t="shared" ref="R246:S246" si="422">R124+R143+R144+R169+R178+R194+R202+R207+R216</f>
        <v>0</v>
      </c>
      <c r="S246" s="168">
        <f t="shared" si="422"/>
        <v>0</v>
      </c>
      <c r="T246" s="168">
        <f t="shared" si="415"/>
        <v>0</v>
      </c>
      <c r="U246" s="168">
        <f t="shared" ref="U246" si="423">U124+U143+U144+U169+U178+U194+U202+U207+U216</f>
        <v>1946727</v>
      </c>
      <c r="V246" s="168">
        <f t="shared" si="415"/>
        <v>148549923</v>
      </c>
      <c r="W246" s="168">
        <f t="shared" ref="W246" si="424">W124+W143+W144+W169+W178+W194+W202+W207+W216</f>
        <v>139853244</v>
      </c>
      <c r="X246" s="168">
        <f t="shared" si="415"/>
        <v>82859858</v>
      </c>
      <c r="Y246" s="168">
        <f t="shared" ref="Y246" si="425">Y124+Y143+Y144+Y169+Y178+Y194+Y202+Y207+Y216</f>
        <v>79018767</v>
      </c>
      <c r="Z246" s="168">
        <f t="shared" si="415"/>
        <v>0</v>
      </c>
      <c r="AA246" s="168">
        <f t="shared" ref="AA246" si="426">AA124+AA143+AA144+AA169+AA178+AA194+AA202+AA207+AA216</f>
        <v>965118</v>
      </c>
      <c r="AB246" s="168">
        <f t="shared" si="415"/>
        <v>0</v>
      </c>
      <c r="AC246" s="168">
        <f t="shared" ref="AC246" si="427">AC124+AC143+AC144+AC169+AC178+AC194+AC202+AC207+AC216</f>
        <v>0</v>
      </c>
      <c r="AD246" s="168">
        <f>AD124+AD143+AD144+AD169+AD178+AD194+AD202+AD207+AD216</f>
        <v>82859858</v>
      </c>
      <c r="AE246" s="168">
        <f>AE124+AE143+AE144+AE169+AE178+AE194+AE202+AE207+AE216</f>
        <v>79983885</v>
      </c>
      <c r="AF246" s="168">
        <f t="shared" si="415"/>
        <v>0</v>
      </c>
      <c r="AG246" s="168">
        <f t="shared" ref="AG246" si="428">AG124+AG143+AG144+AG169+AG178+AG194+AG202+AG207+AG216</f>
        <v>0</v>
      </c>
      <c r="AH246" s="168">
        <f t="shared" si="415"/>
        <v>0</v>
      </c>
      <c r="AI246" s="168">
        <f t="shared" ref="AI246" si="429">AI124+AI143+AI144+AI169+AI178+AI194+AI202+AI207+AI216</f>
        <v>0</v>
      </c>
      <c r="AJ246" s="168">
        <f t="shared" si="415"/>
        <v>0</v>
      </c>
      <c r="AK246" s="168">
        <f t="shared" ref="AK246" si="430">AK124+AK143+AK144+AK169+AK178+AK194+AK202+AK207+AK216</f>
        <v>0</v>
      </c>
      <c r="AL246" s="168">
        <f t="shared" si="415"/>
        <v>0</v>
      </c>
      <c r="AM246" s="168">
        <f t="shared" ref="AM246" si="431">AM124+AM143+AM144+AM169+AM178+AM194+AM202+AM207+AM216</f>
        <v>18764547</v>
      </c>
      <c r="AN246" s="168">
        <f t="shared" si="415"/>
        <v>0</v>
      </c>
      <c r="AO246" s="168">
        <f t="shared" ref="AO246" si="432">AO124+AO143+AO144+AO169+AO178+AO194+AO202+AO207+AO216</f>
        <v>4711379</v>
      </c>
      <c r="AP246" s="168">
        <f t="shared" si="415"/>
        <v>0</v>
      </c>
      <c r="AQ246" s="168">
        <f t="shared" ref="AQ246" si="433">AQ124+AQ143+AQ144+AQ169+AQ178+AQ194+AQ202+AQ207+AQ216</f>
        <v>5006116</v>
      </c>
      <c r="AR246" s="168">
        <f t="shared" si="415"/>
        <v>0</v>
      </c>
      <c r="AS246" s="168">
        <f t="shared" ref="AS246" si="434">AS124+AS143+AS144+AS169+AS178+AS194+AS202+AS207+AS216</f>
        <v>13886813</v>
      </c>
      <c r="AT246" s="168">
        <f t="shared" si="415"/>
        <v>0</v>
      </c>
      <c r="AU246" s="168">
        <f t="shared" ref="AU246" si="435">AU124+AU143+AU144+AU169+AU178+AU194+AU202+AU207+AU216</f>
        <v>0</v>
      </c>
      <c r="AV246" s="168">
        <f t="shared" si="415"/>
        <v>0</v>
      </c>
      <c r="AW246" s="168">
        <f t="shared" ref="AW246" si="436">AW124+AW143+AW144+AW169+AW178+AW194+AW202+AW207+AW216</f>
        <v>320153098</v>
      </c>
      <c r="AX246" s="168">
        <f t="shared" si="415"/>
        <v>0</v>
      </c>
      <c r="AY246" s="168">
        <f t="shared" ref="AY246" si="437">AY124+AY143+AY144+AY169+AY178+AY194+AY202+AY207+AY216</f>
        <v>16936239</v>
      </c>
      <c r="AZ246" s="168">
        <f t="shared" si="415"/>
        <v>0</v>
      </c>
      <c r="BA246" s="168">
        <f t="shared" ref="BA246" si="438">BA124+BA143+BA144+BA169+BA178+BA194+BA202+BA207+BA216</f>
        <v>0</v>
      </c>
      <c r="BB246" s="168">
        <f t="shared" si="415"/>
        <v>0</v>
      </c>
      <c r="BC246" s="168">
        <f t="shared" ref="BC246" si="439">BC124+BC143+BC144+BC169+BC178+BC194+BC202+BC207+BC216</f>
        <v>3813955</v>
      </c>
      <c r="BD246" s="168">
        <f t="shared" si="415"/>
        <v>0</v>
      </c>
      <c r="BE246" s="168">
        <f t="shared" ref="BE246" si="440">BE124+BE143+BE144+BE169+BE178+BE194+BE202+BE207+BE216</f>
        <v>0</v>
      </c>
      <c r="BF246" s="168">
        <f t="shared" si="415"/>
        <v>0</v>
      </c>
      <c r="BG246" s="168">
        <f t="shared" ref="BG246" si="441">BG124+BG143+BG144+BG169+BG178+BG194+BG202+BG207+BG216</f>
        <v>89398190</v>
      </c>
      <c r="BH246" s="168">
        <f t="shared" si="415"/>
        <v>0</v>
      </c>
      <c r="BI246" s="168">
        <f t="shared" ref="BI246" si="442">BI124+BI143+BI144+BI169+BI178+BI194+BI202+BI207+BI216</f>
        <v>12874355</v>
      </c>
      <c r="BJ246" s="168">
        <f t="shared" si="415"/>
        <v>1108451009</v>
      </c>
      <c r="BK246" s="168">
        <f t="shared" ref="BK246" si="443">BK124+BK143+BK144+BK169+BK178+BK194+BK202+BK207+BK216</f>
        <v>46159485</v>
      </c>
      <c r="BL246" s="168">
        <f t="shared" si="415"/>
        <v>0</v>
      </c>
      <c r="BM246" s="168">
        <f t="shared" ref="BM246" si="444">BM124+BM143+BM144+BM169+BM178+BM194+BM202+BM207+BM216</f>
        <v>2392035</v>
      </c>
      <c r="BN246" s="168">
        <f t="shared" si="415"/>
        <v>0</v>
      </c>
      <c r="BO246" s="168">
        <f t="shared" ref="BO246" si="445">BO124+BO143+BO144+BO169+BO178+BO194+BO202+BO207+BO216</f>
        <v>21682681</v>
      </c>
      <c r="BP246" s="168">
        <f t="shared" si="415"/>
        <v>0</v>
      </c>
      <c r="BQ246" s="168">
        <f t="shared" ref="BQ246" si="446">BQ124+BQ143+BQ144+BQ169+BQ178+BQ194+BQ202+BQ207+BQ216</f>
        <v>3840000</v>
      </c>
      <c r="BR246" s="168">
        <f t="shared" si="415"/>
        <v>0</v>
      </c>
      <c r="BS246" s="168">
        <f t="shared" ref="BS246" si="447">BS124+BS143+BS144+BS169+BS178+BS194+BS202+BS207+BS216</f>
        <v>15850078</v>
      </c>
      <c r="BT246" s="168">
        <f t="shared" si="415"/>
        <v>0</v>
      </c>
      <c r="BU246" s="168">
        <f t="shared" ref="BU246" si="448">BU124+BU143+BU144+BU169+BU178+BU194+BU202+BU207+BU216</f>
        <v>15704887</v>
      </c>
      <c r="BV246" s="168">
        <f t="shared" si="415"/>
        <v>0</v>
      </c>
      <c r="BW246" s="168">
        <f t="shared" ref="BW246" si="449">BW124+BW143+BW144+BW169+BW178+BW194+BW202+BW207+BW216</f>
        <v>4290000</v>
      </c>
      <c r="BX246" s="168">
        <f t="shared" si="415"/>
        <v>0</v>
      </c>
      <c r="BY246" s="168">
        <f t="shared" ref="BY246" si="450">BY124+BY143+BY144+BY169+BY178+BY194+BY202+BY207+BY216</f>
        <v>0</v>
      </c>
      <c r="BZ246" s="168" t="e">
        <f t="shared" si="415"/>
        <v>#REF!</v>
      </c>
      <c r="CA246" s="168">
        <f t="shared" ref="CA246" si="451">CA124+CA143+CA144+CA169+CA178+CA194+CA202+CA207+CA216</f>
        <v>0</v>
      </c>
      <c r="CB246" s="168">
        <f t="shared" si="415"/>
        <v>0</v>
      </c>
      <c r="CC246" s="168">
        <f t="shared" ref="CC246" si="452">CC124+CC143+CC144+CC169+CC178+CC194+CC202+CC207+CC216</f>
        <v>44638862</v>
      </c>
      <c r="CD246" s="168">
        <f t="shared" si="415"/>
        <v>0</v>
      </c>
      <c r="CE246" s="168">
        <f t="shared" ref="CE246" si="453">CE124+CE143+CE144+CE169+CE178+CE194+CE202+CE207+CE216</f>
        <v>3047740</v>
      </c>
      <c r="CF246" s="168" t="e">
        <f t="shared" si="415"/>
        <v>#REF!</v>
      </c>
      <c r="CG246" s="168" t="e">
        <f t="shared" ref="CG246" si="454">CG124+CG143+CG144+CG169+CG178+CG194+CG202+CG207+CG216</f>
        <v>#REF!</v>
      </c>
      <c r="CH246" s="168">
        <f t="shared" si="415"/>
        <v>0</v>
      </c>
      <c r="CI246" s="168"/>
      <c r="CJ246" s="168">
        <f t="shared" si="415"/>
        <v>0</v>
      </c>
      <c r="CK246" s="168"/>
      <c r="CL246" s="168" t="e">
        <f t="shared" si="415"/>
        <v>#REF!</v>
      </c>
      <c r="CM246" s="168"/>
      <c r="CN246" s="168" t="e">
        <f t="shared" si="415"/>
        <v>#REF!</v>
      </c>
      <c r="CO246" s="168">
        <f t="shared" ref="CO246" si="455">CO124+CO143+CO144+CO169+CO178+CO194+CO202+CO207+CO216</f>
        <v>0</v>
      </c>
      <c r="CP246" s="168" t="e">
        <f t="shared" si="415"/>
        <v>#REF!</v>
      </c>
      <c r="CQ246" s="168"/>
      <c r="CR246" s="168">
        <f t="shared" si="415"/>
        <v>0</v>
      </c>
      <c r="CS246" s="168"/>
      <c r="CT246" s="168" t="e">
        <f t="shared" si="415"/>
        <v>#REF!</v>
      </c>
      <c r="CU246" s="168" t="e">
        <f t="shared" ref="CU246" si="456">CU124+CU143+CU144+CU169+CU178+CU194+CU202+CU207+CU216</f>
        <v>#REF!</v>
      </c>
      <c r="CV246" s="168">
        <f t="shared" si="415"/>
        <v>0</v>
      </c>
      <c r="CW246" s="168">
        <f t="shared" ref="CW246" si="457">CW124+CW143+CW144+CW169+CW178+CW194+CW202+CW207+CW216</f>
        <v>36010597</v>
      </c>
      <c r="CX246" s="355">
        <f t="shared" si="415"/>
        <v>1108451009</v>
      </c>
      <c r="CY246" s="355">
        <f t="shared" ref="CY246" si="458">CY124+CY143+CY144+CY169+CY178+CY194+CY202+CY207+CY216</f>
        <v>685245687</v>
      </c>
      <c r="CZ246" s="375">
        <f>CX246+AD246+V246+L246</f>
        <v>1367916160</v>
      </c>
    </row>
    <row r="247" spans="1:104" ht="17.399999999999999" x14ac:dyDescent="0.3">
      <c r="A247" s="28"/>
      <c r="B247" s="2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331"/>
    </row>
    <row r="248" spans="1:104" ht="30.6" x14ac:dyDescent="0.3">
      <c r="A248" s="30"/>
      <c r="B248" s="31" t="s">
        <v>472</v>
      </c>
      <c r="C248" s="151">
        <f t="shared" ref="C248:CX248" si="459">C246-C229</f>
        <v>0</v>
      </c>
      <c r="D248" s="151">
        <f t="shared" ref="D248" si="460">D246-D229</f>
        <v>1942542</v>
      </c>
      <c r="E248" s="151">
        <f t="shared" si="459"/>
        <v>0</v>
      </c>
      <c r="F248" s="151">
        <f t="shared" ref="F248" si="461">F246-F229</f>
        <v>443538</v>
      </c>
      <c r="G248" s="151">
        <f t="shared" si="459"/>
        <v>28055370</v>
      </c>
      <c r="H248" s="151">
        <f t="shared" ref="H248" si="462">H246-H229</f>
        <v>21853541</v>
      </c>
      <c r="I248" s="151">
        <f t="shared" si="459"/>
        <v>0</v>
      </c>
      <c r="J248" s="151">
        <f t="shared" ref="J248" si="463">J246-J229</f>
        <v>0</v>
      </c>
      <c r="K248" s="151">
        <f t="shared" si="459"/>
        <v>0</v>
      </c>
      <c r="L248" s="151">
        <f t="shared" si="459"/>
        <v>28055370</v>
      </c>
      <c r="M248" s="151">
        <f t="shared" ref="M248" si="464">M246-M229</f>
        <v>25626054</v>
      </c>
      <c r="N248" s="169">
        <f t="shared" si="459"/>
        <v>148549923</v>
      </c>
      <c r="O248" s="169">
        <f t="shared" ref="O248:Q248" si="465">O246-O229</f>
        <v>137906517</v>
      </c>
      <c r="P248" s="169">
        <f t="shared" si="465"/>
        <v>0</v>
      </c>
      <c r="Q248" s="169">
        <f t="shared" si="465"/>
        <v>0</v>
      </c>
      <c r="R248" s="169">
        <f t="shared" ref="R248:S248" si="466">R246-R229</f>
        <v>0</v>
      </c>
      <c r="S248" s="169">
        <f t="shared" si="466"/>
        <v>0</v>
      </c>
      <c r="T248" s="169">
        <f t="shared" si="459"/>
        <v>0</v>
      </c>
      <c r="U248" s="169">
        <f t="shared" ref="U248" si="467">U246-U229</f>
        <v>1946727</v>
      </c>
      <c r="V248" s="169">
        <f t="shared" si="459"/>
        <v>148549923</v>
      </c>
      <c r="W248" s="169">
        <f t="shared" ref="W248" si="468">W246-W229</f>
        <v>139853244</v>
      </c>
      <c r="X248" s="169">
        <f t="shared" si="459"/>
        <v>82859858</v>
      </c>
      <c r="Y248" s="169">
        <f t="shared" ref="Y248" si="469">Y246-Y229</f>
        <v>79018767</v>
      </c>
      <c r="Z248" s="169">
        <f t="shared" si="459"/>
        <v>0</v>
      </c>
      <c r="AA248" s="169">
        <f t="shared" ref="AA248" si="470">AA246-AA229</f>
        <v>965118</v>
      </c>
      <c r="AB248" s="169">
        <f t="shared" si="459"/>
        <v>0</v>
      </c>
      <c r="AC248" s="169">
        <f t="shared" ref="AC248" si="471">AC246-AC229</f>
        <v>0</v>
      </c>
      <c r="AD248" s="169">
        <f>AD246-AD229</f>
        <v>82859858</v>
      </c>
      <c r="AE248" s="169">
        <f>AE246-AE229</f>
        <v>79983885</v>
      </c>
      <c r="AF248" s="169">
        <f t="shared" si="459"/>
        <v>0</v>
      </c>
      <c r="AG248" s="169">
        <f t="shared" ref="AG248" si="472">AG246-AG229</f>
        <v>0</v>
      </c>
      <c r="AH248" s="169">
        <f t="shared" si="459"/>
        <v>0</v>
      </c>
      <c r="AI248" s="169">
        <f t="shared" ref="AI248" si="473">AI246-AI229</f>
        <v>0</v>
      </c>
      <c r="AJ248" s="169">
        <f t="shared" si="459"/>
        <v>0</v>
      </c>
      <c r="AK248" s="169">
        <f t="shared" ref="AK248" si="474">AK246-AK229</f>
        <v>0</v>
      </c>
      <c r="AL248" s="169">
        <f t="shared" si="459"/>
        <v>0</v>
      </c>
      <c r="AM248" s="169">
        <f t="shared" ref="AM248" si="475">AM246-AM229</f>
        <v>18764547</v>
      </c>
      <c r="AN248" s="169">
        <f t="shared" si="459"/>
        <v>0</v>
      </c>
      <c r="AO248" s="169">
        <f t="shared" ref="AO248" si="476">AO246-AO229</f>
        <v>4711379</v>
      </c>
      <c r="AP248" s="169">
        <f t="shared" si="459"/>
        <v>0</v>
      </c>
      <c r="AQ248" s="169">
        <f t="shared" ref="AQ248" si="477">AQ246-AQ229</f>
        <v>5006116</v>
      </c>
      <c r="AR248" s="169">
        <f t="shared" si="459"/>
        <v>0</v>
      </c>
      <c r="AS248" s="169">
        <f t="shared" ref="AS248" si="478">AS246-AS229</f>
        <v>13886813</v>
      </c>
      <c r="AT248" s="169">
        <f t="shared" si="459"/>
        <v>0</v>
      </c>
      <c r="AU248" s="169">
        <f t="shared" ref="AU248" si="479">AU246-AU229</f>
        <v>0</v>
      </c>
      <c r="AV248" s="169">
        <f t="shared" si="459"/>
        <v>0</v>
      </c>
      <c r="AW248" s="169">
        <f t="shared" ref="AW248" si="480">AW246-AW229</f>
        <v>3443017</v>
      </c>
      <c r="AX248" s="169">
        <f t="shared" si="459"/>
        <v>0</v>
      </c>
      <c r="AY248" s="169">
        <f t="shared" ref="AY248" si="481">AY246-AY229</f>
        <v>16936239</v>
      </c>
      <c r="AZ248" s="169">
        <f t="shared" si="459"/>
        <v>0</v>
      </c>
      <c r="BA248" s="169">
        <f t="shared" ref="BA248" si="482">BA246-BA229</f>
        <v>0</v>
      </c>
      <c r="BB248" s="169">
        <f t="shared" si="459"/>
        <v>0</v>
      </c>
      <c r="BC248" s="169">
        <f t="shared" ref="BC248" si="483">BC246-BC229</f>
        <v>3813955</v>
      </c>
      <c r="BD248" s="169">
        <f t="shared" si="459"/>
        <v>0</v>
      </c>
      <c r="BE248" s="169">
        <f t="shared" ref="BE248" si="484">BE246-BE229</f>
        <v>0</v>
      </c>
      <c r="BF248" s="169">
        <f t="shared" si="459"/>
        <v>0</v>
      </c>
      <c r="BG248" s="169">
        <f t="shared" ref="BG248" si="485">BG246-BG229</f>
        <v>89398190</v>
      </c>
      <c r="BH248" s="169">
        <f t="shared" si="459"/>
        <v>0</v>
      </c>
      <c r="BI248" s="169">
        <f t="shared" ref="BI248" si="486">BI246-BI229</f>
        <v>12874355</v>
      </c>
      <c r="BJ248" s="169">
        <f t="shared" si="459"/>
        <v>780524746</v>
      </c>
      <c r="BK248" s="169">
        <f t="shared" ref="BK248" si="487">BK246-BK229</f>
        <v>46159485</v>
      </c>
      <c r="BL248" s="169">
        <f t="shared" si="459"/>
        <v>0</v>
      </c>
      <c r="BM248" s="169">
        <f t="shared" ref="BM248" si="488">BM246-BM229</f>
        <v>2392035</v>
      </c>
      <c r="BN248" s="169">
        <f t="shared" si="459"/>
        <v>0</v>
      </c>
      <c r="BO248" s="169">
        <f t="shared" ref="BO248" si="489">BO246-BO229</f>
        <v>21682681</v>
      </c>
      <c r="BP248" s="169">
        <f t="shared" si="459"/>
        <v>0</v>
      </c>
      <c r="BQ248" s="169">
        <f t="shared" ref="BQ248" si="490">BQ246-BQ229</f>
        <v>3840000</v>
      </c>
      <c r="BR248" s="169">
        <f t="shared" si="459"/>
        <v>0</v>
      </c>
      <c r="BS248" s="169">
        <f t="shared" ref="BS248" si="491">BS246-BS229</f>
        <v>15850078</v>
      </c>
      <c r="BT248" s="169">
        <f t="shared" si="459"/>
        <v>0</v>
      </c>
      <c r="BU248" s="169">
        <f t="shared" ref="BU248" si="492">BU246-BU229</f>
        <v>15704887</v>
      </c>
      <c r="BV248" s="169">
        <f t="shared" si="459"/>
        <v>0</v>
      </c>
      <c r="BW248" s="169">
        <f t="shared" ref="BW248" si="493">BW246-BW229</f>
        <v>4290000</v>
      </c>
      <c r="BX248" s="169">
        <f t="shared" si="459"/>
        <v>0</v>
      </c>
      <c r="BY248" s="169">
        <f t="shared" ref="BY248" si="494">BY246-BY229</f>
        <v>0</v>
      </c>
      <c r="BZ248" s="169" t="e">
        <f t="shared" si="459"/>
        <v>#REF!</v>
      </c>
      <c r="CA248" s="169">
        <f t="shared" ref="CA248" si="495">CA246-CA229</f>
        <v>0</v>
      </c>
      <c r="CB248" s="169">
        <f t="shared" si="459"/>
        <v>0</v>
      </c>
      <c r="CC248" s="169">
        <f t="shared" ref="CC248" si="496">CC246-CC229</f>
        <v>44638862</v>
      </c>
      <c r="CD248" s="169">
        <f t="shared" si="459"/>
        <v>0</v>
      </c>
      <c r="CE248" s="169">
        <f t="shared" ref="CE248" si="497">CE246-CE229</f>
        <v>3047740</v>
      </c>
      <c r="CF248" s="169" t="e">
        <f t="shared" si="459"/>
        <v>#REF!</v>
      </c>
      <c r="CG248" s="169" t="e">
        <f t="shared" ref="CG248" si="498">CG246-CG229</f>
        <v>#REF!</v>
      </c>
      <c r="CH248" s="169">
        <f t="shared" si="459"/>
        <v>0</v>
      </c>
      <c r="CI248" s="169"/>
      <c r="CJ248" s="169">
        <f t="shared" si="459"/>
        <v>0</v>
      </c>
      <c r="CK248" s="169"/>
      <c r="CL248" s="169" t="e">
        <f t="shared" si="459"/>
        <v>#REF!</v>
      </c>
      <c r="CM248" s="169"/>
      <c r="CN248" s="169" t="e">
        <f t="shared" si="459"/>
        <v>#REF!</v>
      </c>
      <c r="CO248" s="169">
        <f t="shared" ref="CO248" si="499">CO246-CO229</f>
        <v>0</v>
      </c>
      <c r="CP248" s="169" t="e">
        <f t="shared" si="459"/>
        <v>#REF!</v>
      </c>
      <c r="CQ248" s="169"/>
      <c r="CR248" s="169">
        <f t="shared" si="459"/>
        <v>0</v>
      </c>
      <c r="CS248" s="169"/>
      <c r="CT248" s="169" t="e">
        <f t="shared" si="459"/>
        <v>#REF!</v>
      </c>
      <c r="CU248" s="169" t="e">
        <f t="shared" ref="CU248" si="500">CU246-CU229</f>
        <v>#REF!</v>
      </c>
      <c r="CV248" s="169">
        <f t="shared" si="459"/>
        <v>0</v>
      </c>
      <c r="CW248" s="169">
        <f t="shared" ref="CW248" si="501">CW246-CW229</f>
        <v>36010597</v>
      </c>
      <c r="CX248" s="356">
        <f t="shared" si="459"/>
        <v>780524746</v>
      </c>
      <c r="CY248" s="356">
        <f t="shared" ref="CY248" si="502">CY246-CY229</f>
        <v>368535606</v>
      </c>
      <c r="CZ248" s="375">
        <f>CX248+AD248+V248+L248</f>
        <v>1039989897</v>
      </c>
    </row>
    <row r="249" spans="1:104" x14ac:dyDescent="0.3">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331"/>
    </row>
    <row r="250" spans="1:104" ht="35.4" thickBot="1" x14ac:dyDescent="0.35">
      <c r="A250" s="32"/>
      <c r="B250" s="33" t="s">
        <v>473</v>
      </c>
      <c r="C250" s="152">
        <f t="shared" ref="C250:CX250" si="503">C246-C216</f>
        <v>0</v>
      </c>
      <c r="D250" s="152">
        <f t="shared" ref="D250" si="504">D246-D216</f>
        <v>1942542</v>
      </c>
      <c r="E250" s="152">
        <f t="shared" si="503"/>
        <v>0</v>
      </c>
      <c r="F250" s="152">
        <f t="shared" ref="F250" si="505">F246-F216</f>
        <v>443538</v>
      </c>
      <c r="G250" s="152">
        <f t="shared" si="503"/>
        <v>28055370</v>
      </c>
      <c r="H250" s="152">
        <f t="shared" ref="H250" si="506">H246-H216</f>
        <v>21853541</v>
      </c>
      <c r="I250" s="152">
        <f t="shared" si="503"/>
        <v>0</v>
      </c>
      <c r="J250" s="152">
        <f t="shared" ref="J250" si="507">J246-J216</f>
        <v>0</v>
      </c>
      <c r="K250" s="152">
        <f t="shared" si="503"/>
        <v>0</v>
      </c>
      <c r="L250" s="152">
        <f t="shared" si="503"/>
        <v>28055370</v>
      </c>
      <c r="M250" s="152">
        <f t="shared" ref="M250" si="508">M246-M216</f>
        <v>25626054</v>
      </c>
      <c r="N250" s="170">
        <f t="shared" si="503"/>
        <v>148549923</v>
      </c>
      <c r="O250" s="170">
        <f t="shared" ref="O250:Q250" si="509">O246-O216</f>
        <v>137906517</v>
      </c>
      <c r="P250" s="170">
        <f t="shared" si="509"/>
        <v>0</v>
      </c>
      <c r="Q250" s="170">
        <f t="shared" si="509"/>
        <v>0</v>
      </c>
      <c r="R250" s="170">
        <f t="shared" ref="R250:S250" si="510">R246-R216</f>
        <v>0</v>
      </c>
      <c r="S250" s="170">
        <f t="shared" si="510"/>
        <v>0</v>
      </c>
      <c r="T250" s="170">
        <f t="shared" si="503"/>
        <v>0</v>
      </c>
      <c r="U250" s="170">
        <f t="shared" ref="U250" si="511">U246-U216</f>
        <v>1946727</v>
      </c>
      <c r="V250" s="170">
        <f t="shared" si="503"/>
        <v>148549923</v>
      </c>
      <c r="W250" s="170">
        <f t="shared" ref="W250" si="512">W246-W216</f>
        <v>139853244</v>
      </c>
      <c r="X250" s="170">
        <f t="shared" si="503"/>
        <v>82859858</v>
      </c>
      <c r="Y250" s="170">
        <f t="shared" ref="Y250" si="513">Y246-Y216</f>
        <v>79018767</v>
      </c>
      <c r="Z250" s="170">
        <f t="shared" si="503"/>
        <v>0</v>
      </c>
      <c r="AA250" s="170">
        <f t="shared" ref="AA250" si="514">AA246-AA216</f>
        <v>965118</v>
      </c>
      <c r="AB250" s="170">
        <f t="shared" si="503"/>
        <v>0</v>
      </c>
      <c r="AC250" s="170">
        <f t="shared" ref="AC250" si="515">AC246-AC216</f>
        <v>0</v>
      </c>
      <c r="AD250" s="170">
        <f>AD246-AD216</f>
        <v>82859858</v>
      </c>
      <c r="AE250" s="170">
        <f>AE246-AE216</f>
        <v>79983885</v>
      </c>
      <c r="AF250" s="170">
        <f t="shared" si="503"/>
        <v>0</v>
      </c>
      <c r="AG250" s="170">
        <f t="shared" ref="AG250" si="516">AG246-AG216</f>
        <v>0</v>
      </c>
      <c r="AH250" s="170">
        <f t="shared" si="503"/>
        <v>0</v>
      </c>
      <c r="AI250" s="170">
        <f t="shared" ref="AI250" si="517">AI246-AI216</f>
        <v>0</v>
      </c>
      <c r="AJ250" s="170">
        <f t="shared" si="503"/>
        <v>0</v>
      </c>
      <c r="AK250" s="170">
        <f t="shared" ref="AK250" si="518">AK246-AK216</f>
        <v>0</v>
      </c>
      <c r="AL250" s="170">
        <f t="shared" si="503"/>
        <v>0</v>
      </c>
      <c r="AM250" s="170">
        <f t="shared" ref="AM250" si="519">AM246-AM216</f>
        <v>18764547</v>
      </c>
      <c r="AN250" s="170">
        <f t="shared" si="503"/>
        <v>0</v>
      </c>
      <c r="AO250" s="170">
        <f t="shared" ref="AO250" si="520">AO246-AO216</f>
        <v>4711379</v>
      </c>
      <c r="AP250" s="170">
        <f t="shared" si="503"/>
        <v>0</v>
      </c>
      <c r="AQ250" s="170">
        <f t="shared" ref="AQ250" si="521">AQ246-AQ216</f>
        <v>5006116</v>
      </c>
      <c r="AR250" s="170">
        <f t="shared" si="503"/>
        <v>0</v>
      </c>
      <c r="AS250" s="170">
        <f t="shared" ref="AS250" si="522">AS246-AS216</f>
        <v>28249</v>
      </c>
      <c r="AT250" s="170">
        <f t="shared" si="503"/>
        <v>0</v>
      </c>
      <c r="AU250" s="170">
        <f t="shared" ref="AU250" si="523">AU246-AU216</f>
        <v>0</v>
      </c>
      <c r="AV250" s="170">
        <f t="shared" si="503"/>
        <v>0</v>
      </c>
      <c r="AW250" s="170">
        <f t="shared" ref="AW250" si="524">AW246-AW216</f>
        <v>3443017</v>
      </c>
      <c r="AX250" s="170">
        <f t="shared" si="503"/>
        <v>0</v>
      </c>
      <c r="AY250" s="170">
        <f t="shared" ref="AY250" si="525">AY246-AY216</f>
        <v>16936239</v>
      </c>
      <c r="AZ250" s="170">
        <f t="shared" si="503"/>
        <v>0</v>
      </c>
      <c r="BA250" s="170">
        <f t="shared" ref="BA250" si="526">BA246-BA216</f>
        <v>0</v>
      </c>
      <c r="BB250" s="170">
        <f t="shared" si="503"/>
        <v>0</v>
      </c>
      <c r="BC250" s="170">
        <f t="shared" ref="BC250" si="527">BC246-BC216</f>
        <v>3813955</v>
      </c>
      <c r="BD250" s="170">
        <f t="shared" si="503"/>
        <v>0</v>
      </c>
      <c r="BE250" s="170">
        <f t="shared" ref="BE250" si="528">BE246-BE216</f>
        <v>0</v>
      </c>
      <c r="BF250" s="170">
        <f t="shared" si="503"/>
        <v>0</v>
      </c>
      <c r="BG250" s="170">
        <f t="shared" ref="BG250" si="529">BG246-BG216</f>
        <v>89398190</v>
      </c>
      <c r="BH250" s="170">
        <f t="shared" si="503"/>
        <v>0</v>
      </c>
      <c r="BI250" s="170">
        <f t="shared" ref="BI250" si="530">BI246-BI216</f>
        <v>12874355</v>
      </c>
      <c r="BJ250" s="170">
        <f t="shared" si="503"/>
        <v>766666182</v>
      </c>
      <c r="BK250" s="170">
        <f t="shared" ref="BK250" si="531">BK246-BK216</f>
        <v>46159485</v>
      </c>
      <c r="BL250" s="170">
        <f t="shared" si="503"/>
        <v>0</v>
      </c>
      <c r="BM250" s="170">
        <f t="shared" ref="BM250" si="532">BM246-BM216</f>
        <v>2392035</v>
      </c>
      <c r="BN250" s="170">
        <f t="shared" si="503"/>
        <v>0</v>
      </c>
      <c r="BO250" s="170">
        <f t="shared" ref="BO250" si="533">BO246-BO216</f>
        <v>21682681</v>
      </c>
      <c r="BP250" s="170">
        <f t="shared" si="503"/>
        <v>0</v>
      </c>
      <c r="BQ250" s="170">
        <f t="shared" ref="BQ250" si="534">BQ246-BQ216</f>
        <v>3840000</v>
      </c>
      <c r="BR250" s="170">
        <f t="shared" si="503"/>
        <v>0</v>
      </c>
      <c r="BS250" s="170">
        <f t="shared" ref="BS250" si="535">BS246-BS216</f>
        <v>15850078</v>
      </c>
      <c r="BT250" s="170">
        <f t="shared" si="503"/>
        <v>0</v>
      </c>
      <c r="BU250" s="170">
        <f t="shared" ref="BU250" si="536">BU246-BU216</f>
        <v>15704887</v>
      </c>
      <c r="BV250" s="170">
        <f t="shared" si="503"/>
        <v>0</v>
      </c>
      <c r="BW250" s="170">
        <f t="shared" ref="BW250" si="537">BW246-BW216</f>
        <v>4290000</v>
      </c>
      <c r="BX250" s="170">
        <f t="shared" si="503"/>
        <v>0</v>
      </c>
      <c r="BY250" s="170">
        <f t="shared" ref="BY250" si="538">BY246-BY216</f>
        <v>0</v>
      </c>
      <c r="BZ250" s="170" t="e">
        <f t="shared" si="503"/>
        <v>#REF!</v>
      </c>
      <c r="CA250" s="170">
        <f t="shared" ref="CA250" si="539">CA246-CA216</f>
        <v>0</v>
      </c>
      <c r="CB250" s="170">
        <f t="shared" si="503"/>
        <v>0</v>
      </c>
      <c r="CC250" s="170">
        <f t="shared" ref="CC250" si="540">CC246-CC216</f>
        <v>44638862</v>
      </c>
      <c r="CD250" s="170">
        <f t="shared" si="503"/>
        <v>0</v>
      </c>
      <c r="CE250" s="170">
        <f t="shared" ref="CE250" si="541">CE246-CE216</f>
        <v>3047740</v>
      </c>
      <c r="CF250" s="170" t="e">
        <f t="shared" si="503"/>
        <v>#REF!</v>
      </c>
      <c r="CG250" s="170" t="e">
        <f t="shared" ref="CG250" si="542">CG246-CG216</f>
        <v>#REF!</v>
      </c>
      <c r="CH250" s="170">
        <f t="shared" si="503"/>
        <v>0</v>
      </c>
      <c r="CI250" s="170"/>
      <c r="CJ250" s="170">
        <f t="shared" si="503"/>
        <v>0</v>
      </c>
      <c r="CK250" s="170"/>
      <c r="CL250" s="170" t="e">
        <f t="shared" si="503"/>
        <v>#REF!</v>
      </c>
      <c r="CM250" s="170"/>
      <c r="CN250" s="170" t="e">
        <f t="shared" si="503"/>
        <v>#REF!</v>
      </c>
      <c r="CO250" s="170">
        <f t="shared" ref="CO250" si="543">CO246-CO216</f>
        <v>0</v>
      </c>
      <c r="CP250" s="170" t="e">
        <f t="shared" si="503"/>
        <v>#REF!</v>
      </c>
      <c r="CQ250" s="170"/>
      <c r="CR250" s="170">
        <f t="shared" si="503"/>
        <v>0</v>
      </c>
      <c r="CS250" s="170"/>
      <c r="CT250" s="170" t="e">
        <f t="shared" si="503"/>
        <v>#REF!</v>
      </c>
      <c r="CU250" s="170" t="e">
        <f t="shared" ref="CU250" si="544">CU246-CU216</f>
        <v>#REF!</v>
      </c>
      <c r="CV250" s="170">
        <f t="shared" si="503"/>
        <v>0</v>
      </c>
      <c r="CW250" s="170">
        <f t="shared" ref="CW250" si="545">CW246-CW216</f>
        <v>36010597</v>
      </c>
      <c r="CX250" s="357">
        <f t="shared" si="503"/>
        <v>766666182</v>
      </c>
      <c r="CY250" s="357">
        <f t="shared" ref="CY250" si="546">CY246-CY216</f>
        <v>354677042</v>
      </c>
      <c r="CZ250" s="376">
        <f>CX250+AD250+V250+L250</f>
        <v>1026131333</v>
      </c>
    </row>
    <row r="251" spans="1:104" ht="17.399999999999999" x14ac:dyDescent="0.3">
      <c r="A251" s="28"/>
      <c r="B251" s="29"/>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c r="BI251" s="153"/>
      <c r="BJ251" s="153"/>
      <c r="BK251" s="153"/>
      <c r="BL251" s="153"/>
      <c r="BM251" s="153"/>
      <c r="BN251" s="153"/>
      <c r="BO251" s="153"/>
      <c r="BP251" s="153"/>
      <c r="BQ251" s="153"/>
      <c r="BR251" s="153"/>
      <c r="BS251" s="153"/>
      <c r="BT251" s="153"/>
      <c r="BU251" s="153"/>
      <c r="BV251" s="153"/>
      <c r="BW251" s="153"/>
      <c r="BX251" s="153"/>
      <c r="BY251" s="153"/>
      <c r="BZ251" s="153"/>
      <c r="CA251" s="153"/>
      <c r="CB251" s="153"/>
      <c r="CC251" s="153"/>
      <c r="CD251" s="153"/>
      <c r="CE251" s="153"/>
      <c r="CF251" s="153"/>
      <c r="CG251" s="153"/>
      <c r="CH251" s="153"/>
      <c r="CI251" s="153"/>
      <c r="CJ251" s="153"/>
      <c r="CK251" s="153"/>
      <c r="CL251" s="153"/>
      <c r="CM251" s="153"/>
      <c r="CN251" s="153"/>
      <c r="CO251" s="153"/>
      <c r="CP251" s="153"/>
      <c r="CQ251" s="153"/>
      <c r="CR251" s="153"/>
      <c r="CS251" s="153"/>
      <c r="CT251" s="153"/>
      <c r="CU251" s="153"/>
      <c r="CV251" s="153"/>
      <c r="CW251" s="153"/>
      <c r="CX251" s="153"/>
      <c r="CY251" s="153"/>
      <c r="CZ251" s="153"/>
    </row>
  </sheetData>
  <mergeCells count="4">
    <mergeCell ref="C2:L2"/>
    <mergeCell ref="N2:V2"/>
    <mergeCell ref="C121:K121"/>
    <mergeCell ref="N121:V121"/>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252"/>
  <sheetViews>
    <sheetView zoomScale="73" zoomScaleNormal="73" workbookViewId="0">
      <pane xSplit="2" ySplit="4" topLeftCell="V29" activePane="bottomRight" state="frozen"/>
      <selection activeCell="AZ189" sqref="AZ189"/>
      <selection pane="topRight" activeCell="AZ189" sqref="AZ189"/>
      <selection pane="bottomLeft" activeCell="AZ189" sqref="AZ189"/>
      <selection pane="bottomRight" activeCell="AG57" sqref="AG57"/>
    </sheetView>
  </sheetViews>
  <sheetFormatPr defaultRowHeight="15" x14ac:dyDescent="0.3"/>
  <cols>
    <col min="1" max="1" width="8.109375" style="1" customWidth="1"/>
    <col min="2" max="2" width="58.44140625" style="2" bestFit="1" customWidth="1"/>
    <col min="3" max="5" width="15.6640625" customWidth="1"/>
    <col min="6" max="10" width="17.44140625" style="177" customWidth="1"/>
    <col min="11" max="11" width="20.33203125" customWidth="1"/>
    <col min="12" max="12" width="17.109375" customWidth="1"/>
    <col min="13" max="13" width="17.109375" bestFit="1" customWidth="1"/>
    <col min="14" max="14" width="15.6640625" style="177" customWidth="1"/>
    <col min="15" max="17" width="15.6640625" customWidth="1"/>
    <col min="18" max="18" width="17.6640625" style="177" customWidth="1"/>
    <col min="19" max="19" width="17.6640625" customWidth="1"/>
    <col min="20" max="21" width="19.5546875" bestFit="1" customWidth="1"/>
    <col min="22" max="22" width="17.6640625" style="296" customWidth="1"/>
    <col min="23" max="23" width="21.5546875" customWidth="1"/>
    <col min="24" max="25" width="19.5546875" bestFit="1" customWidth="1"/>
    <col min="26" max="26" width="17.6640625" style="177" bestFit="1" customWidth="1"/>
    <col min="27" max="27" width="17.109375" hidden="1" customWidth="1"/>
    <col min="29" max="29" width="12.6640625" hidden="1" customWidth="1"/>
    <col min="30" max="30" width="17.109375" hidden="1" customWidth="1"/>
  </cols>
  <sheetData>
    <row r="1" spans="1:30" ht="15.6" thickBot="1" x14ac:dyDescent="0.35"/>
    <row r="2" spans="1:30" ht="15.6" x14ac:dyDescent="0.3">
      <c r="C2" s="210" t="s">
        <v>474</v>
      </c>
      <c r="D2" s="211"/>
      <c r="E2" s="211"/>
      <c r="F2" s="212"/>
      <c r="G2" s="572" t="s">
        <v>1528</v>
      </c>
      <c r="H2" s="572"/>
      <c r="I2" s="572"/>
      <c r="J2" s="572"/>
      <c r="K2" s="244" t="s">
        <v>683</v>
      </c>
      <c r="L2" s="245"/>
      <c r="M2" s="245"/>
      <c r="N2" s="246"/>
      <c r="O2" s="247" t="s">
        <v>514</v>
      </c>
      <c r="P2" s="248"/>
      <c r="Q2" s="248"/>
      <c r="R2" s="249"/>
      <c r="S2" s="250" t="s">
        <v>515</v>
      </c>
      <c r="T2" s="251"/>
      <c r="U2" s="251"/>
      <c r="V2" s="297"/>
      <c r="W2" s="252" t="s">
        <v>628</v>
      </c>
      <c r="X2" s="253"/>
      <c r="Y2" s="253"/>
      <c r="Z2" s="764"/>
      <c r="AA2" s="748"/>
    </row>
    <row r="3" spans="1:30" ht="15.6" x14ac:dyDescent="0.3">
      <c r="A3" s="5"/>
      <c r="B3" s="6" t="s">
        <v>1</v>
      </c>
      <c r="C3" s="213"/>
      <c r="D3" s="8"/>
      <c r="E3" s="8"/>
      <c r="F3" s="214"/>
      <c r="G3" s="449"/>
      <c r="H3" s="449"/>
      <c r="I3" s="449"/>
      <c r="J3" s="449"/>
      <c r="K3" s="213"/>
      <c r="L3" s="8"/>
      <c r="M3" s="8"/>
      <c r="N3" s="214"/>
      <c r="O3" s="213"/>
      <c r="P3" s="8"/>
      <c r="Q3" s="8"/>
      <c r="R3" s="214"/>
      <c r="S3" s="213"/>
      <c r="T3" s="8"/>
      <c r="U3" s="8"/>
      <c r="V3" s="298"/>
      <c r="W3" s="213"/>
      <c r="X3" s="8"/>
      <c r="Y3" s="8"/>
      <c r="Z3" s="214"/>
      <c r="AA3" s="749"/>
    </row>
    <row r="4" spans="1:30" ht="31.2" x14ac:dyDescent="0.3">
      <c r="A4" s="2" t="s">
        <v>26</v>
      </c>
      <c r="B4" s="10" t="s">
        <v>684</v>
      </c>
      <c r="C4" s="215" t="s">
        <v>625</v>
      </c>
      <c r="D4" s="11" t="s">
        <v>626</v>
      </c>
      <c r="E4" s="11" t="s">
        <v>627</v>
      </c>
      <c r="F4" s="216" t="s">
        <v>595</v>
      </c>
      <c r="G4" s="215" t="s">
        <v>625</v>
      </c>
      <c r="H4" s="11" t="s">
        <v>626</v>
      </c>
      <c r="I4" s="11" t="s">
        <v>627</v>
      </c>
      <c r="J4" s="216" t="s">
        <v>595</v>
      </c>
      <c r="K4" s="215" t="s">
        <v>625</v>
      </c>
      <c r="L4" s="11" t="s">
        <v>626</v>
      </c>
      <c r="M4" s="11" t="s">
        <v>627</v>
      </c>
      <c r="N4" s="216" t="s">
        <v>595</v>
      </c>
      <c r="O4" s="215" t="s">
        <v>625</v>
      </c>
      <c r="P4" s="11" t="s">
        <v>626</v>
      </c>
      <c r="Q4" s="11" t="s">
        <v>627</v>
      </c>
      <c r="R4" s="216" t="s">
        <v>595</v>
      </c>
      <c r="S4" s="215" t="s">
        <v>625</v>
      </c>
      <c r="T4" s="11" t="s">
        <v>626</v>
      </c>
      <c r="U4" s="11" t="s">
        <v>627</v>
      </c>
      <c r="V4" s="299" t="s">
        <v>595</v>
      </c>
      <c r="W4" s="215" t="s">
        <v>625</v>
      </c>
      <c r="X4" s="11" t="s">
        <v>626</v>
      </c>
      <c r="Y4" s="11" t="s">
        <v>627</v>
      </c>
      <c r="Z4" s="216" t="s">
        <v>595</v>
      </c>
      <c r="AA4" s="750" t="s">
        <v>839</v>
      </c>
      <c r="AD4" s="402" t="s">
        <v>839</v>
      </c>
    </row>
    <row r="5" spans="1:30" ht="31.2" x14ac:dyDescent="0.3">
      <c r="A5" s="14" t="s">
        <v>51</v>
      </c>
      <c r="B5" s="199" t="s">
        <v>52</v>
      </c>
      <c r="C5" s="217">
        <f>'részletező tábla eredeti ei Bag'!H5</f>
        <v>0</v>
      </c>
      <c r="D5" s="145">
        <f>'részletező tábla módosíto ei '!H5</f>
        <v>0</v>
      </c>
      <c r="E5" s="145">
        <f>'2a cofog szerinti teljesítés'!H5</f>
        <v>0</v>
      </c>
      <c r="F5" s="218">
        <v>0</v>
      </c>
      <c r="G5" s="217">
        <f>'részletező tábla eredeti ei Bag'!L5</f>
        <v>0</v>
      </c>
      <c r="H5" s="145">
        <f>'részletező tábla módosíto ei '!L5</f>
        <v>0</v>
      </c>
      <c r="I5" s="145">
        <f>'2a cofog szerinti teljesítés'!L5</f>
        <v>0</v>
      </c>
      <c r="J5" s="557"/>
      <c r="K5" s="217">
        <f>'részletező tábla eredeti ei Bag'!Q5</f>
        <v>0</v>
      </c>
      <c r="L5" s="145">
        <f>'részletező tábla módosíto ei '!Q5</f>
        <v>0</v>
      </c>
      <c r="M5" s="145">
        <f>'2a cofog szerinti teljesítés'!Q5</f>
        <v>0</v>
      </c>
      <c r="N5" s="218">
        <v>0</v>
      </c>
      <c r="O5" s="217">
        <f>'részletező tábla eredeti ei Bag'!U5</f>
        <v>0</v>
      </c>
      <c r="P5" s="145">
        <f>'részletező tábla módosíto ei '!U5</f>
        <v>0</v>
      </c>
      <c r="Q5" s="145">
        <f>'2a cofog szerinti teljesítés'!U5</f>
        <v>0</v>
      </c>
      <c r="R5" s="218">
        <v>0</v>
      </c>
      <c r="S5" s="217">
        <f>'részletező tábla eredeti ei Bag'!AZ5</f>
        <v>401096311</v>
      </c>
      <c r="T5" s="145">
        <f>'részletező tábla módosíto ei '!AZ5</f>
        <v>474377705</v>
      </c>
      <c r="U5" s="145">
        <f>'2a cofog szerinti teljesítés'!BC5</f>
        <v>466825088</v>
      </c>
      <c r="V5" s="300">
        <f t="shared" ref="V5:V11" si="0">U5/T5</f>
        <v>0.98407889552903838</v>
      </c>
      <c r="W5" s="765">
        <f>'részletező tábla eredeti ei Bag'!BA5</f>
        <v>401096311</v>
      </c>
      <c r="X5" s="766">
        <f>'részletező tábla módosíto ei '!BA5</f>
        <v>474377705</v>
      </c>
      <c r="Y5" s="766">
        <f>'2a cofog szerinti teljesítés'!BD5</f>
        <v>466825088</v>
      </c>
      <c r="Z5" s="767">
        <f>Y5/X5</f>
        <v>0.98407889552903838</v>
      </c>
      <c r="AA5" s="751">
        <f>X5-Y5</f>
        <v>7552617</v>
      </c>
      <c r="AC5" s="101">
        <f t="shared" ref="AC5:AC6" si="1">X5-Y5</f>
        <v>7552617</v>
      </c>
      <c r="AD5" s="145">
        <f>X5-Y5</f>
        <v>7552617</v>
      </c>
    </row>
    <row r="6" spans="1:30" ht="15.6" x14ac:dyDescent="0.3">
      <c r="A6" s="16" t="s">
        <v>53</v>
      </c>
      <c r="B6" s="200" t="s">
        <v>54</v>
      </c>
      <c r="C6" s="219">
        <f>'részletező tábla eredeti ei Bag'!H6</f>
        <v>0</v>
      </c>
      <c r="D6" s="146">
        <f>'részletező tábla módosíto ei '!H6</f>
        <v>0</v>
      </c>
      <c r="E6" s="146">
        <f>'2a cofog szerinti teljesítés'!H6</f>
        <v>0</v>
      </c>
      <c r="F6" s="220">
        <f t="shared" ref="F6" si="2">SUM(F7:F13)</f>
        <v>0</v>
      </c>
      <c r="G6" s="219">
        <f>'részletező tábla eredeti ei Bag'!L6</f>
        <v>0</v>
      </c>
      <c r="H6" s="146">
        <f>'részletező tábla módosíto ei '!L6</f>
        <v>0</v>
      </c>
      <c r="I6" s="146">
        <f>'2a cofog szerinti teljesítés'!L6</f>
        <v>0</v>
      </c>
      <c r="J6" s="558"/>
      <c r="K6" s="219">
        <f>'részletező tábla eredeti ei Bag'!Q6</f>
        <v>0</v>
      </c>
      <c r="L6" s="146">
        <f>'részletező tábla módosíto ei '!Q6</f>
        <v>0</v>
      </c>
      <c r="M6" s="146">
        <f>'2a cofog szerinti teljesítés'!Q6</f>
        <v>0</v>
      </c>
      <c r="N6" s="220">
        <f t="shared" ref="N6" si="3">SUM(N7:N13)</f>
        <v>0</v>
      </c>
      <c r="O6" s="219">
        <f>'részletező tábla eredeti ei Bag'!U6</f>
        <v>0</v>
      </c>
      <c r="P6" s="146">
        <f>'részletező tábla módosíto ei '!U6</f>
        <v>0</v>
      </c>
      <c r="Q6" s="146">
        <f>'2a cofog szerinti teljesítés'!U6</f>
        <v>0</v>
      </c>
      <c r="R6" s="220">
        <f t="shared" ref="R6" si="4">SUM(R7:R13)</f>
        <v>0</v>
      </c>
      <c r="S6" s="219">
        <f>'részletező tábla eredeti ei Bag'!AZ6</f>
        <v>348951411</v>
      </c>
      <c r="T6" s="146">
        <f>'részletező tábla módosíto ei '!AZ6</f>
        <v>422232805</v>
      </c>
      <c r="U6" s="146">
        <f>'2a cofog szerinti teljesítés'!BC6</f>
        <v>422232805</v>
      </c>
      <c r="V6" s="301">
        <f t="shared" si="0"/>
        <v>1</v>
      </c>
      <c r="W6" s="768">
        <f>'részletező tábla eredeti ei Bag'!BA6</f>
        <v>348951411</v>
      </c>
      <c r="X6" s="769">
        <f>'részletező tábla módosíto ei '!BA6</f>
        <v>422232805</v>
      </c>
      <c r="Y6" s="769">
        <f>'2a cofog szerinti teljesítés'!BD6</f>
        <v>422232805</v>
      </c>
      <c r="Z6" s="770">
        <f>Y6/X6</f>
        <v>1</v>
      </c>
      <c r="AA6" s="752">
        <f t="shared" ref="AA6:AA72" si="5">X6-Y6</f>
        <v>0</v>
      </c>
      <c r="AC6" s="101">
        <f t="shared" si="1"/>
        <v>0</v>
      </c>
      <c r="AD6" s="146">
        <f t="shared" ref="AD6:AD72" si="6">X6-Y6</f>
        <v>0</v>
      </c>
    </row>
    <row r="7" spans="1:30" ht="30" x14ac:dyDescent="0.3">
      <c r="A7" s="18" t="s">
        <v>55</v>
      </c>
      <c r="B7" s="201" t="s">
        <v>56</v>
      </c>
      <c r="C7" s="221">
        <f>'részletező tábla eredeti ei Bag'!H7</f>
        <v>0</v>
      </c>
      <c r="D7" s="147">
        <f>'részletező tábla módosíto ei '!H7</f>
        <v>0</v>
      </c>
      <c r="E7" s="147">
        <f>'2a cofog szerinti teljesítés'!H7</f>
        <v>0</v>
      </c>
      <c r="F7" s="222"/>
      <c r="G7" s="221">
        <f>'részletező tábla eredeti ei Bag'!L7</f>
        <v>0</v>
      </c>
      <c r="H7" s="147">
        <f>'részletező tábla módosíto ei '!L7</f>
        <v>0</v>
      </c>
      <c r="I7" s="147">
        <f>'2a cofog szerinti teljesítés'!L7</f>
        <v>0</v>
      </c>
      <c r="J7" s="559"/>
      <c r="K7" s="221">
        <f>'részletező tábla eredeti ei Bag'!Q7</f>
        <v>0</v>
      </c>
      <c r="L7" s="147">
        <f>'részletező tábla módosíto ei '!Q7</f>
        <v>0</v>
      </c>
      <c r="M7" s="147">
        <f>'2a cofog szerinti teljesítés'!Q7</f>
        <v>0</v>
      </c>
      <c r="N7" s="222"/>
      <c r="O7" s="221">
        <f>'részletező tábla eredeti ei Bag'!U7</f>
        <v>0</v>
      </c>
      <c r="P7" s="147">
        <f>'részletező tábla módosíto ei '!U7</f>
        <v>0</v>
      </c>
      <c r="Q7" s="147">
        <f>'2a cofog szerinti teljesítés'!U7</f>
        <v>0</v>
      </c>
      <c r="R7" s="222"/>
      <c r="S7" s="221">
        <f>'részletező tábla eredeti ei Bag'!AZ7</f>
        <v>110781991</v>
      </c>
      <c r="T7" s="147">
        <f>'részletező tábla módosíto ei '!AZ7</f>
        <v>107747751</v>
      </c>
      <c r="U7" s="147">
        <f>'2a cofog szerinti teljesítés'!BC7</f>
        <v>107747751</v>
      </c>
      <c r="V7" s="302">
        <f>U7/T7</f>
        <v>1</v>
      </c>
      <c r="W7" s="771">
        <f>'részletező tábla eredeti ei Bag'!BA7</f>
        <v>110781991</v>
      </c>
      <c r="X7" s="772">
        <f>'részletező tábla módosíto ei '!BA7</f>
        <v>107747751</v>
      </c>
      <c r="Y7" s="772">
        <f>'2a cofog szerinti teljesítés'!BD7</f>
        <v>107747751</v>
      </c>
      <c r="Z7" s="773">
        <f>Y7/X7</f>
        <v>1</v>
      </c>
      <c r="AA7" s="753">
        <f t="shared" si="5"/>
        <v>0</v>
      </c>
      <c r="AC7" s="101">
        <f>X7-Y7</f>
        <v>0</v>
      </c>
      <c r="AD7" s="147">
        <f t="shared" si="6"/>
        <v>0</v>
      </c>
    </row>
    <row r="8" spans="1:30" ht="30" x14ac:dyDescent="0.3">
      <c r="A8" s="18" t="s">
        <v>57</v>
      </c>
      <c r="B8" s="201" t="s">
        <v>58</v>
      </c>
      <c r="C8" s="221">
        <f>'részletező tábla eredeti ei Bag'!H8</f>
        <v>0</v>
      </c>
      <c r="D8" s="147">
        <f>'részletező tábla módosíto ei '!H8</f>
        <v>0</v>
      </c>
      <c r="E8" s="147">
        <f>'2a cofog szerinti teljesítés'!H8</f>
        <v>0</v>
      </c>
      <c r="F8" s="222"/>
      <c r="G8" s="221">
        <f>'részletező tábla eredeti ei Bag'!L8</f>
        <v>0</v>
      </c>
      <c r="H8" s="147">
        <f>'részletező tábla módosíto ei '!L8</f>
        <v>0</v>
      </c>
      <c r="I8" s="147">
        <f>'2a cofog szerinti teljesítés'!L8</f>
        <v>0</v>
      </c>
      <c r="J8" s="559"/>
      <c r="K8" s="221">
        <f>'részletező tábla eredeti ei Bag'!Q8</f>
        <v>0</v>
      </c>
      <c r="L8" s="147">
        <f>'részletező tábla módosíto ei '!Q8</f>
        <v>0</v>
      </c>
      <c r="M8" s="147">
        <f>'2a cofog szerinti teljesítés'!Q8</f>
        <v>0</v>
      </c>
      <c r="N8" s="222"/>
      <c r="O8" s="221">
        <f>'részletező tábla eredeti ei Bag'!U8</f>
        <v>0</v>
      </c>
      <c r="P8" s="147">
        <f>'részletező tábla módosíto ei '!U8</f>
        <v>0</v>
      </c>
      <c r="Q8" s="147">
        <f>'2a cofog szerinti teljesítés'!U8</f>
        <v>0</v>
      </c>
      <c r="R8" s="222"/>
      <c r="S8" s="221">
        <f>'részletező tábla eredeti ei Bag'!AZ8</f>
        <v>108257100</v>
      </c>
      <c r="T8" s="147">
        <f>'részletező tábla módosíto ei '!AZ8</f>
        <v>136266924</v>
      </c>
      <c r="U8" s="147">
        <f>'2a cofog szerinti teljesítés'!BC8</f>
        <v>136266924</v>
      </c>
      <c r="V8" s="302">
        <f t="shared" si="0"/>
        <v>1</v>
      </c>
      <c r="W8" s="771">
        <f>'részletező tábla eredeti ei Bag'!BA8</f>
        <v>108257100</v>
      </c>
      <c r="X8" s="772">
        <f>'részletező tábla módosíto ei '!BA8</f>
        <v>136266924</v>
      </c>
      <c r="Y8" s="772">
        <f>'2a cofog szerinti teljesítés'!BD8</f>
        <v>136266924</v>
      </c>
      <c r="Z8" s="773">
        <f t="shared" ref="Z8:Z11" si="7">Y8/X8</f>
        <v>1</v>
      </c>
      <c r="AA8" s="753">
        <f t="shared" si="5"/>
        <v>0</v>
      </c>
      <c r="AC8" s="101">
        <f t="shared" ref="AC8:AC74" si="8">X8-Y8</f>
        <v>0</v>
      </c>
      <c r="AD8" s="147">
        <f t="shared" si="6"/>
        <v>0</v>
      </c>
    </row>
    <row r="9" spans="1:30" ht="30" x14ac:dyDescent="0.3">
      <c r="A9" s="18" t="s">
        <v>59</v>
      </c>
      <c r="B9" s="19" t="s">
        <v>1510</v>
      </c>
      <c r="C9" s="221">
        <f>'részletező tábla eredeti ei Bag'!H9</f>
        <v>0</v>
      </c>
      <c r="D9" s="147">
        <f>'részletező tábla módosíto ei '!H9</f>
        <v>0</v>
      </c>
      <c r="E9" s="147">
        <f>'2a cofog szerinti teljesítés'!H9</f>
        <v>0</v>
      </c>
      <c r="F9" s="222"/>
      <c r="G9" s="221">
        <f>'részletező tábla eredeti ei Bag'!L9</f>
        <v>0</v>
      </c>
      <c r="H9" s="147">
        <f>'részletező tábla módosíto ei '!L9</f>
        <v>0</v>
      </c>
      <c r="I9" s="147">
        <f>'2a cofog szerinti teljesítés'!L9</f>
        <v>0</v>
      </c>
      <c r="J9" s="559"/>
      <c r="K9" s="221">
        <f>'részletező tábla eredeti ei Bag'!Q9</f>
        <v>0</v>
      </c>
      <c r="L9" s="147">
        <f>'részletező tábla módosíto ei '!Q9</f>
        <v>0</v>
      </c>
      <c r="M9" s="147">
        <f>'2a cofog szerinti teljesítés'!Q9</f>
        <v>0</v>
      </c>
      <c r="N9" s="222"/>
      <c r="O9" s="221">
        <f>'részletező tábla eredeti ei Bag'!U9</f>
        <v>0</v>
      </c>
      <c r="P9" s="147">
        <f>'részletező tábla módosíto ei '!U9</f>
        <v>0</v>
      </c>
      <c r="Q9" s="147">
        <f>'2a cofog szerinti teljesítés'!U9</f>
        <v>0</v>
      </c>
      <c r="R9" s="222"/>
      <c r="S9" s="221">
        <f>'részletező tábla eredeti ei Bag'!AZ9</f>
        <v>89122267</v>
      </c>
      <c r="T9" s="147">
        <f>'részletező tábla módosíto ei '!AZ9</f>
        <v>106269488</v>
      </c>
      <c r="U9" s="147">
        <f>'2a cofog szerinti teljesítés'!BC9</f>
        <v>106269488</v>
      </c>
      <c r="V9" s="302">
        <f t="shared" si="0"/>
        <v>1</v>
      </c>
      <c r="W9" s="771">
        <f>'részletező tábla eredeti ei Bag'!BA9</f>
        <v>89122267</v>
      </c>
      <c r="X9" s="772">
        <f>'részletező tábla módosíto ei '!BA9</f>
        <v>106269488</v>
      </c>
      <c r="Y9" s="772">
        <f>'2a cofog szerinti teljesítés'!BD9</f>
        <v>106269488</v>
      </c>
      <c r="Z9" s="773">
        <f t="shared" si="7"/>
        <v>1</v>
      </c>
      <c r="AA9" s="753">
        <f t="shared" si="5"/>
        <v>0</v>
      </c>
      <c r="AC9" s="101">
        <f t="shared" si="8"/>
        <v>0</v>
      </c>
      <c r="AD9" s="147">
        <f t="shared" si="6"/>
        <v>0</v>
      </c>
    </row>
    <row r="10" spans="1:30" ht="30" x14ac:dyDescent="0.3">
      <c r="A10" s="18" t="s">
        <v>59</v>
      </c>
      <c r="B10" s="19" t="s">
        <v>1511</v>
      </c>
      <c r="C10" s="221">
        <f>'részletező tábla eredeti ei Bag'!H10</f>
        <v>0</v>
      </c>
      <c r="D10" s="147">
        <f>'részletező tábla módosíto ei '!H10</f>
        <v>0</v>
      </c>
      <c r="E10" s="147">
        <f>'2a cofog szerinti teljesítés'!H10</f>
        <v>0</v>
      </c>
      <c r="F10" s="222"/>
      <c r="G10" s="221">
        <f>'részletező tábla eredeti ei Bag'!L10</f>
        <v>0</v>
      </c>
      <c r="H10" s="147">
        <f>'részletező tábla módosíto ei '!L10</f>
        <v>0</v>
      </c>
      <c r="I10" s="147">
        <f>'2a cofog szerinti teljesítés'!L10</f>
        <v>0</v>
      </c>
      <c r="J10" s="559"/>
      <c r="K10" s="221">
        <f>'részletező tábla eredeti ei Bag'!Q10</f>
        <v>0</v>
      </c>
      <c r="L10" s="147">
        <f>'részletező tábla módosíto ei '!Q10</f>
        <v>0</v>
      </c>
      <c r="M10" s="147">
        <f>'2a cofog szerinti teljesítés'!Q10</f>
        <v>0</v>
      </c>
      <c r="N10" s="222"/>
      <c r="O10" s="221">
        <f>'részletező tábla eredeti ei Bag'!U10</f>
        <v>0</v>
      </c>
      <c r="P10" s="147">
        <f>'részletező tábla módosíto ei '!U10</f>
        <v>0</v>
      </c>
      <c r="Q10" s="147">
        <f>'2a cofog szerinti teljesítés'!U10</f>
        <v>0</v>
      </c>
      <c r="R10" s="222"/>
      <c r="S10" s="221">
        <f>'részletező tábla eredeti ei Bag'!AZ10</f>
        <v>29517132</v>
      </c>
      <c r="T10" s="147">
        <f>'részletező tábla módosíto ei '!AZ10</f>
        <v>43137162</v>
      </c>
      <c r="U10" s="147">
        <f>'2a cofog szerinti teljesítés'!BC10</f>
        <v>43137162</v>
      </c>
      <c r="V10" s="302">
        <f t="shared" ref="V10" si="9">U10/T10</f>
        <v>1</v>
      </c>
      <c r="W10" s="771">
        <f>'részletező tábla eredeti ei Bag'!BA10</f>
        <v>29517132</v>
      </c>
      <c r="X10" s="772">
        <f>'részletező tábla módosíto ei '!BA10</f>
        <v>43137162</v>
      </c>
      <c r="Y10" s="772">
        <f>'2a cofog szerinti teljesítés'!BD10</f>
        <v>43137162</v>
      </c>
      <c r="Z10" s="773">
        <f t="shared" ref="Z10" si="10">Y10/X10</f>
        <v>1</v>
      </c>
      <c r="AA10" s="753">
        <f t="shared" ref="AA10" si="11">X10-Y10</f>
        <v>0</v>
      </c>
      <c r="AC10" s="101"/>
      <c r="AD10" s="147"/>
    </row>
    <row r="11" spans="1:30" ht="30" x14ac:dyDescent="0.3">
      <c r="A11" s="18" t="s">
        <v>60</v>
      </c>
      <c r="B11" s="201" t="s">
        <v>61</v>
      </c>
      <c r="C11" s="221">
        <f>'részletező tábla eredeti ei Bag'!H11</f>
        <v>0</v>
      </c>
      <c r="D11" s="147">
        <f>'részletező tábla módosíto ei '!H11</f>
        <v>0</v>
      </c>
      <c r="E11" s="147">
        <f>'2a cofog szerinti teljesítés'!H11</f>
        <v>0</v>
      </c>
      <c r="F11" s="222"/>
      <c r="G11" s="221">
        <f>'részletező tábla eredeti ei Bag'!L11</f>
        <v>0</v>
      </c>
      <c r="H11" s="147">
        <f>'részletező tábla módosíto ei '!L11</f>
        <v>0</v>
      </c>
      <c r="I11" s="147">
        <f>'2a cofog szerinti teljesítés'!L11</f>
        <v>0</v>
      </c>
      <c r="J11" s="559"/>
      <c r="K11" s="221">
        <f>'részletező tábla eredeti ei Bag'!Q11</f>
        <v>0</v>
      </c>
      <c r="L11" s="147">
        <f>'részletező tábla módosíto ei '!Q11</f>
        <v>0</v>
      </c>
      <c r="M11" s="147">
        <f>'2a cofog szerinti teljesítés'!Q11</f>
        <v>0</v>
      </c>
      <c r="N11" s="222"/>
      <c r="O11" s="221">
        <f>'részletező tábla eredeti ei Bag'!U11</f>
        <v>0</v>
      </c>
      <c r="P11" s="147">
        <f>'részletező tábla módosíto ei '!U11</f>
        <v>0</v>
      </c>
      <c r="Q11" s="147">
        <f>'2a cofog szerinti teljesítés'!U11</f>
        <v>0</v>
      </c>
      <c r="R11" s="222"/>
      <c r="S11" s="221">
        <f>'részletező tábla eredeti ei Bag'!AZ11</f>
        <v>11272921</v>
      </c>
      <c r="T11" s="147">
        <f>'részletező tábla módosíto ei '!AZ11</f>
        <v>12753921</v>
      </c>
      <c r="U11" s="147">
        <f>'2a cofog szerinti teljesítés'!BC11</f>
        <v>12753921</v>
      </c>
      <c r="V11" s="302">
        <f t="shared" si="0"/>
        <v>1</v>
      </c>
      <c r="W11" s="771">
        <f>'részletező tábla eredeti ei Bag'!BA11</f>
        <v>11272921</v>
      </c>
      <c r="X11" s="772">
        <f>'részletező tábla módosíto ei '!BA11</f>
        <v>12753921</v>
      </c>
      <c r="Y11" s="772">
        <f>'2a cofog szerinti teljesítés'!BD11</f>
        <v>12753921</v>
      </c>
      <c r="Z11" s="773">
        <f t="shared" si="7"/>
        <v>1</v>
      </c>
      <c r="AA11" s="753">
        <f t="shared" si="5"/>
        <v>0</v>
      </c>
      <c r="AC11" s="101">
        <f t="shared" si="8"/>
        <v>0</v>
      </c>
      <c r="AD11" s="147">
        <f t="shared" si="6"/>
        <v>0</v>
      </c>
    </row>
    <row r="12" spans="1:30" x14ac:dyDescent="0.3">
      <c r="A12" s="18" t="s">
        <v>62</v>
      </c>
      <c r="B12" s="201" t="s">
        <v>63</v>
      </c>
      <c r="C12" s="221">
        <f>'részletező tábla eredeti ei Bag'!H12</f>
        <v>0</v>
      </c>
      <c r="D12" s="147">
        <f>'részletező tábla módosíto ei '!H12</f>
        <v>0</v>
      </c>
      <c r="E12" s="147">
        <f>'2a cofog szerinti teljesítés'!H12</f>
        <v>0</v>
      </c>
      <c r="F12" s="222"/>
      <c r="G12" s="221">
        <f>'részletező tábla eredeti ei Bag'!L12</f>
        <v>0</v>
      </c>
      <c r="H12" s="147">
        <f>'részletező tábla módosíto ei '!L12</f>
        <v>0</v>
      </c>
      <c r="I12" s="147">
        <f>'2a cofog szerinti teljesítés'!L12</f>
        <v>0</v>
      </c>
      <c r="J12" s="559"/>
      <c r="K12" s="221">
        <f>'részletező tábla eredeti ei Bag'!Q12</f>
        <v>0</v>
      </c>
      <c r="L12" s="147">
        <f>'részletező tábla módosíto ei '!Q12</f>
        <v>0</v>
      </c>
      <c r="M12" s="147">
        <f>'2a cofog szerinti teljesítés'!Q12</f>
        <v>0</v>
      </c>
      <c r="N12" s="222"/>
      <c r="O12" s="221">
        <f>'részletező tábla eredeti ei Bag'!U12</f>
        <v>0</v>
      </c>
      <c r="P12" s="147">
        <f>'részletező tábla módosíto ei '!U12</f>
        <v>0</v>
      </c>
      <c r="Q12" s="147">
        <f>'2a cofog szerinti teljesítés'!U12</f>
        <v>0</v>
      </c>
      <c r="R12" s="222"/>
      <c r="S12" s="221">
        <f>'részletező tábla eredeti ei Bag'!AZ12</f>
        <v>0</v>
      </c>
      <c r="T12" s="147">
        <f>'részletező tábla módosíto ei '!AZ12</f>
        <v>8766583</v>
      </c>
      <c r="U12" s="147">
        <f>'2a cofog szerinti teljesítés'!BC12</f>
        <v>8766583</v>
      </c>
      <c r="V12" s="302">
        <f>U12/T12</f>
        <v>1</v>
      </c>
      <c r="W12" s="771">
        <f>'részletező tábla eredeti ei Bag'!BA12</f>
        <v>0</v>
      </c>
      <c r="X12" s="772">
        <f>'részletező tábla módosíto ei '!BA12</f>
        <v>8766583</v>
      </c>
      <c r="Y12" s="772">
        <f>'2a cofog szerinti teljesítés'!BD12</f>
        <v>8766583</v>
      </c>
      <c r="Z12" s="773">
        <v>0</v>
      </c>
      <c r="AA12" s="753">
        <f t="shared" si="5"/>
        <v>0</v>
      </c>
      <c r="AC12" s="101">
        <f t="shared" si="8"/>
        <v>0</v>
      </c>
      <c r="AD12" s="147">
        <f t="shared" si="6"/>
        <v>0</v>
      </c>
    </row>
    <row r="13" spans="1:30" x14ac:dyDescent="0.3">
      <c r="A13" s="18" t="s">
        <v>64</v>
      </c>
      <c r="B13" s="201" t="s">
        <v>65</v>
      </c>
      <c r="C13" s="221">
        <f>'részletező tábla eredeti ei Bag'!H13</f>
        <v>0</v>
      </c>
      <c r="D13" s="147">
        <f>'részletező tábla módosíto ei '!H13</f>
        <v>0</v>
      </c>
      <c r="E13" s="147">
        <f>'2a cofog szerinti teljesítés'!H13</f>
        <v>0</v>
      </c>
      <c r="F13" s="222"/>
      <c r="G13" s="221">
        <f>'részletező tábla eredeti ei Bag'!L13</f>
        <v>0</v>
      </c>
      <c r="H13" s="147">
        <f>'részletező tábla módosíto ei '!L13</f>
        <v>0</v>
      </c>
      <c r="I13" s="147">
        <f>'2a cofog szerinti teljesítés'!L13</f>
        <v>0</v>
      </c>
      <c r="J13" s="559"/>
      <c r="K13" s="221">
        <f>'részletező tábla eredeti ei Bag'!Q13</f>
        <v>0</v>
      </c>
      <c r="L13" s="147">
        <f>'részletező tábla módosíto ei '!Q13</f>
        <v>0</v>
      </c>
      <c r="M13" s="147">
        <f>'2a cofog szerinti teljesítés'!Q13</f>
        <v>0</v>
      </c>
      <c r="N13" s="222"/>
      <c r="O13" s="221">
        <f>'részletező tábla eredeti ei Bag'!U13</f>
        <v>0</v>
      </c>
      <c r="P13" s="147">
        <f>'részletező tábla módosíto ei '!U13</f>
        <v>0</v>
      </c>
      <c r="Q13" s="147">
        <f>'2a cofog szerinti teljesítés'!U13</f>
        <v>0</v>
      </c>
      <c r="R13" s="222"/>
      <c r="S13" s="221">
        <f>'részletező tábla eredeti ei Bag'!AZ13</f>
        <v>0</v>
      </c>
      <c r="T13" s="147">
        <f>'részletező tábla módosíto ei '!AZ13</f>
        <v>7290976</v>
      </c>
      <c r="U13" s="147">
        <f>'2a cofog szerinti teljesítés'!BC13</f>
        <v>7290976</v>
      </c>
      <c r="V13" s="302">
        <v>0</v>
      </c>
      <c r="W13" s="771">
        <f>'részletező tábla eredeti ei Bag'!BA13</f>
        <v>0</v>
      </c>
      <c r="X13" s="772">
        <f>'részletező tábla módosíto ei '!BA13</f>
        <v>7290976</v>
      </c>
      <c r="Y13" s="772">
        <f>'2a cofog szerinti teljesítés'!BD13</f>
        <v>7290976</v>
      </c>
      <c r="Z13" s="773">
        <v>0</v>
      </c>
      <c r="AA13" s="753">
        <f t="shared" si="5"/>
        <v>0</v>
      </c>
      <c r="AC13" s="101">
        <f t="shared" si="8"/>
        <v>0</v>
      </c>
      <c r="AD13" s="147">
        <f t="shared" si="6"/>
        <v>0</v>
      </c>
    </row>
    <row r="14" spans="1:30" ht="15.6" x14ac:dyDescent="0.3">
      <c r="A14" s="16" t="s">
        <v>66</v>
      </c>
      <c r="B14" s="200" t="s">
        <v>67</v>
      </c>
      <c r="C14" s="219">
        <f>'részletező tábla eredeti ei Bag'!H14</f>
        <v>0</v>
      </c>
      <c r="D14" s="146">
        <f>'részletező tábla módosíto ei '!H14</f>
        <v>0</v>
      </c>
      <c r="E14" s="146">
        <f>'2a cofog szerinti teljesítés'!H14</f>
        <v>0</v>
      </c>
      <c r="F14" s="220"/>
      <c r="G14" s="219">
        <f>'részletező tábla eredeti ei Bag'!L14</f>
        <v>0</v>
      </c>
      <c r="H14" s="146">
        <f>'részletező tábla módosíto ei '!L14</f>
        <v>0</v>
      </c>
      <c r="I14" s="146">
        <f>'2a cofog szerinti teljesítés'!L14</f>
        <v>0</v>
      </c>
      <c r="J14" s="558"/>
      <c r="K14" s="219">
        <f>'részletező tábla eredeti ei Bag'!Q14</f>
        <v>0</v>
      </c>
      <c r="L14" s="146">
        <f>'részletező tábla módosíto ei '!Q14</f>
        <v>0</v>
      </c>
      <c r="M14" s="146">
        <f>'2a cofog szerinti teljesítés'!Q14</f>
        <v>0</v>
      </c>
      <c r="N14" s="220"/>
      <c r="O14" s="219">
        <f>'részletező tábla eredeti ei Bag'!U14</f>
        <v>0</v>
      </c>
      <c r="P14" s="146">
        <f>'részletező tábla módosíto ei '!U14</f>
        <v>0</v>
      </c>
      <c r="Q14" s="146">
        <f>'2a cofog szerinti teljesítés'!U14</f>
        <v>0</v>
      </c>
      <c r="R14" s="220"/>
      <c r="S14" s="219">
        <f>'részletező tábla eredeti ei Bag'!AZ14</f>
        <v>0</v>
      </c>
      <c r="T14" s="146">
        <f>'részletező tábla módosíto ei '!AZ14</f>
        <v>0</v>
      </c>
      <c r="U14" s="146">
        <f>'2a cofog szerinti teljesítés'!BC14</f>
        <v>0</v>
      </c>
      <c r="V14" s="301"/>
      <c r="W14" s="768">
        <f>'részletező tábla eredeti ei Bag'!BA14</f>
        <v>0</v>
      </c>
      <c r="X14" s="769">
        <f>'részletező tábla módosíto ei '!BA14</f>
        <v>0</v>
      </c>
      <c r="Y14" s="769">
        <f>'2a cofog szerinti teljesítés'!BD14</f>
        <v>0</v>
      </c>
      <c r="Z14" s="770"/>
      <c r="AA14" s="752">
        <f t="shared" si="5"/>
        <v>0</v>
      </c>
      <c r="AC14" s="101">
        <f t="shared" si="8"/>
        <v>0</v>
      </c>
      <c r="AD14" s="146">
        <f t="shared" si="6"/>
        <v>0</v>
      </c>
    </row>
    <row r="15" spans="1:30" ht="31.2" x14ac:dyDescent="0.3">
      <c r="A15" s="16" t="s">
        <v>68</v>
      </c>
      <c r="B15" s="200" t="s">
        <v>69</v>
      </c>
      <c r="C15" s="219">
        <f>'részletező tábla eredeti ei Bag'!H15</f>
        <v>0</v>
      </c>
      <c r="D15" s="146">
        <f>'részletező tábla módosíto ei '!H15</f>
        <v>0</v>
      </c>
      <c r="E15" s="146">
        <f>'2a cofog szerinti teljesítés'!H15</f>
        <v>0</v>
      </c>
      <c r="F15" s="220"/>
      <c r="G15" s="219">
        <f>'részletező tábla eredeti ei Bag'!L15</f>
        <v>0</v>
      </c>
      <c r="H15" s="146">
        <f>'részletező tábla módosíto ei '!L15</f>
        <v>0</v>
      </c>
      <c r="I15" s="146">
        <f>'2a cofog szerinti teljesítés'!L15</f>
        <v>0</v>
      </c>
      <c r="J15" s="558"/>
      <c r="K15" s="219">
        <f>'részletező tábla eredeti ei Bag'!Q15</f>
        <v>0</v>
      </c>
      <c r="L15" s="146">
        <f>'részletező tábla módosíto ei '!Q15</f>
        <v>0</v>
      </c>
      <c r="M15" s="146">
        <f>'2a cofog szerinti teljesítés'!Q15</f>
        <v>0</v>
      </c>
      <c r="N15" s="220"/>
      <c r="O15" s="219">
        <f>'részletező tábla eredeti ei Bag'!U15</f>
        <v>0</v>
      </c>
      <c r="P15" s="146">
        <f>'részletező tábla módosíto ei '!U15</f>
        <v>0</v>
      </c>
      <c r="Q15" s="146">
        <f>'2a cofog szerinti teljesítés'!U15</f>
        <v>0</v>
      </c>
      <c r="R15" s="220"/>
      <c r="S15" s="219">
        <f>'részletező tábla eredeti ei Bag'!AZ15</f>
        <v>0</v>
      </c>
      <c r="T15" s="146">
        <f>'részletező tábla módosíto ei '!AZ15</f>
        <v>0</v>
      </c>
      <c r="U15" s="146">
        <f>'2a cofog szerinti teljesítés'!BC15</f>
        <v>0</v>
      </c>
      <c r="V15" s="301"/>
      <c r="W15" s="768">
        <f>'részletező tábla eredeti ei Bag'!BA15</f>
        <v>0</v>
      </c>
      <c r="X15" s="769">
        <f>'részletező tábla módosíto ei '!BA15</f>
        <v>0</v>
      </c>
      <c r="Y15" s="769">
        <f>'2a cofog szerinti teljesítés'!BD15</f>
        <v>0</v>
      </c>
      <c r="Z15" s="770"/>
      <c r="AA15" s="752">
        <f t="shared" si="5"/>
        <v>0</v>
      </c>
      <c r="AC15" s="101">
        <f t="shared" si="8"/>
        <v>0</v>
      </c>
      <c r="AD15" s="146">
        <f t="shared" si="6"/>
        <v>0</v>
      </c>
    </row>
    <row r="16" spans="1:30" ht="31.2" x14ac:dyDescent="0.3">
      <c r="A16" s="16" t="s">
        <v>70</v>
      </c>
      <c r="B16" s="200" t="s">
        <v>71</v>
      </c>
      <c r="C16" s="219">
        <f>'részletező tábla eredeti ei Bag'!H16</f>
        <v>0</v>
      </c>
      <c r="D16" s="146">
        <f>'részletező tábla módosíto ei '!H16</f>
        <v>0</v>
      </c>
      <c r="E16" s="146">
        <f>'2a cofog szerinti teljesítés'!H16</f>
        <v>0</v>
      </c>
      <c r="F16" s="220"/>
      <c r="G16" s="219">
        <f>'részletező tábla eredeti ei Bag'!L16</f>
        <v>0</v>
      </c>
      <c r="H16" s="146">
        <f>'részletező tábla módosíto ei '!L16</f>
        <v>0</v>
      </c>
      <c r="I16" s="146">
        <f>'2a cofog szerinti teljesítés'!L16</f>
        <v>0</v>
      </c>
      <c r="J16" s="558"/>
      <c r="K16" s="219">
        <f>'részletező tábla eredeti ei Bag'!Q16</f>
        <v>0</v>
      </c>
      <c r="L16" s="146">
        <f>'részletező tábla módosíto ei '!Q16</f>
        <v>0</v>
      </c>
      <c r="M16" s="146">
        <f>'2a cofog szerinti teljesítés'!Q16</f>
        <v>0</v>
      </c>
      <c r="N16" s="220"/>
      <c r="O16" s="219">
        <f>'részletező tábla eredeti ei Bag'!U16</f>
        <v>0</v>
      </c>
      <c r="P16" s="146">
        <f>'részletező tábla módosíto ei '!U16</f>
        <v>0</v>
      </c>
      <c r="Q16" s="146">
        <f>'2a cofog szerinti teljesítés'!U16</f>
        <v>0</v>
      </c>
      <c r="R16" s="220"/>
      <c r="S16" s="219">
        <f>'részletező tábla eredeti ei Bag'!AZ16</f>
        <v>0</v>
      </c>
      <c r="T16" s="146">
        <f>'részletező tábla módosíto ei '!AZ16</f>
        <v>0</v>
      </c>
      <c r="U16" s="146">
        <f>'2a cofog szerinti teljesítés'!BC16</f>
        <v>0</v>
      </c>
      <c r="V16" s="301"/>
      <c r="W16" s="768">
        <f>'részletező tábla eredeti ei Bag'!BA16</f>
        <v>0</v>
      </c>
      <c r="X16" s="769">
        <f>'részletező tábla módosíto ei '!BA16</f>
        <v>0</v>
      </c>
      <c r="Y16" s="769">
        <f>'2a cofog szerinti teljesítés'!BD16</f>
        <v>0</v>
      </c>
      <c r="Z16" s="770"/>
      <c r="AA16" s="752">
        <f t="shared" si="5"/>
        <v>0</v>
      </c>
      <c r="AC16" s="101">
        <f t="shared" si="8"/>
        <v>0</v>
      </c>
      <c r="AD16" s="146">
        <f t="shared" si="6"/>
        <v>0</v>
      </c>
    </row>
    <row r="17" spans="1:30" ht="31.2" x14ac:dyDescent="0.3">
      <c r="A17" s="16" t="s">
        <v>72</v>
      </c>
      <c r="B17" s="200" t="s">
        <v>73</v>
      </c>
      <c r="C17" s="219">
        <f>'részletező tábla eredeti ei Bag'!H17</f>
        <v>0</v>
      </c>
      <c r="D17" s="146">
        <f>'részletező tábla módosíto ei '!H17</f>
        <v>0</v>
      </c>
      <c r="E17" s="146">
        <f>'2a cofog szerinti teljesítés'!H17</f>
        <v>0</v>
      </c>
      <c r="F17" s="220"/>
      <c r="G17" s="219">
        <f>'részletező tábla eredeti ei Bag'!L17</f>
        <v>0</v>
      </c>
      <c r="H17" s="146">
        <f>'részletező tábla módosíto ei '!L17</f>
        <v>0</v>
      </c>
      <c r="I17" s="146">
        <f>'2a cofog szerinti teljesítés'!L17</f>
        <v>0</v>
      </c>
      <c r="J17" s="558"/>
      <c r="K17" s="219">
        <f>'részletező tábla eredeti ei Bag'!Q17</f>
        <v>0</v>
      </c>
      <c r="L17" s="146">
        <f>'részletező tábla módosíto ei '!Q17</f>
        <v>0</v>
      </c>
      <c r="M17" s="146">
        <f>'2a cofog szerinti teljesítés'!Q17</f>
        <v>0</v>
      </c>
      <c r="N17" s="220"/>
      <c r="O17" s="219">
        <f>'részletező tábla eredeti ei Bag'!U17</f>
        <v>0</v>
      </c>
      <c r="P17" s="146">
        <f>'részletező tábla módosíto ei '!U17</f>
        <v>0</v>
      </c>
      <c r="Q17" s="146">
        <f>'2a cofog szerinti teljesítés'!U17</f>
        <v>0</v>
      </c>
      <c r="R17" s="220"/>
      <c r="S17" s="219">
        <f>'részletező tábla eredeti ei Bag'!AZ17</f>
        <v>0</v>
      </c>
      <c r="T17" s="146">
        <f>'részletező tábla módosíto ei '!AZ17</f>
        <v>0</v>
      </c>
      <c r="U17" s="146">
        <f>'2a cofog szerinti teljesítés'!BC17</f>
        <v>0</v>
      </c>
      <c r="V17" s="301"/>
      <c r="W17" s="768">
        <f>'részletező tábla eredeti ei Bag'!BA17</f>
        <v>0</v>
      </c>
      <c r="X17" s="769">
        <f>'részletező tábla módosíto ei '!BA17</f>
        <v>0</v>
      </c>
      <c r="Y17" s="769">
        <f>'2a cofog szerinti teljesítés'!BD17</f>
        <v>0</v>
      </c>
      <c r="Z17" s="770"/>
      <c r="AA17" s="752">
        <f t="shared" si="5"/>
        <v>0</v>
      </c>
      <c r="AC17" s="101">
        <f t="shared" si="8"/>
        <v>0</v>
      </c>
      <c r="AD17" s="146">
        <f t="shared" si="6"/>
        <v>0</v>
      </c>
    </row>
    <row r="18" spans="1:30" ht="31.2" x14ac:dyDescent="0.3">
      <c r="A18" s="16" t="s">
        <v>74</v>
      </c>
      <c r="B18" s="200" t="s">
        <v>75</v>
      </c>
      <c r="C18" s="219">
        <f>'részletező tábla eredeti ei Bag'!H18</f>
        <v>0</v>
      </c>
      <c r="D18" s="146">
        <f>'részletező tábla módosíto ei '!H18</f>
        <v>0</v>
      </c>
      <c r="E18" s="146">
        <f>'2a cofog szerinti teljesítés'!H18</f>
        <v>0</v>
      </c>
      <c r="F18" s="220"/>
      <c r="G18" s="219">
        <f>'részletező tábla eredeti ei Bag'!L18</f>
        <v>0</v>
      </c>
      <c r="H18" s="146">
        <f>'részletező tábla módosíto ei '!L18</f>
        <v>0</v>
      </c>
      <c r="I18" s="146">
        <f>'2a cofog szerinti teljesítés'!L18</f>
        <v>0</v>
      </c>
      <c r="J18" s="558"/>
      <c r="K18" s="219">
        <f>'részletező tábla eredeti ei Bag'!Q18</f>
        <v>0</v>
      </c>
      <c r="L18" s="146">
        <f>'részletező tábla módosíto ei '!Q18</f>
        <v>0</v>
      </c>
      <c r="M18" s="146">
        <f>'2a cofog szerinti teljesítés'!Q18</f>
        <v>0</v>
      </c>
      <c r="N18" s="220"/>
      <c r="O18" s="219">
        <f>'részletező tábla eredeti ei Bag'!U18</f>
        <v>0</v>
      </c>
      <c r="P18" s="146">
        <f>'részletező tábla módosíto ei '!U18</f>
        <v>0</v>
      </c>
      <c r="Q18" s="146">
        <f>'2a cofog szerinti teljesítés'!U18</f>
        <v>0</v>
      </c>
      <c r="R18" s="220"/>
      <c r="S18" s="219">
        <f>'részletező tábla eredeti ei Bag'!AZ18</f>
        <v>52144900</v>
      </c>
      <c r="T18" s="146">
        <f>'részletező tábla módosíto ei '!AZ18</f>
        <v>52144900</v>
      </c>
      <c r="U18" s="146">
        <f>'2a cofog szerinti teljesítés'!BC18</f>
        <v>44592283</v>
      </c>
      <c r="V18" s="301">
        <f>U18/T18</f>
        <v>0.85516096492657956</v>
      </c>
      <c r="W18" s="768">
        <f>'részletező tábla eredeti ei Bag'!BA18</f>
        <v>52144900</v>
      </c>
      <c r="X18" s="769">
        <f>'részletező tábla módosíto ei '!BA18</f>
        <v>52144900</v>
      </c>
      <c r="Y18" s="769">
        <f>'2a cofog szerinti teljesítés'!BD18</f>
        <v>44592283</v>
      </c>
      <c r="Z18" s="770">
        <f>Y18/X18</f>
        <v>0.85516096492657956</v>
      </c>
      <c r="AA18" s="752">
        <f t="shared" si="5"/>
        <v>7552617</v>
      </c>
      <c r="AC18" s="101">
        <f t="shared" si="8"/>
        <v>7552617</v>
      </c>
      <c r="AD18" s="146">
        <f t="shared" si="6"/>
        <v>7552617</v>
      </c>
    </row>
    <row r="19" spans="1:30" ht="31.2" x14ac:dyDescent="0.3">
      <c r="A19" s="14" t="s">
        <v>76</v>
      </c>
      <c r="B19" s="199" t="s">
        <v>77</v>
      </c>
      <c r="C19" s="217">
        <f>'részletező tábla eredeti ei Bag'!H19</f>
        <v>0</v>
      </c>
      <c r="D19" s="145">
        <f>'részletező tábla módosíto ei '!H19</f>
        <v>0</v>
      </c>
      <c r="E19" s="145">
        <f>'2a cofog szerinti teljesítés'!H19</f>
        <v>0</v>
      </c>
      <c r="F19" s="218">
        <f t="shared" ref="F19" si="12">SUM(F20:F24)</f>
        <v>0</v>
      </c>
      <c r="G19" s="217">
        <f>'részletező tábla eredeti ei Bag'!L19</f>
        <v>0</v>
      </c>
      <c r="H19" s="145">
        <f>'részletező tábla módosíto ei '!L19</f>
        <v>0</v>
      </c>
      <c r="I19" s="145">
        <f>'2a cofog szerinti teljesítés'!L19</f>
        <v>0</v>
      </c>
      <c r="J19" s="557"/>
      <c r="K19" s="217">
        <f>'részletező tábla eredeti ei Bag'!Q19</f>
        <v>0</v>
      </c>
      <c r="L19" s="145">
        <f>'részletező tábla módosíto ei '!Q19</f>
        <v>0</v>
      </c>
      <c r="M19" s="145">
        <f>'2a cofog szerinti teljesítés'!Q19</f>
        <v>0</v>
      </c>
      <c r="N19" s="218">
        <f t="shared" ref="N19" si="13">SUM(N20:N24)</f>
        <v>0</v>
      </c>
      <c r="O19" s="217">
        <f>'részletező tábla eredeti ei Bag'!U19</f>
        <v>0</v>
      </c>
      <c r="P19" s="145">
        <f>'részletező tábla módosíto ei '!U19</f>
        <v>0</v>
      </c>
      <c r="Q19" s="145">
        <f>'2a cofog szerinti teljesítés'!U19</f>
        <v>0</v>
      </c>
      <c r="R19" s="218">
        <f t="shared" ref="R19" si="14">SUM(R20:R24)</f>
        <v>0</v>
      </c>
      <c r="S19" s="217">
        <f>'részletező tábla eredeti ei Bag'!AZ19</f>
        <v>398891320</v>
      </c>
      <c r="T19" s="145">
        <f>'részletező tábla módosíto ei '!AZ19</f>
        <v>455220520</v>
      </c>
      <c r="U19" s="145">
        <f>'2a cofog szerinti teljesítés'!BC19</f>
        <v>455220520</v>
      </c>
      <c r="V19" s="300">
        <f>T19/U19</f>
        <v>1</v>
      </c>
      <c r="W19" s="765">
        <f>'részletező tábla eredeti ei Bag'!BA19</f>
        <v>398891320</v>
      </c>
      <c r="X19" s="766">
        <f>'részletező tábla módosíto ei '!BA19</f>
        <v>455220520</v>
      </c>
      <c r="Y19" s="766">
        <f>'2a cofog szerinti teljesítés'!BD19</f>
        <v>455220520</v>
      </c>
      <c r="Z19" s="767">
        <f>X19/Y19</f>
        <v>1</v>
      </c>
      <c r="AA19" s="751">
        <f t="shared" si="5"/>
        <v>0</v>
      </c>
      <c r="AC19" s="101">
        <f t="shared" si="8"/>
        <v>0</v>
      </c>
      <c r="AD19" s="145">
        <f t="shared" si="6"/>
        <v>0</v>
      </c>
    </row>
    <row r="20" spans="1:30" ht="15.6" x14ac:dyDescent="0.3">
      <c r="A20" s="16" t="s">
        <v>78</v>
      </c>
      <c r="B20" s="200" t="s">
        <v>79</v>
      </c>
      <c r="C20" s="219">
        <f>'részletező tábla eredeti ei Bag'!H20</f>
        <v>0</v>
      </c>
      <c r="D20" s="146">
        <f>'részletező tábla módosíto ei '!H20</f>
        <v>0</v>
      </c>
      <c r="E20" s="146">
        <f>'2a cofog szerinti teljesítés'!H20</f>
        <v>0</v>
      </c>
      <c r="F20" s="220"/>
      <c r="G20" s="219">
        <f>'részletező tábla eredeti ei Bag'!L20</f>
        <v>0</v>
      </c>
      <c r="H20" s="146">
        <f>'részletező tábla módosíto ei '!L20</f>
        <v>0</v>
      </c>
      <c r="I20" s="146">
        <f>'2a cofog szerinti teljesítés'!L20</f>
        <v>0</v>
      </c>
      <c r="J20" s="558"/>
      <c r="K20" s="219">
        <f>'részletező tábla eredeti ei Bag'!Q20</f>
        <v>0</v>
      </c>
      <c r="L20" s="146">
        <f>'részletező tábla módosíto ei '!Q20</f>
        <v>0</v>
      </c>
      <c r="M20" s="146">
        <f>'2a cofog szerinti teljesítés'!Q20</f>
        <v>0</v>
      </c>
      <c r="N20" s="220"/>
      <c r="O20" s="219">
        <f>'részletező tábla eredeti ei Bag'!U20</f>
        <v>0</v>
      </c>
      <c r="P20" s="146">
        <f>'részletező tábla módosíto ei '!U20</f>
        <v>0</v>
      </c>
      <c r="Q20" s="146">
        <f>'2a cofog szerinti teljesítés'!U20</f>
        <v>0</v>
      </c>
      <c r="R20" s="220"/>
      <c r="S20" s="219">
        <f>'részletező tábla eredeti ei Bag'!AZ20</f>
        <v>0</v>
      </c>
      <c r="T20" s="146">
        <f>'részletező tábla módosíto ei '!AZ20</f>
        <v>0</v>
      </c>
      <c r="U20" s="146">
        <f>'2a cofog szerinti teljesítés'!BC20</f>
        <v>0</v>
      </c>
      <c r="V20" s="301">
        <v>0</v>
      </c>
      <c r="W20" s="768">
        <f>'részletező tábla eredeti ei Bag'!BA20</f>
        <v>0</v>
      </c>
      <c r="X20" s="769">
        <f>'részletező tábla módosíto ei '!BA20</f>
        <v>0</v>
      </c>
      <c r="Y20" s="769">
        <f>'2a cofog szerinti teljesítés'!BD20</f>
        <v>0</v>
      </c>
      <c r="Z20" s="770"/>
      <c r="AA20" s="752">
        <f t="shared" si="5"/>
        <v>0</v>
      </c>
      <c r="AC20" s="101">
        <f t="shared" si="8"/>
        <v>0</v>
      </c>
      <c r="AD20" s="146">
        <f t="shared" si="6"/>
        <v>0</v>
      </c>
    </row>
    <row r="21" spans="1:30" ht="31.2" x14ac:dyDescent="0.3">
      <c r="A21" s="16" t="s">
        <v>80</v>
      </c>
      <c r="B21" s="200" t="s">
        <v>81</v>
      </c>
      <c r="C21" s="219">
        <f>'részletező tábla eredeti ei Bag'!H21</f>
        <v>0</v>
      </c>
      <c r="D21" s="146">
        <f>'részletező tábla módosíto ei '!H21</f>
        <v>0</v>
      </c>
      <c r="E21" s="146">
        <f>'2a cofog szerinti teljesítés'!H21</f>
        <v>0</v>
      </c>
      <c r="F21" s="220"/>
      <c r="G21" s="219">
        <f>'részletező tábla eredeti ei Bag'!L21</f>
        <v>0</v>
      </c>
      <c r="H21" s="146">
        <f>'részletező tábla módosíto ei '!L21</f>
        <v>0</v>
      </c>
      <c r="I21" s="146">
        <f>'2a cofog szerinti teljesítés'!L21</f>
        <v>0</v>
      </c>
      <c r="J21" s="558"/>
      <c r="K21" s="219">
        <f>'részletező tábla eredeti ei Bag'!Q21</f>
        <v>0</v>
      </c>
      <c r="L21" s="146">
        <f>'részletező tábla módosíto ei '!Q21</f>
        <v>0</v>
      </c>
      <c r="M21" s="146">
        <f>'2a cofog szerinti teljesítés'!Q21</f>
        <v>0</v>
      </c>
      <c r="N21" s="220"/>
      <c r="O21" s="219">
        <f>'részletező tábla eredeti ei Bag'!U21</f>
        <v>0</v>
      </c>
      <c r="P21" s="146">
        <f>'részletező tábla módosíto ei '!U21</f>
        <v>0</v>
      </c>
      <c r="Q21" s="146">
        <f>'2a cofog szerinti teljesítés'!U21</f>
        <v>0</v>
      </c>
      <c r="R21" s="220"/>
      <c r="S21" s="219">
        <f>'részletező tábla eredeti ei Bag'!AZ21</f>
        <v>0</v>
      </c>
      <c r="T21" s="146">
        <f>'részletező tábla módosíto ei '!AZ21</f>
        <v>0</v>
      </c>
      <c r="U21" s="146">
        <f>'2a cofog szerinti teljesítés'!BC21</f>
        <v>0</v>
      </c>
      <c r="V21" s="301"/>
      <c r="W21" s="768">
        <f>'részletező tábla eredeti ei Bag'!BA21</f>
        <v>0</v>
      </c>
      <c r="X21" s="769">
        <f>'részletező tábla módosíto ei '!BA21</f>
        <v>0</v>
      </c>
      <c r="Y21" s="769">
        <f>'2a cofog szerinti teljesítés'!BD21</f>
        <v>0</v>
      </c>
      <c r="Z21" s="770"/>
      <c r="AA21" s="752">
        <f t="shared" si="5"/>
        <v>0</v>
      </c>
      <c r="AC21" s="101">
        <f t="shared" si="8"/>
        <v>0</v>
      </c>
      <c r="AD21" s="146">
        <f t="shared" si="6"/>
        <v>0</v>
      </c>
    </row>
    <row r="22" spans="1:30" ht="31.2" x14ac:dyDescent="0.3">
      <c r="A22" s="16" t="s">
        <v>82</v>
      </c>
      <c r="B22" s="200" t="s">
        <v>83</v>
      </c>
      <c r="C22" s="219">
        <f>'részletező tábla eredeti ei Bag'!H22</f>
        <v>0</v>
      </c>
      <c r="D22" s="146">
        <f>'részletező tábla módosíto ei '!H22</f>
        <v>0</v>
      </c>
      <c r="E22" s="146">
        <f>'2a cofog szerinti teljesítés'!H22</f>
        <v>0</v>
      </c>
      <c r="F22" s="220"/>
      <c r="G22" s="219">
        <f>'részletező tábla eredeti ei Bag'!L22</f>
        <v>0</v>
      </c>
      <c r="H22" s="146">
        <f>'részletező tábla módosíto ei '!L22</f>
        <v>0</v>
      </c>
      <c r="I22" s="146">
        <f>'2a cofog szerinti teljesítés'!L22</f>
        <v>0</v>
      </c>
      <c r="J22" s="558"/>
      <c r="K22" s="219">
        <f>'részletező tábla eredeti ei Bag'!Q22</f>
        <v>0</v>
      </c>
      <c r="L22" s="146">
        <f>'részletező tábla módosíto ei '!Q22</f>
        <v>0</v>
      </c>
      <c r="M22" s="146">
        <f>'2a cofog szerinti teljesítés'!Q22</f>
        <v>0</v>
      </c>
      <c r="N22" s="220"/>
      <c r="O22" s="219">
        <f>'részletező tábla eredeti ei Bag'!U22</f>
        <v>0</v>
      </c>
      <c r="P22" s="146">
        <f>'részletező tábla módosíto ei '!U22</f>
        <v>0</v>
      </c>
      <c r="Q22" s="146">
        <f>'2a cofog szerinti teljesítés'!U22</f>
        <v>0</v>
      </c>
      <c r="R22" s="220"/>
      <c r="S22" s="219">
        <f>'részletező tábla eredeti ei Bag'!AZ22</f>
        <v>0</v>
      </c>
      <c r="T22" s="146">
        <f>'részletező tábla módosíto ei '!AZ22</f>
        <v>0</v>
      </c>
      <c r="U22" s="146">
        <f>'2a cofog szerinti teljesítés'!BC22</f>
        <v>0</v>
      </c>
      <c r="V22" s="301"/>
      <c r="W22" s="768">
        <f>'részletező tábla eredeti ei Bag'!BA22</f>
        <v>0</v>
      </c>
      <c r="X22" s="769">
        <f>'részletező tábla módosíto ei '!BA22</f>
        <v>0</v>
      </c>
      <c r="Y22" s="769">
        <f>'2a cofog szerinti teljesítés'!BD22</f>
        <v>0</v>
      </c>
      <c r="Z22" s="770"/>
      <c r="AA22" s="752">
        <f t="shared" si="5"/>
        <v>0</v>
      </c>
      <c r="AC22" s="101">
        <f t="shared" si="8"/>
        <v>0</v>
      </c>
      <c r="AD22" s="146">
        <f t="shared" si="6"/>
        <v>0</v>
      </c>
    </row>
    <row r="23" spans="1:30" ht="31.2" x14ac:dyDescent="0.3">
      <c r="A23" s="16" t="s">
        <v>84</v>
      </c>
      <c r="B23" s="200" t="s">
        <v>85</v>
      </c>
      <c r="C23" s="219">
        <f>'részletező tábla eredeti ei Bag'!H23</f>
        <v>0</v>
      </c>
      <c r="D23" s="146">
        <f>'részletező tábla módosíto ei '!H23</f>
        <v>0</v>
      </c>
      <c r="E23" s="146">
        <f>'2a cofog szerinti teljesítés'!H23</f>
        <v>0</v>
      </c>
      <c r="F23" s="220"/>
      <c r="G23" s="219">
        <f>'részletező tábla eredeti ei Bag'!L23</f>
        <v>0</v>
      </c>
      <c r="H23" s="146">
        <f>'részletező tábla módosíto ei '!L23</f>
        <v>0</v>
      </c>
      <c r="I23" s="146">
        <f>'2a cofog szerinti teljesítés'!L23</f>
        <v>0</v>
      </c>
      <c r="J23" s="558"/>
      <c r="K23" s="219">
        <f>'részletező tábla eredeti ei Bag'!Q23</f>
        <v>0</v>
      </c>
      <c r="L23" s="146">
        <f>'részletező tábla módosíto ei '!Q23</f>
        <v>0</v>
      </c>
      <c r="M23" s="146">
        <f>'2a cofog szerinti teljesítés'!Q23</f>
        <v>0</v>
      </c>
      <c r="N23" s="220"/>
      <c r="O23" s="219">
        <f>'részletező tábla eredeti ei Bag'!U23</f>
        <v>0</v>
      </c>
      <c r="P23" s="146">
        <f>'részletező tábla módosíto ei '!U23</f>
        <v>0</v>
      </c>
      <c r="Q23" s="146">
        <f>'2a cofog szerinti teljesítés'!U23</f>
        <v>0</v>
      </c>
      <c r="R23" s="220"/>
      <c r="S23" s="219">
        <f>'részletező tábla eredeti ei Bag'!AZ23</f>
        <v>0</v>
      </c>
      <c r="T23" s="146">
        <f>'részletező tábla módosíto ei '!AZ23</f>
        <v>0</v>
      </c>
      <c r="U23" s="146">
        <f>'2a cofog szerinti teljesítés'!BC23</f>
        <v>0</v>
      </c>
      <c r="V23" s="301"/>
      <c r="W23" s="768">
        <f>'részletező tábla eredeti ei Bag'!BA23</f>
        <v>0</v>
      </c>
      <c r="X23" s="769">
        <f>'részletező tábla módosíto ei '!BA23</f>
        <v>0</v>
      </c>
      <c r="Y23" s="769">
        <f>'2a cofog szerinti teljesítés'!BD23</f>
        <v>0</v>
      </c>
      <c r="Z23" s="770"/>
      <c r="AA23" s="752">
        <f t="shared" si="5"/>
        <v>0</v>
      </c>
      <c r="AC23" s="101">
        <f t="shared" si="8"/>
        <v>0</v>
      </c>
      <c r="AD23" s="146">
        <f t="shared" si="6"/>
        <v>0</v>
      </c>
    </row>
    <row r="24" spans="1:30" ht="31.2" x14ac:dyDescent="0.3">
      <c r="A24" s="16" t="s">
        <v>86</v>
      </c>
      <c r="B24" s="200" t="s">
        <v>87</v>
      </c>
      <c r="C24" s="219">
        <f>'részletező tábla eredeti ei Bag'!H24</f>
        <v>0</v>
      </c>
      <c r="D24" s="146">
        <f>'részletező tábla módosíto ei '!H24</f>
        <v>0</v>
      </c>
      <c r="E24" s="146">
        <f>'2a cofog szerinti teljesítés'!H24</f>
        <v>0</v>
      </c>
      <c r="F24" s="220"/>
      <c r="G24" s="219">
        <f>'részletező tábla eredeti ei Bag'!L24</f>
        <v>0</v>
      </c>
      <c r="H24" s="146">
        <f>'részletező tábla módosíto ei '!L24</f>
        <v>0</v>
      </c>
      <c r="I24" s="146">
        <f>'2a cofog szerinti teljesítés'!L24</f>
        <v>0</v>
      </c>
      <c r="J24" s="558"/>
      <c r="K24" s="219">
        <f>'részletező tábla eredeti ei Bag'!Q24</f>
        <v>0</v>
      </c>
      <c r="L24" s="146">
        <f>'részletező tábla módosíto ei '!Q24</f>
        <v>0</v>
      </c>
      <c r="M24" s="146">
        <f>'2a cofog szerinti teljesítés'!Q24</f>
        <v>0</v>
      </c>
      <c r="N24" s="220"/>
      <c r="O24" s="219">
        <f>'részletező tábla eredeti ei Bag'!U24</f>
        <v>0</v>
      </c>
      <c r="P24" s="146">
        <f>'részletező tábla módosíto ei '!U24</f>
        <v>0</v>
      </c>
      <c r="Q24" s="146">
        <f>'2a cofog szerinti teljesítés'!U24</f>
        <v>0</v>
      </c>
      <c r="R24" s="220"/>
      <c r="S24" s="219">
        <f>'részletező tábla eredeti ei Bag'!AZ24</f>
        <v>398891320</v>
      </c>
      <c r="T24" s="146">
        <f>'részletező tábla módosíto ei '!AZ24</f>
        <v>455220520</v>
      </c>
      <c r="U24" s="146">
        <f>'2a cofog szerinti teljesítés'!BC24</f>
        <v>455220520</v>
      </c>
      <c r="V24" s="301">
        <f>U24/T24</f>
        <v>1</v>
      </c>
      <c r="W24" s="768">
        <f>'részletező tábla eredeti ei Bag'!BA24</f>
        <v>398891320</v>
      </c>
      <c r="X24" s="769">
        <f>'részletező tábla módosíto ei '!BA24</f>
        <v>455220520</v>
      </c>
      <c r="Y24" s="769">
        <f>'2a cofog szerinti teljesítés'!BD24</f>
        <v>455220520</v>
      </c>
      <c r="Z24" s="770">
        <f>Y24/X24</f>
        <v>1</v>
      </c>
      <c r="AA24" s="752">
        <f t="shared" si="5"/>
        <v>0</v>
      </c>
      <c r="AC24" s="101">
        <f t="shared" si="8"/>
        <v>0</v>
      </c>
      <c r="AD24" s="146">
        <f t="shared" si="6"/>
        <v>0</v>
      </c>
    </row>
    <row r="25" spans="1:30" ht="15.6" x14ac:dyDescent="0.3">
      <c r="A25" s="14" t="s">
        <v>88</v>
      </c>
      <c r="B25" s="199" t="s">
        <v>89</v>
      </c>
      <c r="C25" s="217">
        <f>'részletező tábla eredeti ei Bag'!H25</f>
        <v>0</v>
      </c>
      <c r="D25" s="145">
        <f>'részletező tábla módosíto ei '!H25</f>
        <v>0</v>
      </c>
      <c r="E25" s="145">
        <f>'2a cofog szerinti teljesítés'!H25</f>
        <v>0</v>
      </c>
      <c r="F25" s="218">
        <f t="shared" ref="F25" si="15">F26+F29+F30+F31+F34+F47</f>
        <v>0</v>
      </c>
      <c r="G25" s="217">
        <f>'részletező tábla eredeti ei Bag'!L25</f>
        <v>0</v>
      </c>
      <c r="H25" s="145">
        <f>'részletező tábla módosíto ei '!L25</f>
        <v>0</v>
      </c>
      <c r="I25" s="145">
        <f>'2a cofog szerinti teljesítés'!L25</f>
        <v>0</v>
      </c>
      <c r="J25" s="557"/>
      <c r="K25" s="217">
        <f>'részletező tábla eredeti ei Bag'!Q25</f>
        <v>0</v>
      </c>
      <c r="L25" s="145">
        <f>'részletező tábla módosíto ei '!Q25</f>
        <v>0</v>
      </c>
      <c r="M25" s="145">
        <f>'2a cofog szerinti teljesítés'!Q25</f>
        <v>0</v>
      </c>
      <c r="N25" s="218">
        <f t="shared" ref="N25" si="16">N26+N29+N30+N31+N34+N47</f>
        <v>0</v>
      </c>
      <c r="O25" s="217">
        <f>'részletező tábla eredeti ei Bag'!U25</f>
        <v>0</v>
      </c>
      <c r="P25" s="145">
        <f>'részletező tábla módosíto ei '!U25</f>
        <v>0</v>
      </c>
      <c r="Q25" s="145">
        <f>'2a cofog szerinti teljesítés'!U25</f>
        <v>0</v>
      </c>
      <c r="R25" s="218">
        <f t="shared" ref="R25" si="17">R26+R29+R30+R31+R34+R47</f>
        <v>0</v>
      </c>
      <c r="S25" s="217">
        <f>'részletező tábla eredeti ei Bag'!AZ25</f>
        <v>88000000</v>
      </c>
      <c r="T25" s="145">
        <f>'részletező tábla módosíto ei '!AZ25</f>
        <v>88000000</v>
      </c>
      <c r="U25" s="145">
        <f>'2a cofog szerinti teljesítés'!BC25</f>
        <v>92663742</v>
      </c>
      <c r="V25" s="300">
        <f>U25/T25</f>
        <v>1.0529970681818182</v>
      </c>
      <c r="W25" s="765">
        <f>'részletező tábla eredeti ei Bag'!BA25</f>
        <v>88000000</v>
      </c>
      <c r="X25" s="766">
        <f>'részletező tábla módosíto ei '!BA25</f>
        <v>88000000</v>
      </c>
      <c r="Y25" s="766">
        <f>'2a cofog szerinti teljesítés'!BD25</f>
        <v>92663742</v>
      </c>
      <c r="Z25" s="767">
        <f>Y25/X25</f>
        <v>1.0529970681818182</v>
      </c>
      <c r="AA25" s="751">
        <f>X25-Y25</f>
        <v>-4663742</v>
      </c>
      <c r="AC25" s="101">
        <f t="shared" si="8"/>
        <v>-4663742</v>
      </c>
      <c r="AD25" s="145">
        <f t="shared" si="6"/>
        <v>-4663742</v>
      </c>
    </row>
    <row r="26" spans="1:30" ht="15.6" x14ac:dyDescent="0.3">
      <c r="A26" s="16" t="s">
        <v>90</v>
      </c>
      <c r="B26" s="200" t="s">
        <v>91</v>
      </c>
      <c r="C26" s="219">
        <f>'részletező tábla eredeti ei Bag'!H26</f>
        <v>0</v>
      </c>
      <c r="D26" s="146">
        <f>'részletező tábla módosíto ei '!H26</f>
        <v>0</v>
      </c>
      <c r="E26" s="146">
        <f>'2a cofog szerinti teljesítés'!H26</f>
        <v>0</v>
      </c>
      <c r="F26" s="220">
        <f t="shared" ref="F26" si="18">SUM(F27:F28)</f>
        <v>0</v>
      </c>
      <c r="G26" s="219">
        <f>'részletező tábla eredeti ei Bag'!L26</f>
        <v>0</v>
      </c>
      <c r="H26" s="146">
        <f>'részletező tábla módosíto ei '!L26</f>
        <v>0</v>
      </c>
      <c r="I26" s="146">
        <f>'2a cofog szerinti teljesítés'!L26</f>
        <v>0</v>
      </c>
      <c r="J26" s="558"/>
      <c r="K26" s="219">
        <f>'részletező tábla eredeti ei Bag'!Q26</f>
        <v>0</v>
      </c>
      <c r="L26" s="146">
        <f>'részletező tábla módosíto ei '!Q26</f>
        <v>0</v>
      </c>
      <c r="M26" s="146">
        <f>'2a cofog szerinti teljesítés'!Q26</f>
        <v>0</v>
      </c>
      <c r="N26" s="220">
        <f t="shared" ref="N26" si="19">SUM(N27:N28)</f>
        <v>0</v>
      </c>
      <c r="O26" s="219">
        <f>'részletező tábla eredeti ei Bag'!U26</f>
        <v>0</v>
      </c>
      <c r="P26" s="146">
        <f>'részletező tábla módosíto ei '!U26</f>
        <v>0</v>
      </c>
      <c r="Q26" s="146">
        <f>'2a cofog szerinti teljesítés'!U26</f>
        <v>0</v>
      </c>
      <c r="R26" s="220">
        <f t="shared" ref="R26" si="20">SUM(R27:R28)</f>
        <v>0</v>
      </c>
      <c r="S26" s="219">
        <f>'részletező tábla eredeti ei Bag'!AZ26</f>
        <v>0</v>
      </c>
      <c r="T26" s="146">
        <f>'részletező tábla módosíto ei '!AZ26</f>
        <v>0</v>
      </c>
      <c r="U26" s="146">
        <f>'2a cofog szerinti teljesítés'!BC26</f>
        <v>0</v>
      </c>
      <c r="V26" s="301">
        <f t="shared" ref="V26" si="21">SUM(V27:V28)</f>
        <v>0</v>
      </c>
      <c r="W26" s="768">
        <f>'részletező tábla eredeti ei Bag'!BA26</f>
        <v>0</v>
      </c>
      <c r="X26" s="769">
        <f>'részletező tábla módosíto ei '!BA26</f>
        <v>0</v>
      </c>
      <c r="Y26" s="769">
        <f>'2a cofog szerinti teljesítés'!BD26</f>
        <v>0</v>
      </c>
      <c r="Z26" s="770">
        <f t="shared" ref="Z26" si="22">SUM(Z27:Z28)</f>
        <v>0</v>
      </c>
      <c r="AA26" s="752">
        <f t="shared" si="5"/>
        <v>0</v>
      </c>
      <c r="AC26" s="101">
        <f t="shared" si="8"/>
        <v>0</v>
      </c>
      <c r="AD26" s="146">
        <f t="shared" si="6"/>
        <v>0</v>
      </c>
    </row>
    <row r="27" spans="1:30" x14ac:dyDescent="0.3">
      <c r="A27" s="18" t="s">
        <v>92</v>
      </c>
      <c r="B27" s="201" t="s">
        <v>93</v>
      </c>
      <c r="C27" s="221">
        <f>'részletező tábla eredeti ei Bag'!H27</f>
        <v>0</v>
      </c>
      <c r="D27" s="147">
        <f>'részletező tábla módosíto ei '!H27</f>
        <v>0</v>
      </c>
      <c r="E27" s="147">
        <f>'2a cofog szerinti teljesítés'!H27</f>
        <v>0</v>
      </c>
      <c r="F27" s="222"/>
      <c r="G27" s="221">
        <f>'részletező tábla eredeti ei Bag'!L27</f>
        <v>0</v>
      </c>
      <c r="H27" s="147">
        <f>'részletező tábla módosíto ei '!L27</f>
        <v>0</v>
      </c>
      <c r="I27" s="147">
        <f>'2a cofog szerinti teljesítés'!L27</f>
        <v>0</v>
      </c>
      <c r="J27" s="559"/>
      <c r="K27" s="221">
        <f>'részletező tábla eredeti ei Bag'!Q27</f>
        <v>0</v>
      </c>
      <c r="L27" s="147">
        <f>'részletező tábla módosíto ei '!Q27</f>
        <v>0</v>
      </c>
      <c r="M27" s="147">
        <f>'2a cofog szerinti teljesítés'!Q27</f>
        <v>0</v>
      </c>
      <c r="N27" s="222"/>
      <c r="O27" s="221">
        <f>'részletező tábla eredeti ei Bag'!U27</f>
        <v>0</v>
      </c>
      <c r="P27" s="147">
        <f>'részletező tábla módosíto ei '!U27</f>
        <v>0</v>
      </c>
      <c r="Q27" s="147">
        <f>'2a cofog szerinti teljesítés'!U27</f>
        <v>0</v>
      </c>
      <c r="R27" s="222"/>
      <c r="S27" s="221">
        <f>'részletező tábla eredeti ei Bag'!AZ27</f>
        <v>0</v>
      </c>
      <c r="T27" s="147">
        <f>'részletező tábla módosíto ei '!AZ27</f>
        <v>0</v>
      </c>
      <c r="U27" s="147">
        <f>'2a cofog szerinti teljesítés'!BC27</f>
        <v>0</v>
      </c>
      <c r="V27" s="302"/>
      <c r="W27" s="771">
        <f>'részletező tábla eredeti ei Bag'!BA27</f>
        <v>0</v>
      </c>
      <c r="X27" s="772">
        <f>'részletező tábla módosíto ei '!BA27</f>
        <v>0</v>
      </c>
      <c r="Y27" s="772">
        <f>'2a cofog szerinti teljesítés'!BD27</f>
        <v>0</v>
      </c>
      <c r="Z27" s="773"/>
      <c r="AA27" s="753">
        <f t="shared" si="5"/>
        <v>0</v>
      </c>
      <c r="AC27" s="101">
        <f t="shared" si="8"/>
        <v>0</v>
      </c>
      <c r="AD27" s="147">
        <f t="shared" si="6"/>
        <v>0</v>
      </c>
    </row>
    <row r="28" spans="1:30" x14ac:dyDescent="0.3">
      <c r="A28" s="18" t="s">
        <v>94</v>
      </c>
      <c r="B28" s="201" t="s">
        <v>95</v>
      </c>
      <c r="C28" s="221">
        <f>'részletező tábla eredeti ei Bag'!H28</f>
        <v>0</v>
      </c>
      <c r="D28" s="147">
        <f>'részletező tábla módosíto ei '!H28</f>
        <v>0</v>
      </c>
      <c r="E28" s="147">
        <f>'2a cofog szerinti teljesítés'!H28</f>
        <v>0</v>
      </c>
      <c r="F28" s="222"/>
      <c r="G28" s="221">
        <f>'részletező tábla eredeti ei Bag'!L28</f>
        <v>0</v>
      </c>
      <c r="H28" s="147">
        <f>'részletező tábla módosíto ei '!L28</f>
        <v>0</v>
      </c>
      <c r="I28" s="147">
        <f>'2a cofog szerinti teljesítés'!L28</f>
        <v>0</v>
      </c>
      <c r="J28" s="559"/>
      <c r="K28" s="221">
        <f>'részletező tábla eredeti ei Bag'!Q28</f>
        <v>0</v>
      </c>
      <c r="L28" s="147">
        <f>'részletező tábla módosíto ei '!Q28</f>
        <v>0</v>
      </c>
      <c r="M28" s="147">
        <f>'2a cofog szerinti teljesítés'!Q28</f>
        <v>0</v>
      </c>
      <c r="N28" s="222"/>
      <c r="O28" s="221">
        <f>'részletező tábla eredeti ei Bag'!U28</f>
        <v>0</v>
      </c>
      <c r="P28" s="147">
        <f>'részletező tábla módosíto ei '!U28</f>
        <v>0</v>
      </c>
      <c r="Q28" s="147">
        <f>'2a cofog szerinti teljesítés'!U28</f>
        <v>0</v>
      </c>
      <c r="R28" s="222"/>
      <c r="S28" s="221">
        <f>'részletező tábla eredeti ei Bag'!AZ28</f>
        <v>0</v>
      </c>
      <c r="T28" s="147">
        <f>'részletező tábla módosíto ei '!AZ28</f>
        <v>0</v>
      </c>
      <c r="U28" s="147">
        <f>'2a cofog szerinti teljesítés'!BC28</f>
        <v>0</v>
      </c>
      <c r="V28" s="302"/>
      <c r="W28" s="771">
        <f>'részletező tábla eredeti ei Bag'!BA28</f>
        <v>0</v>
      </c>
      <c r="X28" s="772">
        <f>'részletező tábla módosíto ei '!BA28</f>
        <v>0</v>
      </c>
      <c r="Y28" s="772">
        <f>'2a cofog szerinti teljesítés'!BD28</f>
        <v>0</v>
      </c>
      <c r="Z28" s="773"/>
      <c r="AA28" s="753">
        <f t="shared" si="5"/>
        <v>0</v>
      </c>
      <c r="AC28" s="101">
        <f t="shared" si="8"/>
        <v>0</v>
      </c>
      <c r="AD28" s="147">
        <f t="shared" si="6"/>
        <v>0</v>
      </c>
    </row>
    <row r="29" spans="1:30" ht="15.6" x14ac:dyDescent="0.3">
      <c r="A29" s="16" t="s">
        <v>96</v>
      </c>
      <c r="B29" s="200" t="s">
        <v>97</v>
      </c>
      <c r="C29" s="219">
        <f>'részletező tábla eredeti ei Bag'!H29</f>
        <v>0</v>
      </c>
      <c r="D29" s="146">
        <f>'részletező tábla módosíto ei '!H29</f>
        <v>0</v>
      </c>
      <c r="E29" s="146">
        <f>'2a cofog szerinti teljesítés'!H29</f>
        <v>0</v>
      </c>
      <c r="F29" s="220"/>
      <c r="G29" s="219">
        <f>'részletező tábla eredeti ei Bag'!L29</f>
        <v>0</v>
      </c>
      <c r="H29" s="146">
        <f>'részletező tábla módosíto ei '!L29</f>
        <v>0</v>
      </c>
      <c r="I29" s="146">
        <f>'2a cofog szerinti teljesítés'!L29</f>
        <v>0</v>
      </c>
      <c r="J29" s="558"/>
      <c r="K29" s="219">
        <f>'részletező tábla eredeti ei Bag'!Q29</f>
        <v>0</v>
      </c>
      <c r="L29" s="146">
        <f>'részletező tábla módosíto ei '!Q29</f>
        <v>0</v>
      </c>
      <c r="M29" s="146">
        <f>'2a cofog szerinti teljesítés'!Q29</f>
        <v>0</v>
      </c>
      <c r="N29" s="220"/>
      <c r="O29" s="219">
        <f>'részletező tábla eredeti ei Bag'!U29</f>
        <v>0</v>
      </c>
      <c r="P29" s="146">
        <f>'részletező tábla módosíto ei '!U29</f>
        <v>0</v>
      </c>
      <c r="Q29" s="146">
        <f>'2a cofog szerinti teljesítés'!U29</f>
        <v>0</v>
      </c>
      <c r="R29" s="220"/>
      <c r="S29" s="219">
        <f>'részletező tábla eredeti ei Bag'!AZ29</f>
        <v>0</v>
      </c>
      <c r="T29" s="146">
        <f>'részletező tábla módosíto ei '!AZ29</f>
        <v>0</v>
      </c>
      <c r="U29" s="146">
        <f>'2a cofog szerinti teljesítés'!BC29</f>
        <v>0</v>
      </c>
      <c r="V29" s="301"/>
      <c r="W29" s="768">
        <f>'részletező tábla eredeti ei Bag'!BA29</f>
        <v>0</v>
      </c>
      <c r="X29" s="769">
        <f>'részletező tábla módosíto ei '!BA29</f>
        <v>0</v>
      </c>
      <c r="Y29" s="769">
        <f>'2a cofog szerinti teljesítés'!BD29</f>
        <v>0</v>
      </c>
      <c r="Z29" s="770"/>
      <c r="AA29" s="752">
        <f t="shared" si="5"/>
        <v>0</v>
      </c>
      <c r="AC29" s="101">
        <f t="shared" si="8"/>
        <v>0</v>
      </c>
      <c r="AD29" s="146">
        <f t="shared" si="6"/>
        <v>0</v>
      </c>
    </row>
    <row r="30" spans="1:30" ht="15.6" x14ac:dyDescent="0.3">
      <c r="A30" s="16" t="s">
        <v>98</v>
      </c>
      <c r="B30" s="200" t="s">
        <v>99</v>
      </c>
      <c r="C30" s="219">
        <f>'részletező tábla eredeti ei Bag'!H30</f>
        <v>0</v>
      </c>
      <c r="D30" s="146">
        <f>'részletező tábla módosíto ei '!H30</f>
        <v>0</v>
      </c>
      <c r="E30" s="146">
        <f>'2a cofog szerinti teljesítés'!H30</f>
        <v>0</v>
      </c>
      <c r="F30" s="220"/>
      <c r="G30" s="219">
        <f>'részletező tábla eredeti ei Bag'!L30</f>
        <v>0</v>
      </c>
      <c r="H30" s="146">
        <f>'részletező tábla módosíto ei '!L30</f>
        <v>0</v>
      </c>
      <c r="I30" s="146">
        <f>'2a cofog szerinti teljesítés'!L30</f>
        <v>0</v>
      </c>
      <c r="J30" s="558"/>
      <c r="K30" s="219">
        <f>'részletező tábla eredeti ei Bag'!Q30</f>
        <v>0</v>
      </c>
      <c r="L30" s="146">
        <f>'részletező tábla módosíto ei '!Q30</f>
        <v>0</v>
      </c>
      <c r="M30" s="146">
        <f>'2a cofog szerinti teljesítés'!Q30</f>
        <v>0</v>
      </c>
      <c r="N30" s="220"/>
      <c r="O30" s="219">
        <f>'részletező tábla eredeti ei Bag'!U30</f>
        <v>0</v>
      </c>
      <c r="P30" s="146">
        <f>'részletező tábla módosíto ei '!U30</f>
        <v>0</v>
      </c>
      <c r="Q30" s="146">
        <f>'2a cofog szerinti teljesítés'!U30</f>
        <v>0</v>
      </c>
      <c r="R30" s="220"/>
      <c r="S30" s="219">
        <f>'részletező tábla eredeti ei Bag'!AZ30</f>
        <v>0</v>
      </c>
      <c r="T30" s="146">
        <f>'részletező tábla módosíto ei '!AZ30</f>
        <v>0</v>
      </c>
      <c r="U30" s="146">
        <f>'2a cofog szerinti teljesítés'!BC30</f>
        <v>0</v>
      </c>
      <c r="V30" s="301"/>
      <c r="W30" s="768">
        <f>'részletező tábla eredeti ei Bag'!BA30</f>
        <v>0</v>
      </c>
      <c r="X30" s="769">
        <f>'részletező tábla módosíto ei '!BA30</f>
        <v>0</v>
      </c>
      <c r="Y30" s="769">
        <f>'2a cofog szerinti teljesítés'!BD30</f>
        <v>0</v>
      </c>
      <c r="Z30" s="770"/>
      <c r="AA30" s="752">
        <f t="shared" si="5"/>
        <v>0</v>
      </c>
      <c r="AC30" s="101">
        <f t="shared" si="8"/>
        <v>0</v>
      </c>
      <c r="AD30" s="146">
        <f t="shared" si="6"/>
        <v>0</v>
      </c>
    </row>
    <row r="31" spans="1:30" ht="15.6" x14ac:dyDescent="0.3">
      <c r="A31" s="16" t="s">
        <v>100</v>
      </c>
      <c r="B31" s="200" t="s">
        <v>101</v>
      </c>
      <c r="C31" s="219">
        <f>'részletező tábla eredeti ei Bag'!H31</f>
        <v>0</v>
      </c>
      <c r="D31" s="146">
        <f>'részletező tábla módosíto ei '!H31</f>
        <v>0</v>
      </c>
      <c r="E31" s="146">
        <f>'2a cofog szerinti teljesítés'!H31</f>
        <v>0</v>
      </c>
      <c r="F31" s="220">
        <f t="shared" ref="F31" si="23">SUM(F32:F33)</f>
        <v>0</v>
      </c>
      <c r="G31" s="219">
        <f>'részletező tábla eredeti ei Bag'!L31</f>
        <v>0</v>
      </c>
      <c r="H31" s="146">
        <f>'részletező tábla módosíto ei '!L31</f>
        <v>0</v>
      </c>
      <c r="I31" s="146">
        <f>'2a cofog szerinti teljesítés'!L31</f>
        <v>0</v>
      </c>
      <c r="J31" s="558"/>
      <c r="K31" s="219">
        <f>'részletező tábla eredeti ei Bag'!Q31</f>
        <v>0</v>
      </c>
      <c r="L31" s="146">
        <f>'részletező tábla módosíto ei '!Q31</f>
        <v>0</v>
      </c>
      <c r="M31" s="146">
        <f>'2a cofog szerinti teljesítés'!Q31</f>
        <v>0</v>
      </c>
      <c r="N31" s="220">
        <f t="shared" ref="N31" si="24">SUM(N32:N33)</f>
        <v>0</v>
      </c>
      <c r="O31" s="219">
        <f>'részletező tábla eredeti ei Bag'!U31</f>
        <v>0</v>
      </c>
      <c r="P31" s="146">
        <f>'részletező tábla módosíto ei '!U31</f>
        <v>0</v>
      </c>
      <c r="Q31" s="146">
        <f>'2a cofog szerinti teljesítés'!U31</f>
        <v>0</v>
      </c>
      <c r="R31" s="220">
        <f t="shared" ref="R31" si="25">SUM(R32:R33)</f>
        <v>0</v>
      </c>
      <c r="S31" s="219">
        <f>'részletező tábla eredeti ei Bag'!AZ31</f>
        <v>0</v>
      </c>
      <c r="T31" s="146">
        <f>'részletező tábla módosíto ei '!AZ31</f>
        <v>0</v>
      </c>
      <c r="U31" s="146">
        <f>'2a cofog szerinti teljesítés'!BC31</f>
        <v>0</v>
      </c>
      <c r="V31" s="301">
        <f t="shared" ref="V31" si="26">SUM(V32:V33)</f>
        <v>0</v>
      </c>
      <c r="W31" s="768">
        <f>'részletező tábla eredeti ei Bag'!BA31</f>
        <v>0</v>
      </c>
      <c r="X31" s="769">
        <f>'részletező tábla módosíto ei '!BA31</f>
        <v>0</v>
      </c>
      <c r="Y31" s="769">
        <f>'2a cofog szerinti teljesítés'!BD31</f>
        <v>0</v>
      </c>
      <c r="Z31" s="770">
        <f t="shared" ref="Z31" si="27">SUM(Z32:Z33)</f>
        <v>0</v>
      </c>
      <c r="AA31" s="752">
        <f t="shared" si="5"/>
        <v>0</v>
      </c>
      <c r="AC31" s="101">
        <f t="shared" si="8"/>
        <v>0</v>
      </c>
      <c r="AD31" s="146">
        <f t="shared" si="6"/>
        <v>0</v>
      </c>
    </row>
    <row r="32" spans="1:30" ht="15.6" x14ac:dyDescent="0.3">
      <c r="A32" s="20"/>
      <c r="B32" s="202" t="s">
        <v>102</v>
      </c>
      <c r="C32" s="221">
        <f>'részletező tábla eredeti ei Bag'!H32</f>
        <v>0</v>
      </c>
      <c r="D32" s="147">
        <f>'részletező tábla módosíto ei '!H32</f>
        <v>0</v>
      </c>
      <c r="E32" s="147">
        <f>'2a cofog szerinti teljesítés'!H32</f>
        <v>0</v>
      </c>
      <c r="F32" s="222"/>
      <c r="G32" s="221">
        <f>'részletező tábla eredeti ei Bag'!L32</f>
        <v>0</v>
      </c>
      <c r="H32" s="147">
        <f>'részletező tábla módosíto ei '!L32</f>
        <v>0</v>
      </c>
      <c r="I32" s="147">
        <f>'2a cofog szerinti teljesítés'!L32</f>
        <v>0</v>
      </c>
      <c r="J32" s="559"/>
      <c r="K32" s="221">
        <f>'részletező tábla eredeti ei Bag'!Q32</f>
        <v>0</v>
      </c>
      <c r="L32" s="147">
        <f>'részletező tábla módosíto ei '!Q32</f>
        <v>0</v>
      </c>
      <c r="M32" s="147">
        <f>'2a cofog szerinti teljesítés'!Q32</f>
        <v>0</v>
      </c>
      <c r="N32" s="222"/>
      <c r="O32" s="221">
        <f>'részletező tábla eredeti ei Bag'!U32</f>
        <v>0</v>
      </c>
      <c r="P32" s="147">
        <f>'részletező tábla módosíto ei '!U32</f>
        <v>0</v>
      </c>
      <c r="Q32" s="147">
        <f>'2a cofog szerinti teljesítés'!U32</f>
        <v>0</v>
      </c>
      <c r="R32" s="222"/>
      <c r="S32" s="221">
        <f>'részletező tábla eredeti ei Bag'!AZ32</f>
        <v>0</v>
      </c>
      <c r="T32" s="147">
        <f>'részletező tábla módosíto ei '!AZ32</f>
        <v>0</v>
      </c>
      <c r="U32" s="147">
        <f>'2a cofog szerinti teljesítés'!BC32</f>
        <v>0</v>
      </c>
      <c r="V32" s="302"/>
      <c r="W32" s="771">
        <f>'részletező tábla eredeti ei Bag'!BA32</f>
        <v>0</v>
      </c>
      <c r="X32" s="772">
        <f>'részletező tábla módosíto ei '!BA32</f>
        <v>0</v>
      </c>
      <c r="Y32" s="772">
        <f>'2a cofog szerinti teljesítés'!BD32</f>
        <v>0</v>
      </c>
      <c r="Z32" s="773"/>
      <c r="AA32" s="753">
        <f t="shared" si="5"/>
        <v>0</v>
      </c>
      <c r="AC32" s="101">
        <f t="shared" si="8"/>
        <v>0</v>
      </c>
      <c r="AD32" s="147">
        <f t="shared" si="6"/>
        <v>0</v>
      </c>
    </row>
    <row r="33" spans="1:30" ht="15.6" x14ac:dyDescent="0.3">
      <c r="A33" s="20"/>
      <c r="B33" s="202" t="s">
        <v>103</v>
      </c>
      <c r="C33" s="221">
        <f>'részletező tábla eredeti ei Bag'!H33</f>
        <v>0</v>
      </c>
      <c r="D33" s="147">
        <f>'részletező tábla módosíto ei '!H33</f>
        <v>0</v>
      </c>
      <c r="E33" s="147">
        <f>'2a cofog szerinti teljesítés'!H33</f>
        <v>0</v>
      </c>
      <c r="F33" s="222"/>
      <c r="G33" s="221">
        <f>'részletező tábla eredeti ei Bag'!L33</f>
        <v>0</v>
      </c>
      <c r="H33" s="147">
        <f>'részletező tábla módosíto ei '!L33</f>
        <v>0</v>
      </c>
      <c r="I33" s="147">
        <f>'2a cofog szerinti teljesítés'!L33</f>
        <v>0</v>
      </c>
      <c r="J33" s="559"/>
      <c r="K33" s="221">
        <f>'részletező tábla eredeti ei Bag'!Q33</f>
        <v>0</v>
      </c>
      <c r="L33" s="147">
        <f>'részletező tábla módosíto ei '!Q33</f>
        <v>0</v>
      </c>
      <c r="M33" s="147">
        <f>'2a cofog szerinti teljesítés'!Q33</f>
        <v>0</v>
      </c>
      <c r="N33" s="222"/>
      <c r="O33" s="221">
        <f>'részletező tábla eredeti ei Bag'!U33</f>
        <v>0</v>
      </c>
      <c r="P33" s="147">
        <f>'részletező tábla módosíto ei '!U33</f>
        <v>0</v>
      </c>
      <c r="Q33" s="147">
        <f>'2a cofog szerinti teljesítés'!U33</f>
        <v>0</v>
      </c>
      <c r="R33" s="222"/>
      <c r="S33" s="221">
        <f>'részletező tábla eredeti ei Bag'!AZ33</f>
        <v>0</v>
      </c>
      <c r="T33" s="147">
        <f>'részletező tábla módosíto ei '!AZ33</f>
        <v>0</v>
      </c>
      <c r="U33" s="147">
        <f>'2a cofog szerinti teljesítés'!BC33</f>
        <v>0</v>
      </c>
      <c r="V33" s="302"/>
      <c r="W33" s="771">
        <f>'részletező tábla eredeti ei Bag'!BA33</f>
        <v>0</v>
      </c>
      <c r="X33" s="772">
        <f>'részletező tábla módosíto ei '!BA33</f>
        <v>0</v>
      </c>
      <c r="Y33" s="772">
        <f>'2a cofog szerinti teljesítés'!BD33</f>
        <v>0</v>
      </c>
      <c r="Z33" s="773"/>
      <c r="AA33" s="753">
        <f t="shared" si="5"/>
        <v>0</v>
      </c>
      <c r="AC33" s="101">
        <f t="shared" si="8"/>
        <v>0</v>
      </c>
      <c r="AD33" s="147">
        <f t="shared" si="6"/>
        <v>0</v>
      </c>
    </row>
    <row r="34" spans="1:30" ht="15.6" x14ac:dyDescent="0.3">
      <c r="A34" s="16" t="s">
        <v>104</v>
      </c>
      <c r="B34" s="200" t="s">
        <v>105</v>
      </c>
      <c r="C34" s="219">
        <f>'részletező tábla eredeti ei Bag'!H34</f>
        <v>0</v>
      </c>
      <c r="D34" s="146">
        <f>'részletező tábla módosíto ei '!H34</f>
        <v>0</v>
      </c>
      <c r="E34" s="146">
        <f>'2a cofog szerinti teljesítés'!H34</f>
        <v>0</v>
      </c>
      <c r="F34" s="220">
        <f t="shared" ref="F34" si="28">F35+F38+F39+F40+F44</f>
        <v>0</v>
      </c>
      <c r="G34" s="219">
        <f>'részletező tábla eredeti ei Bag'!L34</f>
        <v>0</v>
      </c>
      <c r="H34" s="146">
        <f>'részletező tábla módosíto ei '!L34</f>
        <v>0</v>
      </c>
      <c r="I34" s="146">
        <f>'2a cofog szerinti teljesítés'!L34</f>
        <v>0</v>
      </c>
      <c r="J34" s="558"/>
      <c r="K34" s="219">
        <f>'részletező tábla eredeti ei Bag'!Q34</f>
        <v>0</v>
      </c>
      <c r="L34" s="146">
        <f>'részletező tábla módosíto ei '!Q34</f>
        <v>0</v>
      </c>
      <c r="M34" s="146">
        <f>'2a cofog szerinti teljesítés'!Q34</f>
        <v>0</v>
      </c>
      <c r="N34" s="220">
        <f t="shared" ref="N34" si="29">N35+N38+N39+N40+N44</f>
        <v>0</v>
      </c>
      <c r="O34" s="219">
        <f>'részletező tábla eredeti ei Bag'!U34</f>
        <v>0</v>
      </c>
      <c r="P34" s="146">
        <f>'részletező tábla módosíto ei '!U34</f>
        <v>0</v>
      </c>
      <c r="Q34" s="146">
        <f>'2a cofog szerinti teljesítés'!U34</f>
        <v>0</v>
      </c>
      <c r="R34" s="220">
        <f t="shared" ref="R34" si="30">R35+R38+R39+R40+R44</f>
        <v>0</v>
      </c>
      <c r="S34" s="219">
        <f>'részletező tábla eredeti ei Bag'!AZ34</f>
        <v>82000000</v>
      </c>
      <c r="T34" s="146">
        <f>'részletező tábla módosíto ei '!AZ34</f>
        <v>82000000</v>
      </c>
      <c r="U34" s="146">
        <f>'2a cofog szerinti teljesítés'!BC34</f>
        <v>83701731</v>
      </c>
      <c r="V34" s="301">
        <f>U34/T34</f>
        <v>1.0207528170731708</v>
      </c>
      <c r="W34" s="768">
        <f>'részletező tábla eredeti ei Bag'!BA34</f>
        <v>82000000</v>
      </c>
      <c r="X34" s="769">
        <f>'részletező tábla módosíto ei '!BA34</f>
        <v>82000000</v>
      </c>
      <c r="Y34" s="769">
        <f>'2a cofog szerinti teljesítés'!BD34</f>
        <v>83701731</v>
      </c>
      <c r="Z34" s="770">
        <f>Y34/X34</f>
        <v>1.0207528170731708</v>
      </c>
      <c r="AA34" s="752">
        <f t="shared" si="5"/>
        <v>-1701731</v>
      </c>
      <c r="AC34" s="101">
        <f t="shared" si="8"/>
        <v>-1701731</v>
      </c>
      <c r="AD34" s="146">
        <f t="shared" si="6"/>
        <v>-1701731</v>
      </c>
    </row>
    <row r="35" spans="1:30" x14ac:dyDescent="0.3">
      <c r="A35" s="18" t="s">
        <v>106</v>
      </c>
      <c r="B35" s="201" t="s">
        <v>107</v>
      </c>
      <c r="C35" s="221">
        <f>'részletező tábla eredeti ei Bag'!H35</f>
        <v>0</v>
      </c>
      <c r="D35" s="147">
        <f>'részletező tábla módosíto ei '!H35</f>
        <v>0</v>
      </c>
      <c r="E35" s="147">
        <f>'2a cofog szerinti teljesítés'!H35</f>
        <v>0</v>
      </c>
      <c r="F35" s="222">
        <f t="shared" ref="F35" si="31">SUM(F36:F37)</f>
        <v>0</v>
      </c>
      <c r="G35" s="221">
        <f>'részletező tábla eredeti ei Bag'!L35</f>
        <v>0</v>
      </c>
      <c r="H35" s="147">
        <f>'részletező tábla módosíto ei '!L35</f>
        <v>0</v>
      </c>
      <c r="I35" s="147">
        <f>'2a cofog szerinti teljesítés'!L35</f>
        <v>0</v>
      </c>
      <c r="J35" s="559"/>
      <c r="K35" s="221">
        <f>'részletező tábla eredeti ei Bag'!Q35</f>
        <v>0</v>
      </c>
      <c r="L35" s="147">
        <f>'részletező tábla módosíto ei '!Q35</f>
        <v>0</v>
      </c>
      <c r="M35" s="147">
        <f>'2a cofog szerinti teljesítés'!Q35</f>
        <v>0</v>
      </c>
      <c r="N35" s="222">
        <f t="shared" ref="N35" si="32">SUM(N36:N37)</f>
        <v>0</v>
      </c>
      <c r="O35" s="221">
        <f>'részletező tábla eredeti ei Bag'!U35</f>
        <v>0</v>
      </c>
      <c r="P35" s="147">
        <f>'részletező tábla módosíto ei '!U35</f>
        <v>0</v>
      </c>
      <c r="Q35" s="147">
        <f>'2a cofog szerinti teljesítés'!U35</f>
        <v>0</v>
      </c>
      <c r="R35" s="222">
        <f t="shared" ref="R35" si="33">SUM(R36:R37)</f>
        <v>0</v>
      </c>
      <c r="S35" s="221">
        <f>'részletező tábla eredeti ei Bag'!AZ35</f>
        <v>82000000</v>
      </c>
      <c r="T35" s="147">
        <f>'részletező tábla módosíto ei '!AZ35</f>
        <v>82000000</v>
      </c>
      <c r="U35" s="147">
        <f>'2a cofog szerinti teljesítés'!BC35</f>
        <v>83701731</v>
      </c>
      <c r="V35" s="302">
        <f>U35/T35</f>
        <v>1.0207528170731708</v>
      </c>
      <c r="W35" s="771">
        <f>'részletező tábla eredeti ei Bag'!BA35</f>
        <v>82000000</v>
      </c>
      <c r="X35" s="772">
        <f>'részletező tábla módosíto ei '!BA35</f>
        <v>82000000</v>
      </c>
      <c r="Y35" s="772">
        <f>'2a cofog szerinti teljesítés'!BD35</f>
        <v>83701731</v>
      </c>
      <c r="Z35" s="773">
        <f>Y35/X35</f>
        <v>1.0207528170731708</v>
      </c>
      <c r="AA35" s="753">
        <f t="shared" si="5"/>
        <v>-1701731</v>
      </c>
      <c r="AC35" s="101">
        <f t="shared" si="8"/>
        <v>-1701731</v>
      </c>
      <c r="AD35" s="147">
        <f t="shared" si="6"/>
        <v>-1701731</v>
      </c>
    </row>
    <row r="36" spans="1:30" ht="31.2" x14ac:dyDescent="0.3">
      <c r="A36" s="18"/>
      <c r="B36" s="202" t="s">
        <v>108</v>
      </c>
      <c r="C36" s="221">
        <f>'részletező tábla eredeti ei Bag'!H36</f>
        <v>0</v>
      </c>
      <c r="D36" s="147">
        <f>'részletező tábla módosíto ei '!H36</f>
        <v>0</v>
      </c>
      <c r="E36" s="147">
        <f>'2a cofog szerinti teljesítés'!H36</f>
        <v>0</v>
      </c>
      <c r="F36" s="222"/>
      <c r="G36" s="221">
        <f>'részletező tábla eredeti ei Bag'!L36</f>
        <v>0</v>
      </c>
      <c r="H36" s="147">
        <f>'részletező tábla módosíto ei '!L36</f>
        <v>0</v>
      </c>
      <c r="I36" s="147">
        <f>'2a cofog szerinti teljesítés'!L36</f>
        <v>0</v>
      </c>
      <c r="J36" s="559"/>
      <c r="K36" s="221">
        <f>'részletező tábla eredeti ei Bag'!Q36</f>
        <v>0</v>
      </c>
      <c r="L36" s="147">
        <f>'részletező tábla módosíto ei '!Q36</f>
        <v>0</v>
      </c>
      <c r="M36" s="147">
        <f>'2a cofog szerinti teljesítés'!Q36</f>
        <v>0</v>
      </c>
      <c r="N36" s="222"/>
      <c r="O36" s="221">
        <f>'részletező tábla eredeti ei Bag'!U36</f>
        <v>0</v>
      </c>
      <c r="P36" s="147">
        <f>'részletező tábla módosíto ei '!U36</f>
        <v>0</v>
      </c>
      <c r="Q36" s="147">
        <f>'2a cofog szerinti teljesítés'!U36</f>
        <v>0</v>
      </c>
      <c r="R36" s="222"/>
      <c r="S36" s="221">
        <f>'részletező tábla eredeti ei Bag'!AZ36</f>
        <v>82000000</v>
      </c>
      <c r="T36" s="147">
        <f>'részletező tábla módosíto ei '!AZ36</f>
        <v>82000000</v>
      </c>
      <c r="U36" s="147">
        <f>'2a cofog szerinti teljesítés'!BC36</f>
        <v>83701731</v>
      </c>
      <c r="V36" s="302">
        <f>U36/T36</f>
        <v>1.0207528170731708</v>
      </c>
      <c r="W36" s="771">
        <f>'részletező tábla eredeti ei Bag'!BA36</f>
        <v>82000000</v>
      </c>
      <c r="X36" s="772">
        <f>'részletező tábla módosíto ei '!BA36</f>
        <v>82000000</v>
      </c>
      <c r="Y36" s="772">
        <f>'2a cofog szerinti teljesítés'!BD36</f>
        <v>83701731</v>
      </c>
      <c r="Z36" s="773">
        <f>Y36/X36</f>
        <v>1.0207528170731708</v>
      </c>
      <c r="AA36" s="753">
        <f t="shared" si="5"/>
        <v>-1701731</v>
      </c>
      <c r="AC36" s="101">
        <f t="shared" si="8"/>
        <v>-1701731</v>
      </c>
      <c r="AD36" s="147">
        <f t="shared" si="6"/>
        <v>-1701731</v>
      </c>
    </row>
    <row r="37" spans="1:30" ht="31.2" x14ac:dyDescent="0.3">
      <c r="A37" s="18"/>
      <c r="B37" s="202" t="s">
        <v>109</v>
      </c>
      <c r="C37" s="221">
        <f>'részletező tábla eredeti ei Bag'!H37</f>
        <v>0</v>
      </c>
      <c r="D37" s="147">
        <f>'részletező tábla módosíto ei '!H37</f>
        <v>0</v>
      </c>
      <c r="E37" s="147">
        <f>'2a cofog szerinti teljesítés'!H37</f>
        <v>0</v>
      </c>
      <c r="F37" s="222"/>
      <c r="G37" s="221">
        <f>'részletező tábla eredeti ei Bag'!L37</f>
        <v>0</v>
      </c>
      <c r="H37" s="147">
        <f>'részletező tábla módosíto ei '!L37</f>
        <v>0</v>
      </c>
      <c r="I37" s="147">
        <f>'2a cofog szerinti teljesítés'!L37</f>
        <v>0</v>
      </c>
      <c r="J37" s="559"/>
      <c r="K37" s="221">
        <f>'részletező tábla eredeti ei Bag'!Q37</f>
        <v>0</v>
      </c>
      <c r="L37" s="147">
        <f>'részletező tábla módosíto ei '!Q37</f>
        <v>0</v>
      </c>
      <c r="M37" s="147">
        <f>'2a cofog szerinti teljesítés'!Q37</f>
        <v>0</v>
      </c>
      <c r="N37" s="222"/>
      <c r="O37" s="221">
        <f>'részletező tábla eredeti ei Bag'!U37</f>
        <v>0</v>
      </c>
      <c r="P37" s="147">
        <f>'részletező tábla módosíto ei '!U37</f>
        <v>0</v>
      </c>
      <c r="Q37" s="147">
        <f>'2a cofog szerinti teljesítés'!U37</f>
        <v>0</v>
      </c>
      <c r="R37" s="222"/>
      <c r="S37" s="221">
        <f>'részletező tábla eredeti ei Bag'!AZ37</f>
        <v>0</v>
      </c>
      <c r="T37" s="147">
        <f>'részletező tábla módosíto ei '!AZ37</f>
        <v>0</v>
      </c>
      <c r="U37" s="147">
        <f>'2a cofog szerinti teljesítés'!BC37</f>
        <v>0</v>
      </c>
      <c r="V37" s="302"/>
      <c r="W37" s="771">
        <f>'részletező tábla eredeti ei Bag'!BA37</f>
        <v>0</v>
      </c>
      <c r="X37" s="772">
        <f>'részletező tábla módosíto ei '!BA37</f>
        <v>0</v>
      </c>
      <c r="Y37" s="772">
        <f>'2a cofog szerinti teljesítés'!BD37</f>
        <v>0</v>
      </c>
      <c r="Z37" s="773"/>
      <c r="AA37" s="753">
        <f t="shared" si="5"/>
        <v>0</v>
      </c>
      <c r="AC37" s="101">
        <f t="shared" si="8"/>
        <v>0</v>
      </c>
      <c r="AD37" s="147">
        <f t="shared" si="6"/>
        <v>0</v>
      </c>
    </row>
    <row r="38" spans="1:30" x14ac:dyDescent="0.3">
      <c r="A38" s="18" t="s">
        <v>110</v>
      </c>
      <c r="B38" s="201" t="s">
        <v>111</v>
      </c>
      <c r="C38" s="221">
        <f>'részletező tábla eredeti ei Bag'!H38</f>
        <v>0</v>
      </c>
      <c r="D38" s="147">
        <f>'részletező tábla módosíto ei '!H38</f>
        <v>0</v>
      </c>
      <c r="E38" s="147">
        <f>'2a cofog szerinti teljesítés'!H38</f>
        <v>0</v>
      </c>
      <c r="F38" s="222"/>
      <c r="G38" s="221">
        <f>'részletező tábla eredeti ei Bag'!L38</f>
        <v>0</v>
      </c>
      <c r="H38" s="147">
        <f>'részletező tábla módosíto ei '!L38</f>
        <v>0</v>
      </c>
      <c r="I38" s="147">
        <f>'2a cofog szerinti teljesítés'!L38</f>
        <v>0</v>
      </c>
      <c r="J38" s="559"/>
      <c r="K38" s="221">
        <f>'részletező tábla eredeti ei Bag'!Q38</f>
        <v>0</v>
      </c>
      <c r="L38" s="147">
        <f>'részletező tábla módosíto ei '!Q38</f>
        <v>0</v>
      </c>
      <c r="M38" s="147">
        <f>'2a cofog szerinti teljesítés'!Q38</f>
        <v>0</v>
      </c>
      <c r="N38" s="222"/>
      <c r="O38" s="221">
        <f>'részletező tábla eredeti ei Bag'!U38</f>
        <v>0</v>
      </c>
      <c r="P38" s="147">
        <f>'részletező tábla módosíto ei '!U38</f>
        <v>0</v>
      </c>
      <c r="Q38" s="147">
        <f>'2a cofog szerinti teljesítés'!U38</f>
        <v>0</v>
      </c>
      <c r="R38" s="222"/>
      <c r="S38" s="221">
        <f>'részletező tábla eredeti ei Bag'!AZ38</f>
        <v>0</v>
      </c>
      <c r="T38" s="147">
        <f>'részletező tábla módosíto ei '!AZ38</f>
        <v>0</v>
      </c>
      <c r="U38" s="147">
        <f>'2a cofog szerinti teljesítés'!BC38</f>
        <v>0</v>
      </c>
      <c r="V38" s="302"/>
      <c r="W38" s="771">
        <f>'részletező tábla eredeti ei Bag'!BA38</f>
        <v>0</v>
      </c>
      <c r="X38" s="772">
        <f>'részletező tábla módosíto ei '!BA38</f>
        <v>0</v>
      </c>
      <c r="Y38" s="772">
        <f>'2a cofog szerinti teljesítés'!BD38</f>
        <v>0</v>
      </c>
      <c r="Z38" s="773"/>
      <c r="AA38" s="753">
        <f t="shared" si="5"/>
        <v>0</v>
      </c>
      <c r="AC38" s="101">
        <f t="shared" si="8"/>
        <v>0</v>
      </c>
      <c r="AD38" s="147">
        <f t="shared" si="6"/>
        <v>0</v>
      </c>
    </row>
    <row r="39" spans="1:30" x14ac:dyDescent="0.3">
      <c r="A39" s="18" t="s">
        <v>112</v>
      </c>
      <c r="B39" s="201" t="s">
        <v>113</v>
      </c>
      <c r="C39" s="221">
        <f>'részletező tábla eredeti ei Bag'!H39</f>
        <v>0</v>
      </c>
      <c r="D39" s="147">
        <f>'részletező tábla módosíto ei '!H39</f>
        <v>0</v>
      </c>
      <c r="E39" s="147">
        <f>'2a cofog szerinti teljesítés'!H39</f>
        <v>0</v>
      </c>
      <c r="F39" s="222"/>
      <c r="G39" s="221">
        <f>'részletező tábla eredeti ei Bag'!L39</f>
        <v>0</v>
      </c>
      <c r="H39" s="147">
        <f>'részletező tábla módosíto ei '!L39</f>
        <v>0</v>
      </c>
      <c r="I39" s="147">
        <f>'2a cofog szerinti teljesítés'!L39</f>
        <v>0</v>
      </c>
      <c r="J39" s="559"/>
      <c r="K39" s="221">
        <f>'részletező tábla eredeti ei Bag'!Q39</f>
        <v>0</v>
      </c>
      <c r="L39" s="147">
        <f>'részletező tábla módosíto ei '!Q39</f>
        <v>0</v>
      </c>
      <c r="M39" s="147">
        <f>'2a cofog szerinti teljesítés'!Q39</f>
        <v>0</v>
      </c>
      <c r="N39" s="222"/>
      <c r="O39" s="221">
        <f>'részletező tábla eredeti ei Bag'!U39</f>
        <v>0</v>
      </c>
      <c r="P39" s="147">
        <f>'részletező tábla módosíto ei '!U39</f>
        <v>0</v>
      </c>
      <c r="Q39" s="147">
        <f>'2a cofog szerinti teljesítés'!U39</f>
        <v>0</v>
      </c>
      <c r="R39" s="222"/>
      <c r="S39" s="221">
        <f>'részletező tábla eredeti ei Bag'!AZ39</f>
        <v>0</v>
      </c>
      <c r="T39" s="147">
        <f>'részletező tábla módosíto ei '!AZ39</f>
        <v>0</v>
      </c>
      <c r="U39" s="147">
        <f>'2a cofog szerinti teljesítés'!BC39</f>
        <v>0</v>
      </c>
      <c r="V39" s="302"/>
      <c r="W39" s="771">
        <f>'részletező tábla eredeti ei Bag'!BA39</f>
        <v>0</v>
      </c>
      <c r="X39" s="772">
        <f>'részletező tábla módosíto ei '!BA39</f>
        <v>0</v>
      </c>
      <c r="Y39" s="772">
        <f>'2a cofog szerinti teljesítés'!BD39</f>
        <v>0</v>
      </c>
      <c r="Z39" s="773"/>
      <c r="AA39" s="753">
        <f t="shared" si="5"/>
        <v>0</v>
      </c>
      <c r="AC39" s="101">
        <f t="shared" si="8"/>
        <v>0</v>
      </c>
      <c r="AD39" s="147">
        <f t="shared" si="6"/>
        <v>0</v>
      </c>
    </row>
    <row r="40" spans="1:30" x14ac:dyDescent="0.3">
      <c r="A40" s="18" t="s">
        <v>114</v>
      </c>
      <c r="B40" s="201" t="s">
        <v>115</v>
      </c>
      <c r="C40" s="221">
        <f>'részletező tábla eredeti ei Bag'!H40</f>
        <v>0</v>
      </c>
      <c r="D40" s="147">
        <f>'részletező tábla módosíto ei '!H40</f>
        <v>0</v>
      </c>
      <c r="E40" s="147">
        <f>'2a cofog szerinti teljesítés'!H40</f>
        <v>0</v>
      </c>
      <c r="F40" s="222">
        <f t="shared" ref="F40" si="34">SUM(F41:F43)</f>
        <v>0</v>
      </c>
      <c r="G40" s="221">
        <f>'részletező tábla eredeti ei Bag'!L40</f>
        <v>0</v>
      </c>
      <c r="H40" s="147">
        <f>'részletező tábla módosíto ei '!L40</f>
        <v>0</v>
      </c>
      <c r="I40" s="147">
        <f>'2a cofog szerinti teljesítés'!L40</f>
        <v>0</v>
      </c>
      <c r="J40" s="559"/>
      <c r="K40" s="221">
        <f>'részletező tábla eredeti ei Bag'!Q40</f>
        <v>0</v>
      </c>
      <c r="L40" s="147">
        <f>'részletező tábla módosíto ei '!Q40</f>
        <v>0</v>
      </c>
      <c r="M40" s="147">
        <f>'2a cofog szerinti teljesítés'!Q40</f>
        <v>0</v>
      </c>
      <c r="N40" s="222">
        <f t="shared" ref="N40" si="35">SUM(N41:N43)</f>
        <v>0</v>
      </c>
      <c r="O40" s="221">
        <f>'részletező tábla eredeti ei Bag'!U40</f>
        <v>0</v>
      </c>
      <c r="P40" s="147">
        <f>'részletező tábla módosíto ei '!U40</f>
        <v>0</v>
      </c>
      <c r="Q40" s="147">
        <f>'2a cofog szerinti teljesítés'!U40</f>
        <v>0</v>
      </c>
      <c r="R40" s="222">
        <f t="shared" ref="R40" si="36">SUM(R41:R43)</f>
        <v>0</v>
      </c>
      <c r="S40" s="221">
        <f>'részletező tábla eredeti ei Bag'!AZ40</f>
        <v>0</v>
      </c>
      <c r="T40" s="147">
        <f>'részletező tábla módosíto ei '!AZ40</f>
        <v>0</v>
      </c>
      <c r="U40" s="147">
        <f>'2a cofog szerinti teljesítés'!BC40</f>
        <v>0</v>
      </c>
      <c r="V40" s="302" t="e">
        <f>U40/T40</f>
        <v>#DIV/0!</v>
      </c>
      <c r="W40" s="771">
        <f>'részletező tábla eredeti ei Bag'!BA40</f>
        <v>0</v>
      </c>
      <c r="X40" s="772">
        <f>'részletező tábla módosíto ei '!BA40</f>
        <v>0</v>
      </c>
      <c r="Y40" s="772">
        <f>'2a cofog szerinti teljesítés'!BD40</f>
        <v>0</v>
      </c>
      <c r="Z40" s="773" t="e">
        <f>Y40/X40</f>
        <v>#DIV/0!</v>
      </c>
      <c r="AA40" s="753">
        <f>AA42</f>
        <v>0</v>
      </c>
      <c r="AC40" s="101">
        <f t="shared" si="8"/>
        <v>0</v>
      </c>
      <c r="AD40" s="147">
        <f t="shared" si="6"/>
        <v>0</v>
      </c>
    </row>
    <row r="41" spans="1:30" ht="31.2" x14ac:dyDescent="0.3">
      <c r="A41" s="20"/>
      <c r="B41" s="202" t="s">
        <v>116</v>
      </c>
      <c r="C41" s="221">
        <f>'részletező tábla eredeti ei Bag'!H41</f>
        <v>0</v>
      </c>
      <c r="D41" s="147">
        <f>'részletező tábla módosíto ei '!H41</f>
        <v>0</v>
      </c>
      <c r="E41" s="147">
        <f>'2a cofog szerinti teljesítés'!H41</f>
        <v>0</v>
      </c>
      <c r="F41" s="222"/>
      <c r="G41" s="221">
        <f>'részletező tábla eredeti ei Bag'!L41</f>
        <v>0</v>
      </c>
      <c r="H41" s="147">
        <f>'részletező tábla módosíto ei '!L41</f>
        <v>0</v>
      </c>
      <c r="I41" s="147">
        <f>'2a cofog szerinti teljesítés'!L41</f>
        <v>0</v>
      </c>
      <c r="J41" s="559"/>
      <c r="K41" s="221">
        <f>'részletező tábla eredeti ei Bag'!Q41</f>
        <v>0</v>
      </c>
      <c r="L41" s="147">
        <f>'részletező tábla módosíto ei '!Q41</f>
        <v>0</v>
      </c>
      <c r="M41" s="147">
        <f>'2a cofog szerinti teljesítés'!Q41</f>
        <v>0</v>
      </c>
      <c r="N41" s="222"/>
      <c r="O41" s="221">
        <f>'részletező tábla eredeti ei Bag'!U41</f>
        <v>0</v>
      </c>
      <c r="P41" s="147">
        <f>'részletező tábla módosíto ei '!U41</f>
        <v>0</v>
      </c>
      <c r="Q41" s="147">
        <f>'2a cofog szerinti teljesítés'!U41</f>
        <v>0</v>
      </c>
      <c r="R41" s="222"/>
      <c r="S41" s="221">
        <f>'részletező tábla eredeti ei Bag'!AZ41</f>
        <v>0</v>
      </c>
      <c r="T41" s="147">
        <f>'részletező tábla módosíto ei '!AZ41</f>
        <v>0</v>
      </c>
      <c r="U41" s="147">
        <f>'2a cofog szerinti teljesítés'!BC41</f>
        <v>0</v>
      </c>
      <c r="V41" s="302"/>
      <c r="W41" s="771">
        <f>'részletező tábla eredeti ei Bag'!BA41</f>
        <v>0</v>
      </c>
      <c r="X41" s="772">
        <f>'részletező tábla módosíto ei '!BA41</f>
        <v>0</v>
      </c>
      <c r="Y41" s="772">
        <f>'2a cofog szerinti teljesítés'!BD41</f>
        <v>0</v>
      </c>
      <c r="Z41" s="773"/>
      <c r="AA41" s="753">
        <v>0</v>
      </c>
      <c r="AC41" s="101">
        <f t="shared" si="8"/>
        <v>0</v>
      </c>
      <c r="AD41" s="147">
        <f t="shared" si="6"/>
        <v>0</v>
      </c>
    </row>
    <row r="42" spans="1:30" ht="31.2" x14ac:dyDescent="0.3">
      <c r="A42" s="20"/>
      <c r="B42" s="202" t="s">
        <v>117</v>
      </c>
      <c r="C42" s="221">
        <f>'részletező tábla eredeti ei Bag'!H42</f>
        <v>0</v>
      </c>
      <c r="D42" s="147">
        <f>'részletező tábla módosíto ei '!H42</f>
        <v>0</v>
      </c>
      <c r="E42" s="147">
        <f>'2a cofog szerinti teljesítés'!H42</f>
        <v>0</v>
      </c>
      <c r="F42" s="222"/>
      <c r="G42" s="221">
        <f>'részletező tábla eredeti ei Bag'!L42</f>
        <v>0</v>
      </c>
      <c r="H42" s="147">
        <f>'részletező tábla módosíto ei '!L42</f>
        <v>0</v>
      </c>
      <c r="I42" s="147">
        <f>'2a cofog szerinti teljesítés'!L42</f>
        <v>0</v>
      </c>
      <c r="J42" s="559"/>
      <c r="K42" s="221">
        <f>'részletező tábla eredeti ei Bag'!Q42</f>
        <v>0</v>
      </c>
      <c r="L42" s="147">
        <f>'részletező tábla módosíto ei '!Q42</f>
        <v>0</v>
      </c>
      <c r="M42" s="147">
        <f>'2a cofog szerinti teljesítés'!Q42</f>
        <v>0</v>
      </c>
      <c r="N42" s="222"/>
      <c r="O42" s="221">
        <f>'részletező tábla eredeti ei Bag'!U42</f>
        <v>0</v>
      </c>
      <c r="P42" s="147">
        <f>'részletező tábla módosíto ei '!U42</f>
        <v>0</v>
      </c>
      <c r="Q42" s="147">
        <f>'2a cofog szerinti teljesítés'!U42</f>
        <v>0</v>
      </c>
      <c r="R42" s="222"/>
      <c r="S42" s="221">
        <f>'részletező tábla eredeti ei Bag'!AZ42</f>
        <v>0</v>
      </c>
      <c r="T42" s="147">
        <f>'részletező tábla módosíto ei '!AZ42</f>
        <v>0</v>
      </c>
      <c r="U42" s="147">
        <f>'2a cofog szerinti teljesítés'!BC42</f>
        <v>0</v>
      </c>
      <c r="V42" s="302" t="e">
        <f>U42/T42</f>
        <v>#DIV/0!</v>
      </c>
      <c r="W42" s="771">
        <f>'részletező tábla eredeti ei Bag'!BA42</f>
        <v>0</v>
      </c>
      <c r="X42" s="772">
        <f>'részletező tábla módosíto ei '!BA42</f>
        <v>0</v>
      </c>
      <c r="Y42" s="772">
        <f>'2a cofog szerinti teljesítés'!BD42</f>
        <v>0</v>
      </c>
      <c r="Z42" s="773" t="e">
        <f>Y42/X42</f>
        <v>#DIV/0!</v>
      </c>
      <c r="AA42" s="753">
        <f t="shared" si="5"/>
        <v>0</v>
      </c>
      <c r="AC42" s="101">
        <f t="shared" si="8"/>
        <v>0</v>
      </c>
      <c r="AD42" s="147">
        <f t="shared" si="6"/>
        <v>0</v>
      </c>
    </row>
    <row r="43" spans="1:30" ht="15.6" x14ac:dyDescent="0.3">
      <c r="A43" s="20"/>
      <c r="B43" s="202" t="s">
        <v>118</v>
      </c>
      <c r="C43" s="221">
        <f>'részletező tábla eredeti ei Bag'!H43</f>
        <v>0</v>
      </c>
      <c r="D43" s="147">
        <f>'részletező tábla módosíto ei '!H43</f>
        <v>0</v>
      </c>
      <c r="E43" s="147">
        <f>'2a cofog szerinti teljesítés'!H43</f>
        <v>0</v>
      </c>
      <c r="F43" s="222"/>
      <c r="G43" s="221">
        <f>'részletező tábla eredeti ei Bag'!L43</f>
        <v>0</v>
      </c>
      <c r="H43" s="147">
        <f>'részletező tábla módosíto ei '!L43</f>
        <v>0</v>
      </c>
      <c r="I43" s="147">
        <f>'2a cofog szerinti teljesítés'!L43</f>
        <v>0</v>
      </c>
      <c r="J43" s="559"/>
      <c r="K43" s="221">
        <f>'részletező tábla eredeti ei Bag'!Q43</f>
        <v>0</v>
      </c>
      <c r="L43" s="147">
        <f>'részletező tábla módosíto ei '!Q43</f>
        <v>0</v>
      </c>
      <c r="M43" s="147">
        <f>'2a cofog szerinti teljesítés'!Q43</f>
        <v>0</v>
      </c>
      <c r="N43" s="222"/>
      <c r="O43" s="221">
        <f>'részletező tábla eredeti ei Bag'!U43</f>
        <v>0</v>
      </c>
      <c r="P43" s="147">
        <f>'részletező tábla módosíto ei '!U43</f>
        <v>0</v>
      </c>
      <c r="Q43" s="147">
        <f>'2a cofog szerinti teljesítés'!U43</f>
        <v>0</v>
      </c>
      <c r="R43" s="222"/>
      <c r="S43" s="221">
        <f>'részletező tábla eredeti ei Bag'!AZ43</f>
        <v>0</v>
      </c>
      <c r="T43" s="147">
        <f>'részletező tábla módosíto ei '!AZ43</f>
        <v>0</v>
      </c>
      <c r="U43" s="147">
        <f>'2a cofog szerinti teljesítés'!BC43</f>
        <v>0</v>
      </c>
      <c r="V43" s="302"/>
      <c r="W43" s="771">
        <f>'részletező tábla eredeti ei Bag'!BA43</f>
        <v>0</v>
      </c>
      <c r="X43" s="772">
        <f>'részletező tábla módosíto ei '!BA43</f>
        <v>0</v>
      </c>
      <c r="Y43" s="772">
        <f>'2a cofog szerinti teljesítés'!BD43</f>
        <v>0</v>
      </c>
      <c r="Z43" s="773"/>
      <c r="AA43" s="753">
        <f t="shared" si="5"/>
        <v>0</v>
      </c>
      <c r="AC43" s="101">
        <f t="shared" si="8"/>
        <v>0</v>
      </c>
      <c r="AD43" s="147">
        <f t="shared" si="6"/>
        <v>0</v>
      </c>
    </row>
    <row r="44" spans="1:30" x14ac:dyDescent="0.3">
      <c r="A44" s="18" t="s">
        <v>119</v>
      </c>
      <c r="B44" s="201" t="s">
        <v>120</v>
      </c>
      <c r="C44" s="221">
        <f>'részletező tábla eredeti ei Bag'!H44</f>
        <v>0</v>
      </c>
      <c r="D44" s="147">
        <f>'részletező tábla módosíto ei '!H44</f>
        <v>0</v>
      </c>
      <c r="E44" s="147">
        <f>'2a cofog szerinti teljesítés'!H44</f>
        <v>0</v>
      </c>
      <c r="F44" s="222">
        <f t="shared" ref="F44" si="37">SUM(F45:F46)</f>
        <v>0</v>
      </c>
      <c r="G44" s="221">
        <f>'részletező tábla eredeti ei Bag'!L44</f>
        <v>0</v>
      </c>
      <c r="H44" s="147">
        <f>'részletező tábla módosíto ei '!L44</f>
        <v>0</v>
      </c>
      <c r="I44" s="147">
        <f>'2a cofog szerinti teljesítés'!L44</f>
        <v>0</v>
      </c>
      <c r="J44" s="559"/>
      <c r="K44" s="221">
        <f>'részletező tábla eredeti ei Bag'!Q44</f>
        <v>0</v>
      </c>
      <c r="L44" s="147">
        <f>'részletező tábla módosíto ei '!Q44</f>
        <v>0</v>
      </c>
      <c r="M44" s="147">
        <f>'2a cofog szerinti teljesítés'!Q44</f>
        <v>0</v>
      </c>
      <c r="N44" s="222">
        <f t="shared" ref="N44" si="38">SUM(N45:N46)</f>
        <v>0</v>
      </c>
      <c r="O44" s="221">
        <f>'részletező tábla eredeti ei Bag'!U44</f>
        <v>0</v>
      </c>
      <c r="P44" s="147">
        <f>'részletező tábla módosíto ei '!U44</f>
        <v>0</v>
      </c>
      <c r="Q44" s="147">
        <f>'2a cofog szerinti teljesítés'!U44</f>
        <v>0</v>
      </c>
      <c r="R44" s="222">
        <f t="shared" ref="R44" si="39">SUM(R45:R46)</f>
        <v>0</v>
      </c>
      <c r="S44" s="221">
        <f>'részletező tábla eredeti ei Bag'!AZ44</f>
        <v>0</v>
      </c>
      <c r="T44" s="147">
        <f>'részletező tábla módosíto ei '!AZ44</f>
        <v>0</v>
      </c>
      <c r="U44" s="147">
        <f>'2a cofog szerinti teljesítés'!BC44</f>
        <v>0</v>
      </c>
      <c r="V44" s="302" t="e">
        <f>U44/T44</f>
        <v>#DIV/0!</v>
      </c>
      <c r="W44" s="771">
        <f>'részletező tábla eredeti ei Bag'!BA44</f>
        <v>0</v>
      </c>
      <c r="X44" s="772">
        <f>'részletező tábla módosíto ei '!BA44</f>
        <v>0</v>
      </c>
      <c r="Y44" s="772">
        <f>'2a cofog szerinti teljesítés'!BD44</f>
        <v>0</v>
      </c>
      <c r="Z44" s="773" t="e">
        <f>Y44/X44</f>
        <v>#DIV/0!</v>
      </c>
      <c r="AA44" s="753">
        <f t="shared" si="5"/>
        <v>0</v>
      </c>
      <c r="AC44" s="101">
        <f t="shared" si="8"/>
        <v>0</v>
      </c>
      <c r="AD44" s="147">
        <f t="shared" si="6"/>
        <v>0</v>
      </c>
    </row>
    <row r="45" spans="1:30" ht="15.6" x14ac:dyDescent="0.3">
      <c r="A45" s="20"/>
      <c r="B45" s="202" t="s">
        <v>121</v>
      </c>
      <c r="C45" s="221">
        <f>'részletező tábla eredeti ei Bag'!H45</f>
        <v>0</v>
      </c>
      <c r="D45" s="147">
        <f>'részletező tábla módosíto ei '!H45</f>
        <v>0</v>
      </c>
      <c r="E45" s="147">
        <f>'2a cofog szerinti teljesítés'!H45</f>
        <v>0</v>
      </c>
      <c r="F45" s="222"/>
      <c r="G45" s="221">
        <f>'részletező tábla eredeti ei Bag'!L45</f>
        <v>0</v>
      </c>
      <c r="H45" s="147">
        <f>'részletező tábla módosíto ei '!L45</f>
        <v>0</v>
      </c>
      <c r="I45" s="147">
        <f>'2a cofog szerinti teljesítés'!L45</f>
        <v>0</v>
      </c>
      <c r="J45" s="559"/>
      <c r="K45" s="221">
        <f>'részletező tábla eredeti ei Bag'!Q45</f>
        <v>0</v>
      </c>
      <c r="L45" s="147">
        <f>'részletező tábla módosíto ei '!Q45</f>
        <v>0</v>
      </c>
      <c r="M45" s="147">
        <f>'2a cofog szerinti teljesítés'!Q45</f>
        <v>0</v>
      </c>
      <c r="N45" s="222"/>
      <c r="O45" s="221">
        <f>'részletező tábla eredeti ei Bag'!U45</f>
        <v>0</v>
      </c>
      <c r="P45" s="147">
        <f>'részletező tábla módosíto ei '!U45</f>
        <v>0</v>
      </c>
      <c r="Q45" s="147">
        <f>'2a cofog szerinti teljesítés'!U45</f>
        <v>0</v>
      </c>
      <c r="R45" s="222"/>
      <c r="S45" s="221">
        <f>'részletező tábla eredeti ei Bag'!AZ45</f>
        <v>0</v>
      </c>
      <c r="T45" s="147">
        <f>'részletező tábla módosíto ei '!AZ45</f>
        <v>0</v>
      </c>
      <c r="U45" s="147">
        <f>'2a cofog szerinti teljesítés'!BC45</f>
        <v>0</v>
      </c>
      <c r="V45" s="302" t="e">
        <f>U45/T45</f>
        <v>#DIV/0!</v>
      </c>
      <c r="W45" s="771">
        <f>'részletező tábla eredeti ei Bag'!BA45</f>
        <v>0</v>
      </c>
      <c r="X45" s="772">
        <f>'részletező tábla módosíto ei '!BA45</f>
        <v>0</v>
      </c>
      <c r="Y45" s="772">
        <f>'2a cofog szerinti teljesítés'!BD45</f>
        <v>0</v>
      </c>
      <c r="Z45" s="773" t="e">
        <f>Y45/X45</f>
        <v>#DIV/0!</v>
      </c>
      <c r="AA45" s="753">
        <f t="shared" si="5"/>
        <v>0</v>
      </c>
      <c r="AC45" s="101">
        <f t="shared" si="8"/>
        <v>0</v>
      </c>
      <c r="AD45" s="147">
        <f t="shared" si="6"/>
        <v>0</v>
      </c>
    </row>
    <row r="46" spans="1:30" ht="46.8" x14ac:dyDescent="0.3">
      <c r="A46" s="20"/>
      <c r="B46" s="202" t="s">
        <v>122</v>
      </c>
      <c r="C46" s="221">
        <f>'részletező tábla eredeti ei Bag'!H46</f>
        <v>0</v>
      </c>
      <c r="D46" s="147">
        <f>'részletező tábla módosíto ei '!H46</f>
        <v>0</v>
      </c>
      <c r="E46" s="147">
        <f>'2a cofog szerinti teljesítés'!H46</f>
        <v>0</v>
      </c>
      <c r="F46" s="222"/>
      <c r="G46" s="221">
        <f>'részletező tábla eredeti ei Bag'!L46</f>
        <v>0</v>
      </c>
      <c r="H46" s="147">
        <f>'részletező tábla módosíto ei '!L46</f>
        <v>0</v>
      </c>
      <c r="I46" s="147">
        <f>'2a cofog szerinti teljesítés'!L46</f>
        <v>0</v>
      </c>
      <c r="J46" s="559"/>
      <c r="K46" s="221">
        <f>'részletező tábla eredeti ei Bag'!Q46</f>
        <v>0</v>
      </c>
      <c r="L46" s="147">
        <f>'részletező tábla módosíto ei '!Q46</f>
        <v>0</v>
      </c>
      <c r="M46" s="147">
        <f>'2a cofog szerinti teljesítés'!Q46</f>
        <v>0</v>
      </c>
      <c r="N46" s="222"/>
      <c r="O46" s="221">
        <f>'részletező tábla eredeti ei Bag'!U46</f>
        <v>0</v>
      </c>
      <c r="P46" s="147">
        <f>'részletező tábla módosíto ei '!U46</f>
        <v>0</v>
      </c>
      <c r="Q46" s="147">
        <f>'2a cofog szerinti teljesítés'!U46</f>
        <v>0</v>
      </c>
      <c r="R46" s="222"/>
      <c r="S46" s="221">
        <f>'részletező tábla eredeti ei Bag'!AZ46</f>
        <v>0</v>
      </c>
      <c r="T46" s="147">
        <f>'részletező tábla módosíto ei '!AZ46</f>
        <v>0</v>
      </c>
      <c r="U46" s="147">
        <f>'2a cofog szerinti teljesítés'!BC46</f>
        <v>0</v>
      </c>
      <c r="V46" s="302"/>
      <c r="W46" s="771">
        <f>'részletező tábla eredeti ei Bag'!BA46</f>
        <v>0</v>
      </c>
      <c r="X46" s="772">
        <f>'részletező tábla módosíto ei '!BA46</f>
        <v>0</v>
      </c>
      <c r="Y46" s="772">
        <f>'2a cofog szerinti teljesítés'!BD46</f>
        <v>0</v>
      </c>
      <c r="Z46" s="773"/>
      <c r="AA46" s="753">
        <f t="shared" si="5"/>
        <v>0</v>
      </c>
      <c r="AC46" s="101">
        <f t="shared" si="8"/>
        <v>0</v>
      </c>
      <c r="AD46" s="147">
        <f t="shared" si="6"/>
        <v>0</v>
      </c>
    </row>
    <row r="47" spans="1:30" ht="15.6" x14ac:dyDescent="0.3">
      <c r="A47" s="16" t="s">
        <v>123</v>
      </c>
      <c r="B47" s="200" t="s">
        <v>124</v>
      </c>
      <c r="C47" s="219">
        <f>'részletező tábla eredeti ei Bag'!H47</f>
        <v>0</v>
      </c>
      <c r="D47" s="146">
        <f>'részletező tábla módosíto ei '!H47</f>
        <v>0</v>
      </c>
      <c r="E47" s="146">
        <f>'2a cofog szerinti teljesítés'!H47</f>
        <v>0</v>
      </c>
      <c r="F47" s="220">
        <f t="shared" ref="F47" si="40">SUM(F48:F52)</f>
        <v>0</v>
      </c>
      <c r="G47" s="219">
        <f>'részletező tábla eredeti ei Bag'!L47</f>
        <v>0</v>
      </c>
      <c r="H47" s="146">
        <f>'részletező tábla módosíto ei '!L47</f>
        <v>0</v>
      </c>
      <c r="I47" s="146">
        <f>'2a cofog szerinti teljesítés'!L47</f>
        <v>0</v>
      </c>
      <c r="J47" s="558"/>
      <c r="K47" s="219">
        <f>'részletező tábla eredeti ei Bag'!Q47</f>
        <v>0</v>
      </c>
      <c r="L47" s="146">
        <f>'részletező tábla módosíto ei '!Q47</f>
        <v>0</v>
      </c>
      <c r="M47" s="146">
        <f>'2a cofog szerinti teljesítés'!Q47</f>
        <v>0</v>
      </c>
      <c r="N47" s="220">
        <f t="shared" ref="N47" si="41">SUM(N48:N52)</f>
        <v>0</v>
      </c>
      <c r="O47" s="219">
        <f>'részletező tábla eredeti ei Bag'!U47</f>
        <v>0</v>
      </c>
      <c r="P47" s="146">
        <f>'részletező tábla módosíto ei '!U47</f>
        <v>0</v>
      </c>
      <c r="Q47" s="146">
        <f>'2a cofog szerinti teljesítés'!U47</f>
        <v>0</v>
      </c>
      <c r="R47" s="220">
        <f t="shared" ref="R47" si="42">SUM(R48:R52)</f>
        <v>0</v>
      </c>
      <c r="S47" s="219">
        <f>'részletező tábla eredeti ei Bag'!AZ47</f>
        <v>6000000</v>
      </c>
      <c r="T47" s="146">
        <f>'részletező tábla módosíto ei '!AZ47</f>
        <v>6000000</v>
      </c>
      <c r="U47" s="146">
        <f>'2a cofog szerinti teljesítés'!BC47</f>
        <v>8962011</v>
      </c>
      <c r="V47" s="301">
        <f>U47/T47</f>
        <v>1.4936685000000001</v>
      </c>
      <c r="W47" s="768">
        <f>'részletező tábla eredeti ei Bag'!BA47</f>
        <v>6000000</v>
      </c>
      <c r="X47" s="769">
        <f>'részletező tábla módosíto ei '!BA47</f>
        <v>6000000</v>
      </c>
      <c r="Y47" s="769">
        <f>'2a cofog szerinti teljesítés'!BD47</f>
        <v>8962011</v>
      </c>
      <c r="Z47" s="770">
        <f>Y47/X47</f>
        <v>1.4936685000000001</v>
      </c>
      <c r="AA47" s="752">
        <f t="shared" si="5"/>
        <v>-2962011</v>
      </c>
      <c r="AC47" s="101">
        <f t="shared" si="8"/>
        <v>-2962011</v>
      </c>
      <c r="AD47" s="146">
        <f t="shared" si="6"/>
        <v>-2962011</v>
      </c>
    </row>
    <row r="48" spans="1:30" ht="15.6" x14ac:dyDescent="0.3">
      <c r="A48" s="20"/>
      <c r="B48" s="202" t="s">
        <v>125</v>
      </c>
      <c r="C48" s="221">
        <f>'részletező tábla eredeti ei Bag'!H48</f>
        <v>0</v>
      </c>
      <c r="D48" s="147">
        <f>'részletező tábla módosíto ei '!H48</f>
        <v>0</v>
      </c>
      <c r="E48" s="147">
        <f>'2a cofog szerinti teljesítés'!H48</f>
        <v>0</v>
      </c>
      <c r="F48" s="222"/>
      <c r="G48" s="221">
        <f>'részletező tábla eredeti ei Bag'!L48</f>
        <v>0</v>
      </c>
      <c r="H48" s="147">
        <f>'részletező tábla módosíto ei '!L48</f>
        <v>0</v>
      </c>
      <c r="I48" s="147">
        <f>'2a cofog szerinti teljesítés'!L48</f>
        <v>0</v>
      </c>
      <c r="J48" s="559"/>
      <c r="K48" s="221">
        <f>'részletező tábla eredeti ei Bag'!Q48</f>
        <v>0</v>
      </c>
      <c r="L48" s="147">
        <f>'részletező tábla módosíto ei '!Q48</f>
        <v>0</v>
      </c>
      <c r="M48" s="147">
        <f>'2a cofog szerinti teljesítés'!Q48</f>
        <v>0</v>
      </c>
      <c r="N48" s="222"/>
      <c r="O48" s="221">
        <f>'részletező tábla eredeti ei Bag'!U48</f>
        <v>0</v>
      </c>
      <c r="P48" s="147">
        <f>'részletező tábla módosíto ei '!U48</f>
        <v>0</v>
      </c>
      <c r="Q48" s="147">
        <f>'2a cofog szerinti teljesítés'!U48</f>
        <v>0</v>
      </c>
      <c r="R48" s="222"/>
      <c r="S48" s="221">
        <f>'részletező tábla eredeti ei Bag'!AZ48</f>
        <v>6000000</v>
      </c>
      <c r="T48" s="147">
        <f>'részletező tábla módosíto ei '!AZ48</f>
        <v>6000000</v>
      </c>
      <c r="U48" s="147">
        <f>'2a cofog szerinti teljesítés'!BC48</f>
        <v>1058899</v>
      </c>
      <c r="V48" s="302">
        <f>U48/T48</f>
        <v>0.17648316666666666</v>
      </c>
      <c r="W48" s="771">
        <f>'részletező tábla eredeti ei Bag'!BA48</f>
        <v>6000000</v>
      </c>
      <c r="X48" s="772">
        <f>'részletező tábla módosíto ei '!BA48</f>
        <v>6000000</v>
      </c>
      <c r="Y48" s="772">
        <f>'2a cofog szerinti teljesítés'!BD48</f>
        <v>1058899</v>
      </c>
      <c r="Z48" s="773">
        <v>0</v>
      </c>
      <c r="AA48" s="753">
        <f t="shared" si="5"/>
        <v>4941101</v>
      </c>
      <c r="AC48" s="101">
        <f t="shared" si="8"/>
        <v>4941101</v>
      </c>
      <c r="AD48" s="147">
        <f t="shared" si="6"/>
        <v>4941101</v>
      </c>
    </row>
    <row r="49" spans="1:30" ht="62.4" x14ac:dyDescent="0.3">
      <c r="A49" s="20"/>
      <c r="B49" s="202" t="s">
        <v>126</v>
      </c>
      <c r="C49" s="221">
        <f>'részletező tábla eredeti ei Bag'!H49</f>
        <v>0</v>
      </c>
      <c r="D49" s="147">
        <f>'részletező tábla módosíto ei '!H49</f>
        <v>0</v>
      </c>
      <c r="E49" s="147">
        <f>'2a cofog szerinti teljesítés'!H49</f>
        <v>0</v>
      </c>
      <c r="F49" s="222"/>
      <c r="G49" s="221">
        <f>'részletező tábla eredeti ei Bag'!L49</f>
        <v>0</v>
      </c>
      <c r="H49" s="147">
        <f>'részletező tábla módosíto ei '!L49</f>
        <v>0</v>
      </c>
      <c r="I49" s="147">
        <f>'2a cofog szerinti teljesítés'!L49</f>
        <v>0</v>
      </c>
      <c r="J49" s="559"/>
      <c r="K49" s="221">
        <f>'részletező tábla eredeti ei Bag'!Q49</f>
        <v>0</v>
      </c>
      <c r="L49" s="147">
        <f>'részletező tábla módosíto ei '!Q49</f>
        <v>0</v>
      </c>
      <c r="M49" s="147">
        <f>'2a cofog szerinti teljesítés'!Q49</f>
        <v>0</v>
      </c>
      <c r="N49" s="222"/>
      <c r="O49" s="221">
        <f>'részletező tábla eredeti ei Bag'!U49</f>
        <v>0</v>
      </c>
      <c r="P49" s="147">
        <f>'részletező tábla módosíto ei '!U49</f>
        <v>0</v>
      </c>
      <c r="Q49" s="147">
        <f>'2a cofog szerinti teljesítés'!U49</f>
        <v>0</v>
      </c>
      <c r="R49" s="222"/>
      <c r="S49" s="221">
        <f>'részletező tábla eredeti ei Bag'!AZ49</f>
        <v>0</v>
      </c>
      <c r="T49" s="147">
        <f>'részletező tábla módosíto ei '!AZ49</f>
        <v>0</v>
      </c>
      <c r="U49" s="147">
        <f>'2a cofog szerinti teljesítés'!BC49</f>
        <v>460000</v>
      </c>
      <c r="V49" s="302" t="e">
        <f>U49/T49</f>
        <v>#DIV/0!</v>
      </c>
      <c r="W49" s="771">
        <f>'részletező tábla eredeti ei Bag'!BA49</f>
        <v>0</v>
      </c>
      <c r="X49" s="772">
        <f>'részletező tábla módosíto ei '!BA49</f>
        <v>0</v>
      </c>
      <c r="Y49" s="772">
        <f>'2a cofog szerinti teljesítés'!BD49</f>
        <v>460000</v>
      </c>
      <c r="Z49" s="773">
        <v>0</v>
      </c>
      <c r="AA49" s="753">
        <f>X49-Y49-Y50-Y52</f>
        <v>-1500069</v>
      </c>
      <c r="AC49" s="101">
        <f t="shared" si="8"/>
        <v>-460000</v>
      </c>
      <c r="AD49" s="147">
        <f t="shared" si="6"/>
        <v>-460000</v>
      </c>
    </row>
    <row r="50" spans="1:30" ht="15.6" x14ac:dyDescent="0.3">
      <c r="A50" s="20"/>
      <c r="B50" s="202" t="s">
        <v>127</v>
      </c>
      <c r="C50" s="221">
        <f>'részletező tábla eredeti ei Bag'!H50</f>
        <v>0</v>
      </c>
      <c r="D50" s="147">
        <f>'részletező tábla módosíto ei '!H50</f>
        <v>0</v>
      </c>
      <c r="E50" s="147">
        <f>'2a cofog szerinti teljesítés'!H50</f>
        <v>0</v>
      </c>
      <c r="F50" s="222"/>
      <c r="G50" s="221">
        <f>'részletező tábla eredeti ei Bag'!L50</f>
        <v>0</v>
      </c>
      <c r="H50" s="147">
        <f>'részletező tábla módosíto ei '!L50</f>
        <v>0</v>
      </c>
      <c r="I50" s="147">
        <f>'2a cofog szerinti teljesítés'!L50</f>
        <v>0</v>
      </c>
      <c r="J50" s="559"/>
      <c r="K50" s="221">
        <f>'részletező tábla eredeti ei Bag'!Q50</f>
        <v>0</v>
      </c>
      <c r="L50" s="147">
        <f>'részletező tábla módosíto ei '!Q50</f>
        <v>0</v>
      </c>
      <c r="M50" s="147">
        <f>'2a cofog szerinti teljesítés'!Q50</f>
        <v>0</v>
      </c>
      <c r="N50" s="222"/>
      <c r="O50" s="221">
        <f>'részletező tábla eredeti ei Bag'!U50</f>
        <v>0</v>
      </c>
      <c r="P50" s="147">
        <f>'részletező tábla módosíto ei '!U50</f>
        <v>0</v>
      </c>
      <c r="Q50" s="147">
        <f>'2a cofog szerinti teljesítés'!U50</f>
        <v>0</v>
      </c>
      <c r="R50" s="222"/>
      <c r="S50" s="221">
        <f>'részletező tábla eredeti ei Bag'!AZ50</f>
        <v>0</v>
      </c>
      <c r="T50" s="147">
        <f>'részletező tábla módosíto ei '!AZ50</f>
        <v>0</v>
      </c>
      <c r="U50" s="147">
        <f>'2a cofog szerinti teljesítés'!BC50</f>
        <v>1040069</v>
      </c>
      <c r="V50" s="302" t="e">
        <f>U50/T50</f>
        <v>#DIV/0!</v>
      </c>
      <c r="W50" s="771">
        <f>'részletező tábla eredeti ei Bag'!BA50</f>
        <v>0</v>
      </c>
      <c r="X50" s="772">
        <f>'részletező tábla módosíto ei '!BA50</f>
        <v>0</v>
      </c>
      <c r="Y50" s="772">
        <f>'2a cofog szerinti teljesítés'!BD50</f>
        <v>1040069</v>
      </c>
      <c r="Z50" s="773"/>
      <c r="AA50" s="753">
        <v>0</v>
      </c>
      <c r="AC50" s="101">
        <f t="shared" si="8"/>
        <v>-1040069</v>
      </c>
      <c r="AD50" s="147">
        <f t="shared" si="6"/>
        <v>-1040069</v>
      </c>
    </row>
    <row r="51" spans="1:30" ht="15.6" x14ac:dyDescent="0.3">
      <c r="A51" s="20"/>
      <c r="B51" s="202" t="s">
        <v>121</v>
      </c>
      <c r="C51" s="221">
        <f>'részletező tábla eredeti ei Bag'!H51</f>
        <v>0</v>
      </c>
      <c r="D51" s="147">
        <f>'részletező tábla módosíto ei '!H51</f>
        <v>0</v>
      </c>
      <c r="E51" s="147">
        <f>'2a cofog szerinti teljesítés'!H51</f>
        <v>0</v>
      </c>
      <c r="F51" s="222"/>
      <c r="G51" s="221">
        <f>'részletező tábla eredeti ei Bag'!L51</f>
        <v>0</v>
      </c>
      <c r="H51" s="147">
        <f>'részletező tábla módosíto ei '!L51</f>
        <v>0</v>
      </c>
      <c r="I51" s="147">
        <f>'2a cofog szerinti teljesítés'!L51</f>
        <v>0</v>
      </c>
      <c r="J51" s="559"/>
      <c r="K51" s="221">
        <f>'részletező tábla eredeti ei Bag'!Q51</f>
        <v>0</v>
      </c>
      <c r="L51" s="147">
        <f>'részletező tábla módosíto ei '!Q51</f>
        <v>0</v>
      </c>
      <c r="M51" s="147">
        <f>'2a cofog szerinti teljesítés'!Q51</f>
        <v>0</v>
      </c>
      <c r="N51" s="222"/>
      <c r="O51" s="221">
        <f>'részletező tábla eredeti ei Bag'!U51</f>
        <v>0</v>
      </c>
      <c r="P51" s="147">
        <f>'részletező tábla módosíto ei '!U51</f>
        <v>0</v>
      </c>
      <c r="Q51" s="147">
        <f>'2a cofog szerinti teljesítés'!U51</f>
        <v>0</v>
      </c>
      <c r="R51" s="222"/>
      <c r="S51" s="221">
        <f>'részletező tábla eredeti ei Bag'!AZ51</f>
        <v>0</v>
      </c>
      <c r="T51" s="147">
        <f>'részletező tábla módosíto ei '!AZ51</f>
        <v>0</v>
      </c>
      <c r="U51" s="147">
        <f>'2a cofog szerinti teljesítés'!BC51</f>
        <v>6403043</v>
      </c>
      <c r="V51" s="302" t="e">
        <f>U51/T51</f>
        <v>#DIV/0!</v>
      </c>
      <c r="W51" s="771">
        <f>'részletező tábla eredeti ei Bag'!BA51</f>
        <v>0</v>
      </c>
      <c r="X51" s="772">
        <f>'részletező tábla módosíto ei '!BA51</f>
        <v>0</v>
      </c>
      <c r="Y51" s="772">
        <f>'2a cofog szerinti teljesítés'!BD51</f>
        <v>6403043</v>
      </c>
      <c r="Z51" s="773"/>
      <c r="AA51" s="753">
        <v>0</v>
      </c>
      <c r="AC51" s="101"/>
      <c r="AD51" s="147"/>
    </row>
    <row r="52" spans="1:30" ht="15.6" x14ac:dyDescent="0.3">
      <c r="A52" s="20"/>
      <c r="B52" s="202" t="s">
        <v>128</v>
      </c>
      <c r="C52" s="221">
        <f>'részletező tábla eredeti ei Bag'!H52</f>
        <v>0</v>
      </c>
      <c r="D52" s="147">
        <f>'részletező tábla módosíto ei '!H52</f>
        <v>0</v>
      </c>
      <c r="E52" s="147">
        <f>'2a cofog szerinti teljesítés'!H53</f>
        <v>0</v>
      </c>
      <c r="F52" s="222"/>
      <c r="G52" s="221">
        <f>'részletező tábla eredeti ei Bag'!L52</f>
        <v>0</v>
      </c>
      <c r="H52" s="147">
        <f>'részletező tábla módosíto ei '!L52</f>
        <v>0</v>
      </c>
      <c r="I52" s="147">
        <f>'2a cofog szerinti teljesítés'!L53</f>
        <v>0</v>
      </c>
      <c r="J52" s="559"/>
      <c r="K52" s="221">
        <f>'részletező tábla eredeti ei Bag'!Q52</f>
        <v>0</v>
      </c>
      <c r="L52" s="147">
        <f>'részletező tábla módosíto ei '!Q52</f>
        <v>0</v>
      </c>
      <c r="M52" s="147">
        <f>'2a cofog szerinti teljesítés'!Q53</f>
        <v>0</v>
      </c>
      <c r="N52" s="222"/>
      <c r="O52" s="221">
        <f>'részletező tábla eredeti ei Bag'!U52</f>
        <v>0</v>
      </c>
      <c r="P52" s="147">
        <f>'részletező tábla módosíto ei '!U52</f>
        <v>0</v>
      </c>
      <c r="Q52" s="147">
        <f>'2a cofog szerinti teljesítés'!U53</f>
        <v>0</v>
      </c>
      <c r="R52" s="222"/>
      <c r="S52" s="221">
        <f>'részletező tábla eredeti ei Bag'!AZ52</f>
        <v>0</v>
      </c>
      <c r="T52" s="147">
        <f>'részletező tábla módosíto ei '!AZ52</f>
        <v>0</v>
      </c>
      <c r="U52" s="147">
        <f>'2a cofog szerinti teljesítés'!BC53</f>
        <v>0</v>
      </c>
      <c r="V52" s="302">
        <v>0</v>
      </c>
      <c r="W52" s="771">
        <f>'részletező tábla eredeti ei Bag'!BA52</f>
        <v>0</v>
      </c>
      <c r="X52" s="772">
        <f>'részletező tábla módosíto ei '!BA52</f>
        <v>0</v>
      </c>
      <c r="Y52" s="772">
        <f>'2a cofog szerinti teljesítés'!BD53</f>
        <v>0</v>
      </c>
      <c r="Z52" s="773"/>
      <c r="AA52" s="753">
        <v>0</v>
      </c>
      <c r="AC52" s="101">
        <f t="shared" si="8"/>
        <v>0</v>
      </c>
      <c r="AD52" s="147">
        <f t="shared" si="6"/>
        <v>0</v>
      </c>
    </row>
    <row r="53" spans="1:30" ht="15.6" x14ac:dyDescent="0.3">
      <c r="A53" s="14" t="s">
        <v>129</v>
      </c>
      <c r="B53" s="199" t="s">
        <v>130</v>
      </c>
      <c r="C53" s="217">
        <f>'részletező tábla eredeti ei Bag'!H53</f>
        <v>1832000</v>
      </c>
      <c r="D53" s="145">
        <f>'részletező tábla módosíto ei '!H53</f>
        <v>2247000</v>
      </c>
      <c r="E53" s="145">
        <f>'2a cofog szerinti teljesítés'!H54</f>
        <v>2836831</v>
      </c>
      <c r="F53" s="218">
        <f>E53/D53</f>
        <v>1.2624971072541167</v>
      </c>
      <c r="G53" s="217">
        <f>'részletező tábla eredeti ei Bag'!L53</f>
        <v>5000000</v>
      </c>
      <c r="H53" s="145">
        <f>'részletező tábla módosíto ei '!L53</f>
        <v>5676815</v>
      </c>
      <c r="I53" s="145">
        <f>'2a cofog szerinti teljesítés'!L54</f>
        <v>4205488</v>
      </c>
      <c r="J53" s="557"/>
      <c r="K53" s="217">
        <f>'részletező tábla eredeti ei Bag'!Q53</f>
        <v>50000</v>
      </c>
      <c r="L53" s="145">
        <f>'részletező tábla módosíto ei '!Q53</f>
        <v>1658717</v>
      </c>
      <c r="M53" s="145">
        <f>'2a cofog szerinti teljesítés'!Q54</f>
        <v>1204222</v>
      </c>
      <c r="N53" s="218">
        <f t="shared" ref="N53" si="43">SUM(N54:N64)</f>
        <v>0</v>
      </c>
      <c r="O53" s="217">
        <f>'részletező tábla eredeti ei Bag'!U53</f>
        <v>254000</v>
      </c>
      <c r="P53" s="145">
        <f>'részletező tábla módosíto ei '!U53</f>
        <v>254000</v>
      </c>
      <c r="Q53" s="145">
        <f>'2a cofog szerinti teljesítés'!U54</f>
        <v>344314</v>
      </c>
      <c r="R53" s="218">
        <f>Q53/P53</f>
        <v>1.3555669291338583</v>
      </c>
      <c r="S53" s="217">
        <f>'részletező tábla eredeti ei Bag'!AZ53</f>
        <v>26028500</v>
      </c>
      <c r="T53" s="145">
        <f>'részletező tábla módosíto ei '!AZ53</f>
        <v>26376099</v>
      </c>
      <c r="U53" s="145">
        <f>'2a cofog szerinti teljesítés'!BC54</f>
        <v>25774105</v>
      </c>
      <c r="V53" s="300">
        <f>U53/T53</f>
        <v>0.97717653395219661</v>
      </c>
      <c r="W53" s="765">
        <f>'részletező tábla eredeti ei Bag'!BA53</f>
        <v>33164500</v>
      </c>
      <c r="X53" s="766">
        <f>'részletező tábla módosíto ei '!BA53</f>
        <v>36212631</v>
      </c>
      <c r="Y53" s="766">
        <f>'2a cofog szerinti teljesítés'!BD54</f>
        <v>34364960</v>
      </c>
      <c r="Z53" s="767">
        <f>Y53/X53</f>
        <v>0.94897716766285223</v>
      </c>
      <c r="AA53" s="751">
        <f t="shared" si="5"/>
        <v>1847671</v>
      </c>
      <c r="AC53" s="101">
        <f t="shared" si="8"/>
        <v>1847671</v>
      </c>
      <c r="AD53" s="145">
        <f t="shared" si="6"/>
        <v>1847671</v>
      </c>
    </row>
    <row r="54" spans="1:30" x14ac:dyDescent="0.3">
      <c r="A54" s="18" t="s">
        <v>131</v>
      </c>
      <c r="B54" s="201" t="s">
        <v>132</v>
      </c>
      <c r="C54" s="221">
        <f>'részletező tábla eredeti ei Bag'!H54</f>
        <v>0</v>
      </c>
      <c r="D54" s="147">
        <f>'részletező tábla módosíto ei '!H54</f>
        <v>0</v>
      </c>
      <c r="E54" s="147">
        <f>'2a cofog szerinti teljesítés'!H55</f>
        <v>0</v>
      </c>
      <c r="F54" s="222"/>
      <c r="G54" s="221">
        <f>'részletező tábla eredeti ei Bag'!L54</f>
        <v>0</v>
      </c>
      <c r="H54" s="147">
        <f>'részletező tábla módosíto ei '!L54</f>
        <v>0</v>
      </c>
      <c r="I54" s="147">
        <f>'2a cofog szerinti teljesítés'!L55</f>
        <v>0</v>
      </c>
      <c r="J54" s="559"/>
      <c r="K54" s="221">
        <f>'részletező tábla eredeti ei Bag'!Q54</f>
        <v>0</v>
      </c>
      <c r="L54" s="147">
        <f>'részletező tábla módosíto ei '!Q54</f>
        <v>0</v>
      </c>
      <c r="M54" s="147">
        <f>'2a cofog szerinti teljesítés'!Q55</f>
        <v>0</v>
      </c>
      <c r="N54" s="222"/>
      <c r="O54" s="221">
        <f>'részletező tábla eredeti ei Bag'!U54</f>
        <v>0</v>
      </c>
      <c r="P54" s="147">
        <f>'részletező tábla módosíto ei '!U54</f>
        <v>0</v>
      </c>
      <c r="Q54" s="147">
        <f>'2a cofog szerinti teljesítés'!U55</f>
        <v>0</v>
      </c>
      <c r="R54" s="222"/>
      <c r="S54" s="221">
        <f>'részletező tábla eredeti ei Bag'!AZ54</f>
        <v>0</v>
      </c>
      <c r="T54" s="147">
        <f>'részletező tábla módosíto ei '!AZ54</f>
        <v>0</v>
      </c>
      <c r="U54" s="147">
        <f>'2a cofog szerinti teljesítés'!BC55</f>
        <v>0</v>
      </c>
      <c r="V54" s="302"/>
      <c r="W54" s="771">
        <f>'részletező tábla eredeti ei Bag'!BA54</f>
        <v>0</v>
      </c>
      <c r="X54" s="772">
        <f>'részletező tábla módosíto ei '!BA54</f>
        <v>0</v>
      </c>
      <c r="Y54" s="772">
        <f>'2a cofog szerinti teljesítés'!BD55</f>
        <v>0</v>
      </c>
      <c r="Z54" s="773"/>
      <c r="AA54" s="753">
        <f t="shared" si="5"/>
        <v>0</v>
      </c>
      <c r="AC54" s="101">
        <f t="shared" si="8"/>
        <v>0</v>
      </c>
      <c r="AD54" s="147">
        <f t="shared" si="6"/>
        <v>0</v>
      </c>
    </row>
    <row r="55" spans="1:30" x14ac:dyDescent="0.3">
      <c r="A55" s="18" t="s">
        <v>133</v>
      </c>
      <c r="B55" s="201" t="s">
        <v>134</v>
      </c>
      <c r="C55" s="221">
        <f>'részletező tábla eredeti ei Bag'!H55</f>
        <v>1600000</v>
      </c>
      <c r="D55" s="147">
        <f>'részletező tábla módosíto ei '!H55</f>
        <v>2015000</v>
      </c>
      <c r="E55" s="147">
        <f>'2a cofog szerinti teljesítés'!H56</f>
        <v>2243733</v>
      </c>
      <c r="F55" s="222">
        <f>E55/D55</f>
        <v>1.1135151364764269</v>
      </c>
      <c r="G55" s="221">
        <f>'részletező tábla eredeti ei Bag'!L55</f>
        <v>0</v>
      </c>
      <c r="H55" s="147">
        <f>'részletező tábla módosíto ei '!L55</f>
        <v>0</v>
      </c>
      <c r="I55" s="147">
        <f>'2a cofog szerinti teljesítés'!L56</f>
        <v>0</v>
      </c>
      <c r="J55" s="559"/>
      <c r="K55" s="221">
        <f>'részletező tábla eredeti ei Bag'!Q55</f>
        <v>50000</v>
      </c>
      <c r="L55" s="147">
        <f>'részletező tábla módosíto ei '!Q55</f>
        <v>50000</v>
      </c>
      <c r="M55" s="147">
        <f>'2a cofog szerinti teljesítés'!Q56</f>
        <v>35500</v>
      </c>
      <c r="N55" s="222"/>
      <c r="O55" s="221">
        <f>'részletező tábla eredeti ei Bag'!U55</f>
        <v>0</v>
      </c>
      <c r="P55" s="147">
        <f>'részletező tábla módosíto ei '!U55</f>
        <v>200000</v>
      </c>
      <c r="Q55" s="147">
        <f>'2a cofog szerinti teljesítés'!U56</f>
        <v>94488</v>
      </c>
      <c r="R55" s="222">
        <f>Q55/P55</f>
        <v>0.47244000000000003</v>
      </c>
      <c r="S55" s="221">
        <f>'részletező tábla eredeti ei Bag'!AZ55</f>
        <v>10050000</v>
      </c>
      <c r="T55" s="147">
        <f>'részletező tábla módosíto ei '!AZ55</f>
        <v>10050000</v>
      </c>
      <c r="U55" s="147">
        <f>'2a cofog szerinti teljesítés'!BC56</f>
        <v>7176074</v>
      </c>
      <c r="V55" s="302">
        <f>U55/T55</f>
        <v>0.71403721393034825</v>
      </c>
      <c r="W55" s="771">
        <f>'részletező tábla eredeti ei Bag'!BA55</f>
        <v>11700000</v>
      </c>
      <c r="X55" s="772">
        <f>'részletező tábla módosíto ei '!BA55</f>
        <v>12315000</v>
      </c>
      <c r="Y55" s="772">
        <f>'2a cofog szerinti teljesítés'!BD56</f>
        <v>9549795</v>
      </c>
      <c r="Z55" s="773">
        <f>Y55/X55</f>
        <v>0.77546041412911082</v>
      </c>
      <c r="AA55" s="753">
        <f t="shared" si="5"/>
        <v>2765205</v>
      </c>
      <c r="AC55" s="101">
        <f t="shared" si="8"/>
        <v>2765205</v>
      </c>
      <c r="AD55" s="147">
        <f t="shared" si="6"/>
        <v>2765205</v>
      </c>
    </row>
    <row r="56" spans="1:30" x14ac:dyDescent="0.3">
      <c r="A56" s="18" t="s">
        <v>135</v>
      </c>
      <c r="B56" s="201" t="s">
        <v>136</v>
      </c>
      <c r="C56" s="221">
        <f>'részletező tábla eredeti ei Bag'!H56</f>
        <v>0</v>
      </c>
      <c r="D56" s="147">
        <f>'részletező tábla módosíto ei '!H56</f>
        <v>0</v>
      </c>
      <c r="E56" s="147">
        <f>'2a cofog szerinti teljesítés'!H57</f>
        <v>0</v>
      </c>
      <c r="F56" s="222"/>
      <c r="G56" s="221">
        <f>'részletező tábla eredeti ei Bag'!L56</f>
        <v>0</v>
      </c>
      <c r="H56" s="147">
        <f>'részletező tábla módosíto ei '!L56</f>
        <v>676815</v>
      </c>
      <c r="I56" s="147">
        <f>'2a cofog szerinti teljesítés'!L57</f>
        <v>0</v>
      </c>
      <c r="J56" s="559"/>
      <c r="K56" s="221">
        <f>'részletező tábla eredeti ei Bag'!Q56</f>
        <v>0</v>
      </c>
      <c r="L56" s="147">
        <f>'részletező tábla módosíto ei '!Q56</f>
        <v>0</v>
      </c>
      <c r="M56" s="147">
        <f>'2a cofog szerinti teljesítés'!Q57</f>
        <v>0</v>
      </c>
      <c r="N56" s="222"/>
      <c r="O56" s="221">
        <f>'részletező tábla eredeti ei Bag'!U56</f>
        <v>0</v>
      </c>
      <c r="P56" s="147">
        <f>'részletező tábla módosíto ei '!U56</f>
        <v>0</v>
      </c>
      <c r="Q56" s="147">
        <f>'2a cofog szerinti teljesítés'!U57</f>
        <v>0</v>
      </c>
      <c r="R56" s="222"/>
      <c r="S56" s="221">
        <f>'részletező tábla eredeti ei Bag'!AZ56</f>
        <v>1350000</v>
      </c>
      <c r="T56" s="147">
        <f>'részletező tábla módosíto ei '!AZ56</f>
        <v>1350000</v>
      </c>
      <c r="U56" s="147">
        <f>'2a cofog szerinti teljesítés'!BC57</f>
        <v>1439748</v>
      </c>
      <c r="V56" s="302">
        <f>U56/T56</f>
        <v>1.0664800000000001</v>
      </c>
      <c r="W56" s="771">
        <f>'részletező tábla eredeti ei Bag'!BA56</f>
        <v>1350000</v>
      </c>
      <c r="X56" s="772">
        <f>'részletező tábla módosíto ei '!BA56</f>
        <v>2026815</v>
      </c>
      <c r="Y56" s="772">
        <f>'2a cofog szerinti teljesítés'!BD57</f>
        <v>1439748</v>
      </c>
      <c r="Z56" s="773">
        <f t="shared" ref="Z56:Z59" si="44">Y56/X56</f>
        <v>0.71034998260818083</v>
      </c>
      <c r="AA56" s="753">
        <f t="shared" si="5"/>
        <v>587067</v>
      </c>
      <c r="AC56" s="101">
        <f t="shared" si="8"/>
        <v>587067</v>
      </c>
      <c r="AD56" s="147">
        <f t="shared" si="6"/>
        <v>587067</v>
      </c>
    </row>
    <row r="57" spans="1:30" x14ac:dyDescent="0.3">
      <c r="A57" s="18" t="s">
        <v>137</v>
      </c>
      <c r="B57" s="201" t="s">
        <v>138</v>
      </c>
      <c r="C57" s="221">
        <f>'részletező tábla eredeti ei Bag'!H57</f>
        <v>0</v>
      </c>
      <c r="D57" s="147">
        <f>'részletező tábla módosíto ei '!H57</f>
        <v>0</v>
      </c>
      <c r="E57" s="147">
        <f>'2a cofog szerinti teljesítés'!H58</f>
        <v>0</v>
      </c>
      <c r="F57" s="222"/>
      <c r="G57" s="221">
        <f>'részletező tábla eredeti ei Bag'!L57</f>
        <v>0</v>
      </c>
      <c r="H57" s="147">
        <f>'részletező tábla módosíto ei '!L57</f>
        <v>0</v>
      </c>
      <c r="I57" s="147">
        <f>'2a cofog szerinti teljesítés'!L58</f>
        <v>0</v>
      </c>
      <c r="J57" s="559"/>
      <c r="K57" s="221">
        <f>'részletező tábla eredeti ei Bag'!Q57</f>
        <v>0</v>
      </c>
      <c r="L57" s="147">
        <f>'részletező tábla módosíto ei '!Q57</f>
        <v>0</v>
      </c>
      <c r="M57" s="147">
        <f>'2a cofog szerinti teljesítés'!Q58</f>
        <v>0</v>
      </c>
      <c r="N57" s="222"/>
      <c r="O57" s="221">
        <f>'részletező tábla eredeti ei Bag'!U57</f>
        <v>0</v>
      </c>
      <c r="P57" s="147">
        <f>'részletező tábla módosíto ei '!U57</f>
        <v>0</v>
      </c>
      <c r="Q57" s="147">
        <f>'2a cofog szerinti teljesítés'!U58</f>
        <v>0</v>
      </c>
      <c r="R57" s="222"/>
      <c r="S57" s="221">
        <f>'részletező tábla eredeti ei Bag'!AZ57</f>
        <v>4000000</v>
      </c>
      <c r="T57" s="147">
        <f>'részletező tábla módosíto ei '!AZ57</f>
        <v>4000000</v>
      </c>
      <c r="U57" s="147">
        <f>'2a cofog szerinti teljesítés'!BC58</f>
        <v>929740</v>
      </c>
      <c r="V57" s="302">
        <f>U57/T57</f>
        <v>0.232435</v>
      </c>
      <c r="W57" s="771">
        <f>'részletező tábla eredeti ei Bag'!BA57</f>
        <v>4000000</v>
      </c>
      <c r="X57" s="772">
        <f>'részletező tábla módosíto ei '!BA57</f>
        <v>4000000</v>
      </c>
      <c r="Y57" s="772">
        <f>'2a cofog szerinti teljesítés'!BD58</f>
        <v>929740</v>
      </c>
      <c r="Z57" s="773">
        <f t="shared" si="44"/>
        <v>0.232435</v>
      </c>
      <c r="AA57" s="753">
        <f t="shared" si="5"/>
        <v>3070260</v>
      </c>
      <c r="AC57" s="101">
        <f t="shared" si="8"/>
        <v>3070260</v>
      </c>
      <c r="AD57" s="147">
        <f t="shared" si="6"/>
        <v>3070260</v>
      </c>
    </row>
    <row r="58" spans="1:30" x14ac:dyDescent="0.3">
      <c r="A58" s="18" t="s">
        <v>139</v>
      </c>
      <c r="B58" s="201" t="s">
        <v>140</v>
      </c>
      <c r="C58" s="221">
        <f>'részletező tábla eredeti ei Bag'!H58</f>
        <v>0</v>
      </c>
      <c r="D58" s="147">
        <f>'részletező tábla módosíto ei '!H58</f>
        <v>0</v>
      </c>
      <c r="E58" s="147">
        <f>'2a cofog szerinti teljesítés'!H59</f>
        <v>0</v>
      </c>
      <c r="F58" s="222"/>
      <c r="G58" s="221">
        <f>'részletező tábla eredeti ei Bag'!L58</f>
        <v>5000000</v>
      </c>
      <c r="H58" s="147">
        <f>'részletező tábla módosíto ei '!L58</f>
        <v>5000000</v>
      </c>
      <c r="I58" s="147">
        <f>'2a cofog szerinti teljesítés'!L59</f>
        <v>4190850</v>
      </c>
      <c r="J58" s="559"/>
      <c r="K58" s="221">
        <f>'részletező tábla eredeti ei Bag'!Q58</f>
        <v>0</v>
      </c>
      <c r="L58" s="147">
        <f>'részletező tábla módosíto ei '!Q58</f>
        <v>0</v>
      </c>
      <c r="M58" s="147">
        <f>'2a cofog szerinti teljesítés'!Q59</f>
        <v>0</v>
      </c>
      <c r="N58" s="222"/>
      <c r="O58" s="221">
        <f>'részletező tábla eredeti ei Bag'!U58</f>
        <v>0</v>
      </c>
      <c r="P58" s="147">
        <f>'részletező tábla módosíto ei '!U58</f>
        <v>0</v>
      </c>
      <c r="Q58" s="147">
        <f>'2a cofog szerinti teljesítés'!U59</f>
        <v>0</v>
      </c>
      <c r="R58" s="222"/>
      <c r="S58" s="221">
        <f>'részletező tábla eredeti ei Bag'!AZ58</f>
        <v>7300000</v>
      </c>
      <c r="T58" s="147">
        <f>'részletező tábla módosíto ei '!AZ58</f>
        <v>7300000</v>
      </c>
      <c r="U58" s="147">
        <f>'2a cofog szerinti teljesítés'!BC59</f>
        <v>11866515</v>
      </c>
      <c r="V58" s="302">
        <f>U58/T58</f>
        <v>1.6255500000000001</v>
      </c>
      <c r="W58" s="771">
        <f>'részletező tábla eredeti ei Bag'!BA58</f>
        <v>12300000</v>
      </c>
      <c r="X58" s="772">
        <f>'részletező tábla módosíto ei '!BA58</f>
        <v>12300000</v>
      </c>
      <c r="Y58" s="772">
        <f>'2a cofog szerinti teljesítés'!BD59</f>
        <v>16057365</v>
      </c>
      <c r="Z58" s="773">
        <f t="shared" si="44"/>
        <v>1.3054768292682928</v>
      </c>
      <c r="AA58" s="753">
        <f t="shared" si="5"/>
        <v>-3757365</v>
      </c>
      <c r="AC58" s="101">
        <f t="shared" si="8"/>
        <v>-3757365</v>
      </c>
      <c r="AD58" s="147">
        <f t="shared" si="6"/>
        <v>-3757365</v>
      </c>
    </row>
    <row r="59" spans="1:30" x14ac:dyDescent="0.3">
      <c r="A59" s="18" t="s">
        <v>141</v>
      </c>
      <c r="B59" s="201" t="s">
        <v>142</v>
      </c>
      <c r="C59" s="221">
        <f>'részletező tábla eredeti ei Bag'!H59</f>
        <v>232000</v>
      </c>
      <c r="D59" s="147">
        <f>'részletező tábla módosíto ei '!H59</f>
        <v>232000</v>
      </c>
      <c r="E59" s="147">
        <f>'2a cofog szerinti teljesítés'!H60</f>
        <v>297968</v>
      </c>
      <c r="F59" s="222"/>
      <c r="G59" s="221">
        <f>'részletező tábla eredeti ei Bag'!L59</f>
        <v>0</v>
      </c>
      <c r="H59" s="147">
        <f>'részletező tábla módosíto ei '!L59</f>
        <v>0</v>
      </c>
      <c r="I59" s="147">
        <f>'2a cofog szerinti teljesítés'!L60</f>
        <v>0</v>
      </c>
      <c r="J59" s="559"/>
      <c r="K59" s="221">
        <f>'részletező tábla eredeti ei Bag'!Q59</f>
        <v>0</v>
      </c>
      <c r="L59" s="147">
        <f>'részletező tábla módosíto ei '!Q59</f>
        <v>0</v>
      </c>
      <c r="M59" s="147">
        <f>'2a cofog szerinti teljesítés'!Q60</f>
        <v>0</v>
      </c>
      <c r="N59" s="222"/>
      <c r="O59" s="221">
        <f>'részletező tábla eredeti ei Bag'!U59</f>
        <v>0</v>
      </c>
      <c r="P59" s="147">
        <f>'részletező tábla módosíto ei '!U59</f>
        <v>54000</v>
      </c>
      <c r="Q59" s="147">
        <f>'2a cofog szerinti teljesítés'!U60</f>
        <v>25512</v>
      </c>
      <c r="R59" s="222"/>
      <c r="S59" s="221">
        <f>'részletező tábla eredeti ei Bag'!AZ59</f>
        <v>3267500</v>
      </c>
      <c r="T59" s="147">
        <f>'részletező tábla módosíto ei '!AZ59</f>
        <v>3267500</v>
      </c>
      <c r="U59" s="147">
        <f>'2a cofog szerinti teljesítés'!BC60</f>
        <v>3122540</v>
      </c>
      <c r="V59" s="302">
        <f>U59/T59</f>
        <v>0.95563580719204289</v>
      </c>
      <c r="W59" s="771">
        <f>'részletező tábla eredeti ei Bag'!BA59</f>
        <v>3499500</v>
      </c>
      <c r="X59" s="772">
        <f>'részletező tábla módosíto ei '!BA59</f>
        <v>3553500</v>
      </c>
      <c r="Y59" s="772">
        <f>'2a cofog szerinti teljesítés'!BD60</f>
        <v>3446020</v>
      </c>
      <c r="Z59" s="773">
        <f t="shared" si="44"/>
        <v>0.96975376389475165</v>
      </c>
      <c r="AA59" s="753">
        <f t="shared" si="5"/>
        <v>107480</v>
      </c>
      <c r="AC59" s="101">
        <f t="shared" si="8"/>
        <v>107480</v>
      </c>
      <c r="AD59" s="147">
        <f t="shared" si="6"/>
        <v>107480</v>
      </c>
    </row>
    <row r="60" spans="1:30" x14ac:dyDescent="0.3">
      <c r="A60" s="18" t="s">
        <v>143</v>
      </c>
      <c r="B60" s="201" t="s">
        <v>144</v>
      </c>
      <c r="C60" s="221">
        <f>'részletező tábla eredeti ei Bag'!H60</f>
        <v>0</v>
      </c>
      <c r="D60" s="147">
        <f>'részletező tábla módosíto ei '!H60</f>
        <v>0</v>
      </c>
      <c r="E60" s="147">
        <f>'2a cofog szerinti teljesítés'!H61</f>
        <v>0</v>
      </c>
      <c r="F60" s="222"/>
      <c r="G60" s="221">
        <f>'részletező tábla eredeti ei Bag'!L60</f>
        <v>0</v>
      </c>
      <c r="H60" s="147">
        <f>'részletező tábla módosíto ei '!L60</f>
        <v>0</v>
      </c>
      <c r="I60" s="147">
        <f>'2a cofog szerinti teljesítés'!L61</f>
        <v>0</v>
      </c>
      <c r="J60" s="559"/>
      <c r="K60" s="221">
        <f>'részletező tábla eredeti ei Bag'!Q60</f>
        <v>0</v>
      </c>
      <c r="L60" s="147">
        <f>'részletező tábla módosíto ei '!Q60</f>
        <v>0</v>
      </c>
      <c r="M60" s="147">
        <f>'2a cofog szerinti teljesítés'!Q61</f>
        <v>0</v>
      </c>
      <c r="N60" s="222"/>
      <c r="O60" s="221">
        <f>'részletező tábla eredeti ei Bag'!U60</f>
        <v>0</v>
      </c>
      <c r="P60" s="147">
        <f>'részletező tábla módosíto ei '!U60</f>
        <v>0</v>
      </c>
      <c r="Q60" s="147">
        <f>'2a cofog szerinti teljesítés'!U61</f>
        <v>0</v>
      </c>
      <c r="R60" s="222"/>
      <c r="S60" s="221">
        <f>'részletező tábla eredeti ei Bag'!AZ60</f>
        <v>0</v>
      </c>
      <c r="T60" s="147">
        <f>'részletező tábla módosíto ei '!AZ60</f>
        <v>0</v>
      </c>
      <c r="U60" s="147">
        <f>'2a cofog szerinti teljesítés'!BC61</f>
        <v>0</v>
      </c>
      <c r="V60" s="302"/>
      <c r="W60" s="771">
        <f>'részletező tábla eredeti ei Bag'!BA60</f>
        <v>0</v>
      </c>
      <c r="X60" s="772">
        <f>'részletező tábla módosíto ei '!BA60</f>
        <v>0</v>
      </c>
      <c r="Y60" s="772">
        <f>'2a cofog szerinti teljesítés'!BD61</f>
        <v>0</v>
      </c>
      <c r="Z60" s="773"/>
      <c r="AA60" s="753">
        <f t="shared" si="5"/>
        <v>0</v>
      </c>
      <c r="AC60" s="101">
        <f t="shared" si="8"/>
        <v>0</v>
      </c>
      <c r="AD60" s="147">
        <f t="shared" si="6"/>
        <v>0</v>
      </c>
    </row>
    <row r="61" spans="1:30" x14ac:dyDescent="0.3">
      <c r="A61" s="18" t="s">
        <v>145</v>
      </c>
      <c r="B61" s="201" t="s">
        <v>146</v>
      </c>
      <c r="C61" s="221">
        <f>'részletező tábla eredeti ei Bag'!H61</f>
        <v>0</v>
      </c>
      <c r="D61" s="147">
        <f>'részletező tábla módosíto ei '!H61</f>
        <v>0</v>
      </c>
      <c r="E61" s="147">
        <f>'2a cofog szerinti teljesítés'!H62</f>
        <v>133</v>
      </c>
      <c r="F61" s="222"/>
      <c r="G61" s="221">
        <f>'részletező tábla eredeti ei Bag'!L61</f>
        <v>0</v>
      </c>
      <c r="H61" s="147">
        <f>'részletező tábla módosíto ei '!L61</f>
        <v>0</v>
      </c>
      <c r="I61" s="147">
        <f>'2a cofog szerinti teljesítés'!L62</f>
        <v>11562</v>
      </c>
      <c r="J61" s="559"/>
      <c r="K61" s="221">
        <f>'részletező tábla eredeti ei Bag'!Q61</f>
        <v>0</v>
      </c>
      <c r="L61" s="147">
        <f>'részletező tábla módosíto ei '!Q61</f>
        <v>0</v>
      </c>
      <c r="M61" s="147">
        <f>'2a cofog szerinti teljesítés'!Q62</f>
        <v>83</v>
      </c>
      <c r="N61" s="222"/>
      <c r="O61" s="221">
        <f>'részletező tábla eredeti ei Bag'!U61</f>
        <v>0</v>
      </c>
      <c r="P61" s="147">
        <f>'részletező tábla módosíto ei '!U61</f>
        <v>0</v>
      </c>
      <c r="Q61" s="147">
        <f>'2a cofog szerinti teljesítés'!U62</f>
        <v>75</v>
      </c>
      <c r="R61" s="222"/>
      <c r="S61" s="221">
        <f>'részletező tábla eredeti ei Bag'!AZ61</f>
        <v>11000</v>
      </c>
      <c r="T61" s="147">
        <f>'részletező tábla módosíto ei '!AZ61</f>
        <v>11000</v>
      </c>
      <c r="U61" s="147">
        <f>'2a cofog szerinti teljesítés'!BC62</f>
        <v>40530</v>
      </c>
      <c r="V61" s="302"/>
      <c r="W61" s="771">
        <f>'részletező tábla eredeti ei Bag'!BA61</f>
        <v>11000</v>
      </c>
      <c r="X61" s="772">
        <f>'részletező tábla módosíto ei '!BA61</f>
        <v>11000</v>
      </c>
      <c r="Y61" s="772">
        <f>'2a cofog szerinti teljesítés'!BD62</f>
        <v>52383</v>
      </c>
      <c r="Z61" s="773"/>
      <c r="AA61" s="753">
        <f t="shared" si="5"/>
        <v>-41383</v>
      </c>
      <c r="AC61" s="101">
        <f t="shared" si="8"/>
        <v>-41383</v>
      </c>
      <c r="AD61" s="147">
        <f t="shared" si="6"/>
        <v>-41383</v>
      </c>
    </row>
    <row r="62" spans="1:30" x14ac:dyDescent="0.3">
      <c r="A62" s="18" t="s">
        <v>147</v>
      </c>
      <c r="B62" s="201" t="s">
        <v>148</v>
      </c>
      <c r="C62" s="221">
        <f>'részletező tábla eredeti ei Bag'!H62</f>
        <v>0</v>
      </c>
      <c r="D62" s="147">
        <f>'részletező tábla módosíto ei '!H62</f>
        <v>0</v>
      </c>
      <c r="E62" s="147">
        <f>'2a cofog szerinti teljesítés'!H63</f>
        <v>0</v>
      </c>
      <c r="F62" s="222"/>
      <c r="G62" s="221">
        <f>'részletező tábla eredeti ei Bag'!L62</f>
        <v>0</v>
      </c>
      <c r="H62" s="147">
        <f>'részletező tábla módosíto ei '!L62</f>
        <v>0</v>
      </c>
      <c r="I62" s="147">
        <f>'2a cofog szerinti teljesítés'!L63</f>
        <v>0</v>
      </c>
      <c r="J62" s="559"/>
      <c r="K62" s="221">
        <f>'részletező tábla eredeti ei Bag'!Q62</f>
        <v>0</v>
      </c>
      <c r="L62" s="147">
        <f>'részletező tábla módosíto ei '!Q62</f>
        <v>0</v>
      </c>
      <c r="M62" s="147">
        <f>'2a cofog szerinti teljesítés'!Q63</f>
        <v>0</v>
      </c>
      <c r="N62" s="222"/>
      <c r="O62" s="221">
        <f>'részletező tábla eredeti ei Bag'!U62</f>
        <v>0</v>
      </c>
      <c r="P62" s="147">
        <f>'részletező tábla módosíto ei '!U62</f>
        <v>0</v>
      </c>
      <c r="Q62" s="147">
        <f>'2a cofog szerinti teljesítés'!U63</f>
        <v>0</v>
      </c>
      <c r="R62" s="222"/>
      <c r="S62" s="221">
        <f>'részletező tábla eredeti ei Bag'!AZ62</f>
        <v>0</v>
      </c>
      <c r="T62" s="147">
        <f>'részletező tábla módosíto ei '!AZ62</f>
        <v>0</v>
      </c>
      <c r="U62" s="147">
        <f>'2a cofog szerinti teljesítés'!BC63</f>
        <v>640220</v>
      </c>
      <c r="V62" s="302"/>
      <c r="W62" s="771">
        <f>'részletező tábla eredeti ei Bag'!BA62</f>
        <v>0</v>
      </c>
      <c r="X62" s="772">
        <f>'részletező tábla módosíto ei '!BA62</f>
        <v>0</v>
      </c>
      <c r="Y62" s="772">
        <f>'2a cofog szerinti teljesítés'!BD63</f>
        <v>640220</v>
      </c>
      <c r="Z62" s="773"/>
      <c r="AA62" s="753">
        <f t="shared" si="5"/>
        <v>-640220</v>
      </c>
      <c r="AC62" s="101">
        <f t="shared" si="8"/>
        <v>-640220</v>
      </c>
      <c r="AD62" s="147">
        <f t="shared" si="6"/>
        <v>-640220</v>
      </c>
    </row>
    <row r="63" spans="1:30" x14ac:dyDescent="0.3">
      <c r="A63" s="18" t="s">
        <v>149</v>
      </c>
      <c r="B63" s="201" t="s">
        <v>1319</v>
      </c>
      <c r="C63" s="221">
        <f>'részletező tábla eredeti ei Bag'!H63</f>
        <v>0</v>
      </c>
      <c r="D63" s="147">
        <f>'részletező tábla módosíto ei '!H63</f>
        <v>0</v>
      </c>
      <c r="E63" s="147">
        <f>'2a cofog szerinti teljesítés'!H64</f>
        <v>0</v>
      </c>
      <c r="F63" s="222"/>
      <c r="G63" s="221">
        <f>'részletező tábla eredeti ei Bag'!L63</f>
        <v>0</v>
      </c>
      <c r="H63" s="147">
        <f>'részletező tábla módosíto ei '!L63</f>
        <v>0</v>
      </c>
      <c r="I63" s="147">
        <f>'2a cofog szerinti teljesítés'!L64</f>
        <v>0</v>
      </c>
      <c r="J63" s="559"/>
      <c r="K63" s="221">
        <f>'részletező tábla eredeti ei Bag'!Q63</f>
        <v>0</v>
      </c>
      <c r="L63" s="147">
        <f>'részletező tábla módosíto ei '!Q63</f>
        <v>0</v>
      </c>
      <c r="M63" s="147">
        <f>'2a cofog szerinti teljesítés'!Q64</f>
        <v>0</v>
      </c>
      <c r="N63" s="222"/>
      <c r="O63" s="221">
        <f>'részletező tábla eredeti ei Bag'!U63</f>
        <v>0</v>
      </c>
      <c r="P63" s="147">
        <f>'részletező tábla módosíto ei '!U63</f>
        <v>0</v>
      </c>
      <c r="Q63" s="147">
        <f>'2a cofog szerinti teljesítés'!U64</f>
        <v>0</v>
      </c>
      <c r="R63" s="222"/>
      <c r="S63" s="221">
        <f>'részletező tábla eredeti ei Bag'!AZ63</f>
        <v>0</v>
      </c>
      <c r="T63" s="147">
        <f>'részletező tábla módosíto ei '!AZ63</f>
        <v>0</v>
      </c>
      <c r="U63" s="147">
        <f>'2a cofog szerinti teljesítés'!BC64</f>
        <v>0</v>
      </c>
      <c r="V63" s="302"/>
      <c r="W63" s="771">
        <f>'részletező tábla eredeti ei Bag'!BA63</f>
        <v>0</v>
      </c>
      <c r="X63" s="772">
        <f>'részletező tábla módosíto ei '!BA63</f>
        <v>0</v>
      </c>
      <c r="Y63" s="772">
        <f>'2a cofog szerinti teljesítés'!BD64</f>
        <v>0</v>
      </c>
      <c r="Z63" s="773"/>
      <c r="AA63" s="753">
        <f t="shared" ref="AA63" si="45">X63-Y63</f>
        <v>0</v>
      </c>
      <c r="AC63" s="101"/>
      <c r="AD63" s="147"/>
    </row>
    <row r="64" spans="1:30" x14ac:dyDescent="0.3">
      <c r="A64" s="18" t="s">
        <v>1318</v>
      </c>
      <c r="B64" s="201" t="s">
        <v>150</v>
      </c>
      <c r="C64" s="221">
        <f>'részletező tábla eredeti ei Bag'!H64</f>
        <v>0</v>
      </c>
      <c r="D64" s="147">
        <f>'részletező tábla módosíto ei '!H64</f>
        <v>0</v>
      </c>
      <c r="E64" s="147">
        <f>'2a cofog szerinti teljesítés'!H65</f>
        <v>294997</v>
      </c>
      <c r="F64" s="222"/>
      <c r="G64" s="221">
        <f>'részletező tábla eredeti ei Bag'!L64</f>
        <v>0</v>
      </c>
      <c r="H64" s="147">
        <f>'részletező tábla módosíto ei '!L64</f>
        <v>0</v>
      </c>
      <c r="I64" s="147">
        <f>'2a cofog szerinti teljesítés'!L65</f>
        <v>3076</v>
      </c>
      <c r="J64" s="559"/>
      <c r="K64" s="221">
        <f>'részletező tábla eredeti ei Bag'!Q64</f>
        <v>0</v>
      </c>
      <c r="L64" s="147">
        <f>'részletező tábla módosíto ei '!Q64</f>
        <v>1608717</v>
      </c>
      <c r="M64" s="147">
        <f>'2a cofog szerinti teljesítés'!Q65</f>
        <v>1168639</v>
      </c>
      <c r="N64" s="222"/>
      <c r="O64" s="221">
        <f>'részletező tábla eredeti ei Bag'!U64</f>
        <v>0</v>
      </c>
      <c r="P64" s="147">
        <f>'részletező tábla módosíto ei '!U64</f>
        <v>0</v>
      </c>
      <c r="Q64" s="147">
        <f>'2a cofog szerinti teljesítés'!U65</f>
        <v>224239</v>
      </c>
      <c r="R64" s="222"/>
      <c r="S64" s="221">
        <f>'részletező tábla eredeti ei Bag'!AZ64</f>
        <v>50000</v>
      </c>
      <c r="T64" s="147">
        <f>'részletező tábla módosíto ei '!AZ64</f>
        <v>397599</v>
      </c>
      <c r="U64" s="147">
        <f>'2a cofog szerinti teljesítés'!BC65</f>
        <v>558738</v>
      </c>
      <c r="V64" s="302">
        <v>0</v>
      </c>
      <c r="W64" s="771">
        <f>'részletező tábla eredeti ei Bag'!BA64</f>
        <v>50000</v>
      </c>
      <c r="X64" s="772">
        <f>'részletező tábla módosíto ei '!BA64</f>
        <v>2006316</v>
      </c>
      <c r="Y64" s="772">
        <f>'2a cofog szerinti teljesítés'!BD65</f>
        <v>2249689</v>
      </c>
      <c r="Z64" s="773">
        <v>0</v>
      </c>
      <c r="AA64" s="753">
        <f t="shared" si="5"/>
        <v>-243373</v>
      </c>
      <c r="AC64" s="101">
        <f t="shared" si="8"/>
        <v>-243373</v>
      </c>
      <c r="AD64" s="147">
        <f t="shared" si="6"/>
        <v>-243373</v>
      </c>
    </row>
    <row r="65" spans="1:30" ht="15.6" x14ac:dyDescent="0.3">
      <c r="A65" s="14" t="s">
        <v>151</v>
      </c>
      <c r="B65" s="199" t="s">
        <v>152</v>
      </c>
      <c r="C65" s="217">
        <f>'részletező tábla eredeti ei Bag'!H65</f>
        <v>0</v>
      </c>
      <c r="D65" s="145">
        <f>'részletező tábla módosíto ei '!H65</f>
        <v>0</v>
      </c>
      <c r="E65" s="145">
        <f>'2a cofog szerinti teljesítés'!H66</f>
        <v>0</v>
      </c>
      <c r="F65" s="218">
        <f t="shared" ref="F65" si="46">SUM(F66:F70)</f>
        <v>0</v>
      </c>
      <c r="G65" s="217">
        <f>'részletező tábla eredeti ei Bag'!L65</f>
        <v>0</v>
      </c>
      <c r="H65" s="145">
        <f>'részletező tábla módosíto ei '!L65</f>
        <v>0</v>
      </c>
      <c r="I65" s="145">
        <f>'2a cofog szerinti teljesítés'!L66</f>
        <v>0</v>
      </c>
      <c r="J65" s="557"/>
      <c r="K65" s="217">
        <f>'részletező tábla eredeti ei Bag'!Q65</f>
        <v>0</v>
      </c>
      <c r="L65" s="145">
        <f>'részletező tábla módosíto ei '!Q65</f>
        <v>0</v>
      </c>
      <c r="M65" s="145">
        <f>'2a cofog szerinti teljesítés'!Q66</f>
        <v>0</v>
      </c>
      <c r="N65" s="218">
        <f t="shared" ref="N65" si="47">SUM(N66:N70)</f>
        <v>0</v>
      </c>
      <c r="O65" s="217">
        <f>'részletező tábla eredeti ei Bag'!U65</f>
        <v>0</v>
      </c>
      <c r="P65" s="145">
        <f>'részletező tábla módosíto ei '!U65</f>
        <v>0</v>
      </c>
      <c r="Q65" s="145">
        <f>'2a cofog szerinti teljesítés'!U66</f>
        <v>0</v>
      </c>
      <c r="R65" s="218">
        <f t="shared" ref="R65" si="48">SUM(R66:R70)</f>
        <v>0</v>
      </c>
      <c r="S65" s="217">
        <f>'részletező tábla eredeti ei Bag'!AZ65</f>
        <v>1180000</v>
      </c>
      <c r="T65" s="145">
        <f>'részletező tábla módosíto ei '!AZ65</f>
        <v>1180000</v>
      </c>
      <c r="U65" s="145">
        <f>'2a cofog szerinti teljesítés'!BC66</f>
        <v>1180000</v>
      </c>
      <c r="V65" s="300">
        <f>U65/T65</f>
        <v>1</v>
      </c>
      <c r="W65" s="765">
        <f>'részletező tábla eredeti ei Bag'!BA65</f>
        <v>1180000</v>
      </c>
      <c r="X65" s="766">
        <f>'részletező tábla módosíto ei '!BA65</f>
        <v>1180000</v>
      </c>
      <c r="Y65" s="766">
        <f>'2a cofog szerinti teljesítés'!BD66</f>
        <v>1180000</v>
      </c>
      <c r="Z65" s="767">
        <f t="shared" ref="Z65" si="49">SUM(Z66:Z70)</f>
        <v>0</v>
      </c>
      <c r="AA65" s="751">
        <f t="shared" si="5"/>
        <v>0</v>
      </c>
      <c r="AC65" s="101">
        <f t="shared" si="8"/>
        <v>0</v>
      </c>
      <c r="AD65" s="145">
        <f t="shared" si="6"/>
        <v>0</v>
      </c>
    </row>
    <row r="66" spans="1:30" ht="15.6" x14ac:dyDescent="0.3">
      <c r="A66" s="16" t="s">
        <v>153</v>
      </c>
      <c r="B66" s="200" t="s">
        <v>154</v>
      </c>
      <c r="C66" s="219">
        <f>'részletező tábla eredeti ei Bag'!H66</f>
        <v>0</v>
      </c>
      <c r="D66" s="146">
        <f>'részletező tábla módosíto ei '!H66</f>
        <v>0</v>
      </c>
      <c r="E66" s="146">
        <f>'2a cofog szerinti teljesítés'!H67</f>
        <v>0</v>
      </c>
      <c r="F66" s="220"/>
      <c r="G66" s="219">
        <f>'részletező tábla eredeti ei Bag'!L66</f>
        <v>0</v>
      </c>
      <c r="H66" s="146">
        <f>'részletező tábla módosíto ei '!L66</f>
        <v>0</v>
      </c>
      <c r="I66" s="146">
        <f>'2a cofog szerinti teljesítés'!L67</f>
        <v>0</v>
      </c>
      <c r="J66" s="558"/>
      <c r="K66" s="219">
        <f>'részletező tábla eredeti ei Bag'!Q66</f>
        <v>0</v>
      </c>
      <c r="L66" s="146">
        <f>'részletező tábla módosíto ei '!Q66</f>
        <v>0</v>
      </c>
      <c r="M66" s="146">
        <f>'2a cofog szerinti teljesítés'!Q67</f>
        <v>0</v>
      </c>
      <c r="N66" s="220"/>
      <c r="O66" s="219">
        <f>'részletező tábla eredeti ei Bag'!U66</f>
        <v>0</v>
      </c>
      <c r="P66" s="146">
        <f>'részletező tábla módosíto ei '!U66</f>
        <v>0</v>
      </c>
      <c r="Q66" s="146">
        <f>'2a cofog szerinti teljesítés'!U67</f>
        <v>0</v>
      </c>
      <c r="R66" s="220"/>
      <c r="S66" s="219">
        <f>'részletező tábla eredeti ei Bag'!AZ66</f>
        <v>0</v>
      </c>
      <c r="T66" s="146">
        <f>'részletező tábla módosíto ei '!AZ66</f>
        <v>0</v>
      </c>
      <c r="U66" s="146">
        <f>'2a cofog szerinti teljesítés'!BC67</f>
        <v>0</v>
      </c>
      <c r="V66" s="301"/>
      <c r="W66" s="768">
        <f>'részletező tábla eredeti ei Bag'!BA66</f>
        <v>0</v>
      </c>
      <c r="X66" s="769">
        <f>'részletező tábla módosíto ei '!BA66</f>
        <v>0</v>
      </c>
      <c r="Y66" s="769">
        <f>'2a cofog szerinti teljesítés'!BD67</f>
        <v>0</v>
      </c>
      <c r="Z66" s="770"/>
      <c r="AA66" s="752">
        <f t="shared" si="5"/>
        <v>0</v>
      </c>
      <c r="AC66" s="101">
        <f t="shared" si="8"/>
        <v>0</v>
      </c>
      <c r="AD66" s="146">
        <f t="shared" si="6"/>
        <v>0</v>
      </c>
    </row>
    <row r="67" spans="1:30" ht="15.6" x14ac:dyDescent="0.3">
      <c r="A67" s="16" t="s">
        <v>155</v>
      </c>
      <c r="B67" s="200" t="s">
        <v>156</v>
      </c>
      <c r="C67" s="219">
        <f>'részletező tábla eredeti ei Bag'!H67</f>
        <v>0</v>
      </c>
      <c r="D67" s="146">
        <f>'részletező tábla módosíto ei '!H67</f>
        <v>0</v>
      </c>
      <c r="E67" s="146">
        <f>'2a cofog szerinti teljesítés'!H68</f>
        <v>0</v>
      </c>
      <c r="F67" s="220"/>
      <c r="G67" s="219">
        <f>'részletező tábla eredeti ei Bag'!L67</f>
        <v>0</v>
      </c>
      <c r="H67" s="146">
        <f>'részletező tábla módosíto ei '!L67</f>
        <v>0</v>
      </c>
      <c r="I67" s="146">
        <f>'2a cofog szerinti teljesítés'!L68</f>
        <v>0</v>
      </c>
      <c r="J67" s="558"/>
      <c r="K67" s="219">
        <f>'részletező tábla eredeti ei Bag'!Q67</f>
        <v>0</v>
      </c>
      <c r="L67" s="146">
        <f>'részletező tábla módosíto ei '!Q67</f>
        <v>0</v>
      </c>
      <c r="M67" s="146">
        <f>'2a cofog szerinti teljesítés'!Q68</f>
        <v>0</v>
      </c>
      <c r="N67" s="220"/>
      <c r="O67" s="219">
        <f>'részletező tábla eredeti ei Bag'!U67</f>
        <v>0</v>
      </c>
      <c r="P67" s="146">
        <f>'részletező tábla módosíto ei '!U67</f>
        <v>0</v>
      </c>
      <c r="Q67" s="146">
        <f>'2a cofog szerinti teljesítés'!U68</f>
        <v>0</v>
      </c>
      <c r="R67" s="220"/>
      <c r="S67" s="219">
        <f>'részletező tábla eredeti ei Bag'!AZ67</f>
        <v>0</v>
      </c>
      <c r="T67" s="146">
        <f>'részletező tábla módosíto ei '!AZ67</f>
        <v>0</v>
      </c>
      <c r="U67" s="146">
        <f>'2a cofog szerinti teljesítés'!BC68</f>
        <v>0</v>
      </c>
      <c r="V67" s="301" t="e">
        <f>U67/T67</f>
        <v>#DIV/0!</v>
      </c>
      <c r="W67" s="768">
        <f>'részletező tábla eredeti ei Bag'!BA67</f>
        <v>0</v>
      </c>
      <c r="X67" s="769">
        <f>'részletező tábla módosíto ei '!BA67</f>
        <v>0</v>
      </c>
      <c r="Y67" s="769">
        <f>'2a cofog szerinti teljesítés'!BD68</f>
        <v>0</v>
      </c>
      <c r="Z67" s="770"/>
      <c r="AA67" s="752">
        <f t="shared" si="5"/>
        <v>0</v>
      </c>
      <c r="AC67" s="101">
        <f t="shared" si="8"/>
        <v>0</v>
      </c>
      <c r="AD67" s="146">
        <f t="shared" si="6"/>
        <v>0</v>
      </c>
    </row>
    <row r="68" spans="1:30" ht="15.6" x14ac:dyDescent="0.3">
      <c r="A68" s="16" t="s">
        <v>157</v>
      </c>
      <c r="B68" s="200" t="s">
        <v>158</v>
      </c>
      <c r="C68" s="219">
        <f>'részletező tábla eredeti ei Bag'!H68</f>
        <v>0</v>
      </c>
      <c r="D68" s="146">
        <f>'részletező tábla módosíto ei '!H68</f>
        <v>0</v>
      </c>
      <c r="E68" s="146">
        <f>'2a cofog szerinti teljesítés'!H69</f>
        <v>0</v>
      </c>
      <c r="F68" s="220"/>
      <c r="G68" s="219">
        <f>'részletező tábla eredeti ei Bag'!L68</f>
        <v>0</v>
      </c>
      <c r="H68" s="146">
        <f>'részletező tábla módosíto ei '!L68</f>
        <v>0</v>
      </c>
      <c r="I68" s="146">
        <f>'2a cofog szerinti teljesítés'!L69</f>
        <v>0</v>
      </c>
      <c r="J68" s="558"/>
      <c r="K68" s="219">
        <f>'részletező tábla eredeti ei Bag'!Q68</f>
        <v>0</v>
      </c>
      <c r="L68" s="146">
        <f>'részletező tábla módosíto ei '!Q68</f>
        <v>0</v>
      </c>
      <c r="M68" s="146">
        <f>'2a cofog szerinti teljesítés'!Q69</f>
        <v>0</v>
      </c>
      <c r="N68" s="220"/>
      <c r="O68" s="219">
        <f>'részletező tábla eredeti ei Bag'!U68</f>
        <v>0</v>
      </c>
      <c r="P68" s="146">
        <f>'részletező tábla módosíto ei '!U68</f>
        <v>0</v>
      </c>
      <c r="Q68" s="146">
        <f>'2a cofog szerinti teljesítés'!U69</f>
        <v>0</v>
      </c>
      <c r="R68" s="220"/>
      <c r="S68" s="219">
        <f>'részletező tábla eredeti ei Bag'!AZ68</f>
        <v>1180000</v>
      </c>
      <c r="T68" s="146">
        <f>'részletező tábla módosíto ei '!AZ68</f>
        <v>1180000</v>
      </c>
      <c r="U68" s="146">
        <f>'2a cofog szerinti teljesítés'!BC69</f>
        <v>1180000</v>
      </c>
      <c r="V68" s="301"/>
      <c r="W68" s="768">
        <f>'részletező tábla eredeti ei Bag'!BA68</f>
        <v>1180000</v>
      </c>
      <c r="X68" s="769">
        <f>'részletező tábla módosíto ei '!BA68</f>
        <v>1180000</v>
      </c>
      <c r="Y68" s="769">
        <f>'2a cofog szerinti teljesítés'!BD69</f>
        <v>1180000</v>
      </c>
      <c r="Z68" s="770"/>
      <c r="AA68" s="752">
        <f t="shared" si="5"/>
        <v>0</v>
      </c>
      <c r="AC68" s="101">
        <f t="shared" si="8"/>
        <v>0</v>
      </c>
      <c r="AD68" s="146">
        <f t="shared" si="6"/>
        <v>0</v>
      </c>
    </row>
    <row r="69" spans="1:30" ht="15.6" x14ac:dyDescent="0.3">
      <c r="A69" s="16" t="s">
        <v>159</v>
      </c>
      <c r="B69" s="200" t="s">
        <v>160</v>
      </c>
      <c r="C69" s="219">
        <f>'részletező tábla eredeti ei Bag'!H69</f>
        <v>0</v>
      </c>
      <c r="D69" s="146">
        <f>'részletező tábla módosíto ei '!H69</f>
        <v>0</v>
      </c>
      <c r="E69" s="146">
        <f>'2a cofog szerinti teljesítés'!H70</f>
        <v>0</v>
      </c>
      <c r="F69" s="220"/>
      <c r="G69" s="219">
        <f>'részletező tábla eredeti ei Bag'!L69</f>
        <v>0</v>
      </c>
      <c r="H69" s="146">
        <f>'részletező tábla módosíto ei '!L69</f>
        <v>0</v>
      </c>
      <c r="I69" s="146">
        <f>'2a cofog szerinti teljesítés'!L70</f>
        <v>0</v>
      </c>
      <c r="J69" s="558"/>
      <c r="K69" s="219">
        <f>'részletező tábla eredeti ei Bag'!Q69</f>
        <v>0</v>
      </c>
      <c r="L69" s="146">
        <f>'részletező tábla módosíto ei '!Q69</f>
        <v>0</v>
      </c>
      <c r="M69" s="146">
        <f>'2a cofog szerinti teljesítés'!Q70</f>
        <v>0</v>
      </c>
      <c r="N69" s="220"/>
      <c r="O69" s="219">
        <f>'részletező tábla eredeti ei Bag'!U69</f>
        <v>0</v>
      </c>
      <c r="P69" s="146">
        <f>'részletező tábla módosíto ei '!U69</f>
        <v>0</v>
      </c>
      <c r="Q69" s="146">
        <f>'2a cofog szerinti teljesítés'!U70</f>
        <v>0</v>
      </c>
      <c r="R69" s="220"/>
      <c r="S69" s="219">
        <f>'részletező tábla eredeti ei Bag'!AZ69</f>
        <v>0</v>
      </c>
      <c r="T69" s="146">
        <f>'részletező tábla módosíto ei '!AZ69</f>
        <v>0</v>
      </c>
      <c r="U69" s="146">
        <f>'2a cofog szerinti teljesítés'!BC70</f>
        <v>0</v>
      </c>
      <c r="V69" s="301"/>
      <c r="W69" s="768">
        <f>'részletező tábla eredeti ei Bag'!BA69</f>
        <v>0</v>
      </c>
      <c r="X69" s="769">
        <f>'részletező tábla módosíto ei '!BA69</f>
        <v>0</v>
      </c>
      <c r="Y69" s="769">
        <f>'2a cofog szerinti teljesítés'!BD70</f>
        <v>0</v>
      </c>
      <c r="Z69" s="770"/>
      <c r="AA69" s="752">
        <f t="shared" si="5"/>
        <v>0</v>
      </c>
      <c r="AC69" s="101">
        <f t="shared" si="8"/>
        <v>0</v>
      </c>
      <c r="AD69" s="146">
        <f t="shared" si="6"/>
        <v>0</v>
      </c>
    </row>
    <row r="70" spans="1:30" ht="15.6" x14ac:dyDescent="0.3">
      <c r="A70" s="16" t="s">
        <v>161</v>
      </c>
      <c r="B70" s="200" t="s">
        <v>162</v>
      </c>
      <c r="C70" s="219">
        <f>'részletező tábla eredeti ei Bag'!H70</f>
        <v>0</v>
      </c>
      <c r="D70" s="146">
        <f>'részletező tábla módosíto ei '!H70</f>
        <v>0</v>
      </c>
      <c r="E70" s="146">
        <f>'2a cofog szerinti teljesítés'!H71</f>
        <v>0</v>
      </c>
      <c r="F70" s="220"/>
      <c r="G70" s="219">
        <f>'részletező tábla eredeti ei Bag'!L70</f>
        <v>0</v>
      </c>
      <c r="H70" s="146">
        <f>'részletező tábla módosíto ei '!L70</f>
        <v>0</v>
      </c>
      <c r="I70" s="146">
        <f>'2a cofog szerinti teljesítés'!L71</f>
        <v>0</v>
      </c>
      <c r="J70" s="558"/>
      <c r="K70" s="219">
        <f>'részletező tábla eredeti ei Bag'!Q70</f>
        <v>0</v>
      </c>
      <c r="L70" s="146">
        <f>'részletező tábla módosíto ei '!Q70</f>
        <v>0</v>
      </c>
      <c r="M70" s="146">
        <f>'2a cofog szerinti teljesítés'!Q71</f>
        <v>0</v>
      </c>
      <c r="N70" s="220"/>
      <c r="O70" s="219">
        <f>'részletező tábla eredeti ei Bag'!U70</f>
        <v>0</v>
      </c>
      <c r="P70" s="146">
        <f>'részletező tábla módosíto ei '!U70</f>
        <v>0</v>
      </c>
      <c r="Q70" s="146">
        <f>'2a cofog szerinti teljesítés'!U71</f>
        <v>0</v>
      </c>
      <c r="R70" s="220"/>
      <c r="S70" s="219">
        <f>'részletező tábla eredeti ei Bag'!AZ70</f>
        <v>0</v>
      </c>
      <c r="T70" s="146">
        <f>'részletező tábla módosíto ei '!AZ70</f>
        <v>0</v>
      </c>
      <c r="U70" s="146">
        <f>'2a cofog szerinti teljesítés'!BC71</f>
        <v>0</v>
      </c>
      <c r="V70" s="301"/>
      <c r="W70" s="768">
        <f>'részletező tábla eredeti ei Bag'!BA70</f>
        <v>0</v>
      </c>
      <c r="X70" s="769">
        <f>'részletező tábla módosíto ei '!BA70</f>
        <v>0</v>
      </c>
      <c r="Y70" s="769">
        <f>'2a cofog szerinti teljesítés'!BD71</f>
        <v>0</v>
      </c>
      <c r="Z70" s="770"/>
      <c r="AA70" s="752">
        <f t="shared" si="5"/>
        <v>0</v>
      </c>
      <c r="AC70" s="101">
        <f t="shared" si="8"/>
        <v>0</v>
      </c>
      <c r="AD70" s="146">
        <f t="shared" si="6"/>
        <v>0</v>
      </c>
    </row>
    <row r="71" spans="1:30" ht="15.6" x14ac:dyDescent="0.3">
      <c r="A71" s="14" t="s">
        <v>163</v>
      </c>
      <c r="B71" s="199" t="s">
        <v>164</v>
      </c>
      <c r="C71" s="217">
        <f>'részletező tábla eredeti ei Bag'!H71</f>
        <v>0</v>
      </c>
      <c r="D71" s="145">
        <f>'részletező tábla módosíto ei '!H71</f>
        <v>0</v>
      </c>
      <c r="E71" s="145">
        <f>'2a cofog szerinti teljesítés'!H72</f>
        <v>0</v>
      </c>
      <c r="F71" s="218">
        <f t="shared" ref="F71" si="50">SUM(F72:F74)</f>
        <v>0</v>
      </c>
      <c r="G71" s="217">
        <f>'részletező tábla eredeti ei Bag'!L71</f>
        <v>0</v>
      </c>
      <c r="H71" s="145">
        <f>'részletező tábla módosíto ei '!L71</f>
        <v>0</v>
      </c>
      <c r="I71" s="145">
        <f>'2a cofog szerinti teljesítés'!L72</f>
        <v>0</v>
      </c>
      <c r="J71" s="557"/>
      <c r="K71" s="217">
        <f>'részletező tábla eredeti ei Bag'!Q71</f>
        <v>0</v>
      </c>
      <c r="L71" s="145">
        <f>'részletező tábla módosíto ei '!Q71</f>
        <v>0</v>
      </c>
      <c r="M71" s="145">
        <f>'2a cofog szerinti teljesítés'!Q72</f>
        <v>0</v>
      </c>
      <c r="N71" s="218">
        <f t="shared" ref="N71" si="51">SUM(N72:N74)</f>
        <v>0</v>
      </c>
      <c r="O71" s="217">
        <f>'részletező tábla eredeti ei Bag'!U71</f>
        <v>0</v>
      </c>
      <c r="P71" s="145">
        <f>'részletező tábla módosíto ei '!U71</f>
        <v>0</v>
      </c>
      <c r="Q71" s="145">
        <f>'2a cofog szerinti teljesítés'!U72</f>
        <v>0</v>
      </c>
      <c r="R71" s="218">
        <f t="shared" ref="R71" si="52">SUM(R72:R74)</f>
        <v>0</v>
      </c>
      <c r="S71" s="217">
        <f>'részletező tábla eredeti ei Bag'!AZ71</f>
        <v>0</v>
      </c>
      <c r="T71" s="145">
        <f>'részletező tábla módosíto ei '!AZ71</f>
        <v>0</v>
      </c>
      <c r="U71" s="145">
        <f>'2a cofog szerinti teljesítés'!BC72</f>
        <v>0</v>
      </c>
      <c r="V71" s="300">
        <f t="shared" ref="V71" si="53">SUM(V72:V74)</f>
        <v>0</v>
      </c>
      <c r="W71" s="765">
        <f>'részletező tábla eredeti ei Bag'!BA71</f>
        <v>0</v>
      </c>
      <c r="X71" s="766">
        <f>'részletező tábla módosíto ei '!BA71</f>
        <v>0</v>
      </c>
      <c r="Y71" s="766">
        <f>'2a cofog szerinti teljesítés'!BD72</f>
        <v>0</v>
      </c>
      <c r="Z71" s="767">
        <f t="shared" ref="Z71" si="54">SUM(Z72:Z74)</f>
        <v>0</v>
      </c>
      <c r="AA71" s="751">
        <v>0</v>
      </c>
      <c r="AC71" s="101">
        <f t="shared" si="8"/>
        <v>0</v>
      </c>
      <c r="AD71" s="145">
        <f t="shared" si="6"/>
        <v>0</v>
      </c>
    </row>
    <row r="72" spans="1:30" ht="31.2" x14ac:dyDescent="0.3">
      <c r="A72" s="16" t="s">
        <v>165</v>
      </c>
      <c r="B72" s="200" t="s">
        <v>166</v>
      </c>
      <c r="C72" s="219">
        <f>'részletező tábla eredeti ei Bag'!H72</f>
        <v>0</v>
      </c>
      <c r="D72" s="146">
        <f>'részletező tábla módosíto ei '!H72</f>
        <v>0</v>
      </c>
      <c r="E72" s="146">
        <f>'2a cofog szerinti teljesítés'!H73</f>
        <v>0</v>
      </c>
      <c r="F72" s="220"/>
      <c r="G72" s="219">
        <f>'részletező tábla eredeti ei Bag'!L72</f>
        <v>0</v>
      </c>
      <c r="H72" s="146">
        <f>'részletező tábla módosíto ei '!L72</f>
        <v>0</v>
      </c>
      <c r="I72" s="146">
        <f>'2a cofog szerinti teljesítés'!L73</f>
        <v>0</v>
      </c>
      <c r="J72" s="558"/>
      <c r="K72" s="219">
        <f>'részletező tábla eredeti ei Bag'!Q72</f>
        <v>0</v>
      </c>
      <c r="L72" s="146">
        <f>'részletező tábla módosíto ei '!Q72</f>
        <v>0</v>
      </c>
      <c r="M72" s="146">
        <f>'2a cofog szerinti teljesítés'!Q73</f>
        <v>0</v>
      </c>
      <c r="N72" s="220"/>
      <c r="O72" s="219">
        <f>'részletező tábla eredeti ei Bag'!U72</f>
        <v>0</v>
      </c>
      <c r="P72" s="146">
        <f>'részletező tábla módosíto ei '!U72</f>
        <v>0</v>
      </c>
      <c r="Q72" s="146">
        <f>'2a cofog szerinti teljesítés'!U73</f>
        <v>0</v>
      </c>
      <c r="R72" s="220"/>
      <c r="S72" s="219">
        <f>'részletező tábla eredeti ei Bag'!AZ72</f>
        <v>0</v>
      </c>
      <c r="T72" s="146">
        <f>'részletező tábla módosíto ei '!AZ72</f>
        <v>0</v>
      </c>
      <c r="U72" s="146">
        <f>'2a cofog szerinti teljesítés'!BC73</f>
        <v>0</v>
      </c>
      <c r="V72" s="301"/>
      <c r="W72" s="768">
        <f>'részletező tábla eredeti ei Bag'!BA72</f>
        <v>0</v>
      </c>
      <c r="X72" s="769">
        <f>'részletező tábla módosíto ei '!BA72</f>
        <v>0</v>
      </c>
      <c r="Y72" s="769">
        <f>'2a cofog szerinti teljesítés'!BD73</f>
        <v>0</v>
      </c>
      <c r="Z72" s="770"/>
      <c r="AA72" s="752">
        <f t="shared" si="5"/>
        <v>0</v>
      </c>
      <c r="AC72" s="101">
        <f t="shared" si="8"/>
        <v>0</v>
      </c>
      <c r="AD72" s="146">
        <f t="shared" si="6"/>
        <v>0</v>
      </c>
    </row>
    <row r="73" spans="1:30" ht="31.2" x14ac:dyDescent="0.3">
      <c r="A73" s="16" t="s">
        <v>167</v>
      </c>
      <c r="B73" s="200" t="s">
        <v>168</v>
      </c>
      <c r="C73" s="219">
        <f>'részletező tábla eredeti ei Bag'!H73</f>
        <v>0</v>
      </c>
      <c r="D73" s="146">
        <f>'részletező tábla módosíto ei '!H73</f>
        <v>0</v>
      </c>
      <c r="E73" s="146">
        <f>'2a cofog szerinti teljesítés'!H74</f>
        <v>0</v>
      </c>
      <c r="F73" s="220"/>
      <c r="G73" s="219">
        <f>'részletező tábla eredeti ei Bag'!L73</f>
        <v>0</v>
      </c>
      <c r="H73" s="146">
        <f>'részletező tábla módosíto ei '!L73</f>
        <v>0</v>
      </c>
      <c r="I73" s="146">
        <f>'2a cofog szerinti teljesítés'!L74</f>
        <v>0</v>
      </c>
      <c r="J73" s="558"/>
      <c r="K73" s="219">
        <f>'részletező tábla eredeti ei Bag'!Q73</f>
        <v>0</v>
      </c>
      <c r="L73" s="146">
        <f>'részletező tábla módosíto ei '!Q73</f>
        <v>0</v>
      </c>
      <c r="M73" s="146">
        <f>'2a cofog szerinti teljesítés'!Q74</f>
        <v>0</v>
      </c>
      <c r="N73" s="220"/>
      <c r="O73" s="219">
        <f>'részletező tábla eredeti ei Bag'!U73</f>
        <v>0</v>
      </c>
      <c r="P73" s="146">
        <f>'részletező tábla módosíto ei '!U73</f>
        <v>0</v>
      </c>
      <c r="Q73" s="146">
        <f>'2a cofog szerinti teljesítés'!U74</f>
        <v>0</v>
      </c>
      <c r="R73" s="220"/>
      <c r="S73" s="219">
        <f>'részletező tábla eredeti ei Bag'!AZ73</f>
        <v>0</v>
      </c>
      <c r="T73" s="146">
        <f>'részletező tábla módosíto ei '!AZ73</f>
        <v>0</v>
      </c>
      <c r="U73" s="146">
        <f>'2a cofog szerinti teljesítés'!BC74</f>
        <v>0</v>
      </c>
      <c r="V73" s="301"/>
      <c r="W73" s="768">
        <f>'részletező tábla eredeti ei Bag'!BA73</f>
        <v>0</v>
      </c>
      <c r="X73" s="769">
        <f>'részletező tábla módosíto ei '!BA73</f>
        <v>0</v>
      </c>
      <c r="Y73" s="769">
        <f>'2a cofog szerinti teljesítés'!BD74</f>
        <v>0</v>
      </c>
      <c r="Z73" s="770"/>
      <c r="AA73" s="752">
        <f t="shared" ref="AA73:AA107" si="55">X73-Y73</f>
        <v>0</v>
      </c>
      <c r="AC73" s="101">
        <f t="shared" si="8"/>
        <v>0</v>
      </c>
      <c r="AD73" s="146">
        <f t="shared" ref="AD73:AD119" si="56">X73-Y73</f>
        <v>0</v>
      </c>
    </row>
    <row r="74" spans="1:30" ht="15.6" x14ac:dyDescent="0.3">
      <c r="A74" s="16" t="s">
        <v>169</v>
      </c>
      <c r="B74" s="200" t="s">
        <v>170</v>
      </c>
      <c r="C74" s="219">
        <f>'részletező tábla eredeti ei Bag'!H74</f>
        <v>0</v>
      </c>
      <c r="D74" s="146">
        <f>'részletező tábla módosíto ei '!H74</f>
        <v>0</v>
      </c>
      <c r="E74" s="146">
        <f>'2a cofog szerinti teljesítés'!H76</f>
        <v>0</v>
      </c>
      <c r="F74" s="220"/>
      <c r="G74" s="219">
        <f>'részletező tábla eredeti ei Bag'!L74</f>
        <v>0</v>
      </c>
      <c r="H74" s="146">
        <f>'részletező tábla módosíto ei '!L74</f>
        <v>0</v>
      </c>
      <c r="I74" s="146">
        <f>'2a cofog szerinti teljesítés'!L76</f>
        <v>0</v>
      </c>
      <c r="J74" s="558"/>
      <c r="K74" s="219">
        <f>'részletező tábla eredeti ei Bag'!Q74</f>
        <v>0</v>
      </c>
      <c r="L74" s="146">
        <f>'részletező tábla módosíto ei '!Q74</f>
        <v>0</v>
      </c>
      <c r="M74" s="146">
        <f>'2a cofog szerinti teljesítés'!Q76</f>
        <v>0</v>
      </c>
      <c r="N74" s="220"/>
      <c r="O74" s="219">
        <f>'részletező tábla eredeti ei Bag'!U74</f>
        <v>0</v>
      </c>
      <c r="P74" s="146">
        <f>'részletező tábla módosíto ei '!U74</f>
        <v>0</v>
      </c>
      <c r="Q74" s="146">
        <f>'2a cofog szerinti teljesítés'!U76</f>
        <v>0</v>
      </c>
      <c r="R74" s="220"/>
      <c r="S74" s="219">
        <f>'részletező tábla eredeti ei Bag'!AZ74</f>
        <v>0</v>
      </c>
      <c r="T74" s="146">
        <f>'részletező tábla módosíto ei '!AZ74</f>
        <v>0</v>
      </c>
      <c r="U74" s="146">
        <f>'2a cofog szerinti teljesítés'!BC76</f>
        <v>0</v>
      </c>
      <c r="V74" s="301"/>
      <c r="W74" s="768">
        <f>'részletező tábla eredeti ei Bag'!BA74</f>
        <v>0</v>
      </c>
      <c r="X74" s="769">
        <f>'részletező tábla módosíto ei '!BA74</f>
        <v>0</v>
      </c>
      <c r="Y74" s="769">
        <f>'2a cofog szerinti teljesítés'!BD76</f>
        <v>0</v>
      </c>
      <c r="Z74" s="770"/>
      <c r="AA74" s="752">
        <v>0</v>
      </c>
      <c r="AC74" s="101">
        <f t="shared" si="8"/>
        <v>0</v>
      </c>
      <c r="AD74" s="146">
        <f t="shared" si="56"/>
        <v>0</v>
      </c>
    </row>
    <row r="75" spans="1:30" ht="15.6" x14ac:dyDescent="0.3">
      <c r="A75" s="14" t="s">
        <v>171</v>
      </c>
      <c r="B75" s="199" t="s">
        <v>172</v>
      </c>
      <c r="C75" s="217">
        <f>'részletező tábla eredeti ei Bag'!H75</f>
        <v>0</v>
      </c>
      <c r="D75" s="145">
        <f>'részletező tábla módosíto ei '!H75</f>
        <v>0</v>
      </c>
      <c r="E75" s="145">
        <f>'2a cofog szerinti teljesítés'!H77</f>
        <v>0</v>
      </c>
      <c r="F75" s="218">
        <f t="shared" ref="F75" si="57">SUM(F76:F78)</f>
        <v>0</v>
      </c>
      <c r="G75" s="217">
        <f>'részletező tábla eredeti ei Bag'!L75</f>
        <v>0</v>
      </c>
      <c r="H75" s="145">
        <f>'részletező tábla módosíto ei '!L75</f>
        <v>0</v>
      </c>
      <c r="I75" s="145">
        <f>'2a cofog szerinti teljesítés'!L77</f>
        <v>0</v>
      </c>
      <c r="J75" s="557"/>
      <c r="K75" s="217">
        <f>'részletező tábla eredeti ei Bag'!Q75</f>
        <v>0</v>
      </c>
      <c r="L75" s="145">
        <f>'részletező tábla módosíto ei '!Q75</f>
        <v>0</v>
      </c>
      <c r="M75" s="145">
        <f>'2a cofog szerinti teljesítés'!Q77</f>
        <v>0</v>
      </c>
      <c r="N75" s="218">
        <f t="shared" ref="N75" si="58">SUM(N76:N78)</f>
        <v>0</v>
      </c>
      <c r="O75" s="217">
        <f>'részletező tábla eredeti ei Bag'!U75</f>
        <v>0</v>
      </c>
      <c r="P75" s="145">
        <f>'részletező tábla módosíto ei '!U75</f>
        <v>0</v>
      </c>
      <c r="Q75" s="145">
        <f>'2a cofog szerinti teljesítés'!U77</f>
        <v>0</v>
      </c>
      <c r="R75" s="218">
        <f t="shared" ref="R75" si="59">SUM(R76:R78)</f>
        <v>0</v>
      </c>
      <c r="S75" s="217">
        <f>'részletező tábla eredeti ei Bag'!AZ75</f>
        <v>0</v>
      </c>
      <c r="T75" s="145">
        <f>'részletező tábla módosíto ei '!AZ75</f>
        <v>0</v>
      </c>
      <c r="U75" s="145">
        <f>'2a cofog szerinti teljesítés'!BC77</f>
        <v>0</v>
      </c>
      <c r="V75" s="300">
        <v>0</v>
      </c>
      <c r="W75" s="765">
        <f>'részletező tábla eredeti ei Bag'!BA75</f>
        <v>0</v>
      </c>
      <c r="X75" s="766">
        <f>'részletező tábla módosíto ei '!BA75</f>
        <v>0</v>
      </c>
      <c r="Y75" s="766">
        <f>'2a cofog szerinti teljesítés'!BD77</f>
        <v>0</v>
      </c>
      <c r="Z75" s="767">
        <f t="shared" ref="Z75" si="60">SUM(Z76:Z78)</f>
        <v>0</v>
      </c>
      <c r="AA75" s="751">
        <f t="shared" si="55"/>
        <v>0</v>
      </c>
      <c r="AC75" s="101">
        <f t="shared" ref="AC75:AC138" si="61">X75-Y75</f>
        <v>0</v>
      </c>
      <c r="AD75" s="145">
        <f t="shared" si="56"/>
        <v>0</v>
      </c>
    </row>
    <row r="76" spans="1:30" ht="31.2" x14ac:dyDescent="0.3">
      <c r="A76" s="16" t="s">
        <v>173</v>
      </c>
      <c r="B76" s="200" t="s">
        <v>174</v>
      </c>
      <c r="C76" s="219">
        <f>'részletező tábla eredeti ei Bag'!H76</f>
        <v>0</v>
      </c>
      <c r="D76" s="146">
        <f>'részletező tábla módosíto ei '!H76</f>
        <v>0</v>
      </c>
      <c r="E76" s="146">
        <f>'2a cofog szerinti teljesítés'!H78</f>
        <v>0</v>
      </c>
      <c r="F76" s="220"/>
      <c r="G76" s="219">
        <f>'részletező tábla eredeti ei Bag'!L76</f>
        <v>0</v>
      </c>
      <c r="H76" s="146">
        <f>'részletező tábla módosíto ei '!L76</f>
        <v>0</v>
      </c>
      <c r="I76" s="146">
        <f>'2a cofog szerinti teljesítés'!L78</f>
        <v>0</v>
      </c>
      <c r="J76" s="558"/>
      <c r="K76" s="219">
        <f>'részletező tábla eredeti ei Bag'!Q76</f>
        <v>0</v>
      </c>
      <c r="L76" s="146">
        <f>'részletező tábla módosíto ei '!Q76</f>
        <v>0</v>
      </c>
      <c r="M76" s="146">
        <f>'2a cofog szerinti teljesítés'!Q78</f>
        <v>0</v>
      </c>
      <c r="N76" s="220"/>
      <c r="O76" s="219">
        <f>'részletező tábla eredeti ei Bag'!U76</f>
        <v>0</v>
      </c>
      <c r="P76" s="146">
        <f>'részletező tábla módosíto ei '!U76</f>
        <v>0</v>
      </c>
      <c r="Q76" s="146">
        <f>'2a cofog szerinti teljesítés'!U78</f>
        <v>0</v>
      </c>
      <c r="R76" s="220"/>
      <c r="S76" s="219">
        <f>'részletező tábla eredeti ei Bag'!AZ76</f>
        <v>0</v>
      </c>
      <c r="T76" s="146">
        <f>'részletező tábla módosíto ei '!AZ76</f>
        <v>0</v>
      </c>
      <c r="U76" s="146">
        <f>'2a cofog szerinti teljesítés'!BC78</f>
        <v>0</v>
      </c>
      <c r="V76" s="301"/>
      <c r="W76" s="768">
        <f>'részletező tábla eredeti ei Bag'!BA76</f>
        <v>0</v>
      </c>
      <c r="X76" s="769">
        <f>'részletező tábla módosíto ei '!BA76</f>
        <v>0</v>
      </c>
      <c r="Y76" s="769">
        <f>'2a cofog szerinti teljesítés'!BD78</f>
        <v>0</v>
      </c>
      <c r="Z76" s="770"/>
      <c r="AA76" s="752">
        <f t="shared" si="55"/>
        <v>0</v>
      </c>
      <c r="AC76" s="101">
        <f t="shared" si="61"/>
        <v>0</v>
      </c>
      <c r="AD76" s="146">
        <f t="shared" si="56"/>
        <v>0</v>
      </c>
    </row>
    <row r="77" spans="1:30" ht="31.2" x14ac:dyDescent="0.3">
      <c r="A77" s="16" t="s">
        <v>175</v>
      </c>
      <c r="B77" s="200" t="s">
        <v>176</v>
      </c>
      <c r="C77" s="219">
        <f>'részletező tábla eredeti ei Bag'!H77</f>
        <v>0</v>
      </c>
      <c r="D77" s="146">
        <f>'részletező tábla módosíto ei '!H77</f>
        <v>0</v>
      </c>
      <c r="E77" s="146">
        <f>'2a cofog szerinti teljesítés'!H79</f>
        <v>0</v>
      </c>
      <c r="F77" s="220"/>
      <c r="G77" s="219">
        <f>'részletező tábla eredeti ei Bag'!L77</f>
        <v>0</v>
      </c>
      <c r="H77" s="146">
        <f>'részletező tábla módosíto ei '!L77</f>
        <v>0</v>
      </c>
      <c r="I77" s="146">
        <f>'2a cofog szerinti teljesítés'!L79</f>
        <v>0</v>
      </c>
      <c r="J77" s="558"/>
      <c r="K77" s="219">
        <f>'részletező tábla eredeti ei Bag'!Q77</f>
        <v>0</v>
      </c>
      <c r="L77" s="146">
        <f>'részletező tábla módosíto ei '!Q77</f>
        <v>0</v>
      </c>
      <c r="M77" s="146">
        <f>'2a cofog szerinti teljesítés'!Q79</f>
        <v>0</v>
      </c>
      <c r="N77" s="220"/>
      <c r="O77" s="219">
        <f>'részletező tábla eredeti ei Bag'!U77</f>
        <v>0</v>
      </c>
      <c r="P77" s="146">
        <f>'részletező tábla módosíto ei '!U77</f>
        <v>0</v>
      </c>
      <c r="Q77" s="146">
        <f>'2a cofog szerinti teljesítés'!U79</f>
        <v>0</v>
      </c>
      <c r="R77" s="220"/>
      <c r="S77" s="219">
        <f>'részletező tábla eredeti ei Bag'!AZ77</f>
        <v>0</v>
      </c>
      <c r="T77" s="146">
        <f>'részletező tábla módosíto ei '!AZ77</f>
        <v>0</v>
      </c>
      <c r="U77" s="146">
        <f>'2a cofog szerinti teljesítés'!BC79</f>
        <v>0</v>
      </c>
      <c r="V77" s="301"/>
      <c r="W77" s="768">
        <f>'részletező tábla eredeti ei Bag'!BA77</f>
        <v>0</v>
      </c>
      <c r="X77" s="769">
        <f>'részletező tábla módosíto ei '!BA77</f>
        <v>0</v>
      </c>
      <c r="Y77" s="769">
        <f>'2a cofog szerinti teljesítés'!BD79</f>
        <v>0</v>
      </c>
      <c r="Z77" s="770"/>
      <c r="AA77" s="752">
        <f t="shared" si="55"/>
        <v>0</v>
      </c>
      <c r="AC77" s="101">
        <f t="shared" si="61"/>
        <v>0</v>
      </c>
      <c r="AD77" s="146">
        <f t="shared" si="56"/>
        <v>0</v>
      </c>
    </row>
    <row r="78" spans="1:30" ht="15.6" x14ac:dyDescent="0.3">
      <c r="A78" s="16" t="s">
        <v>177</v>
      </c>
      <c r="B78" s="200" t="s">
        <v>178</v>
      </c>
      <c r="C78" s="219">
        <f>'részletező tábla eredeti ei Bag'!H78</f>
        <v>0</v>
      </c>
      <c r="D78" s="146">
        <f>'részletező tábla módosíto ei '!H78</f>
        <v>0</v>
      </c>
      <c r="E78" s="146">
        <f>'2a cofog szerinti teljesítés'!H80</f>
        <v>0</v>
      </c>
      <c r="F78" s="220"/>
      <c r="G78" s="219">
        <f>'részletező tábla eredeti ei Bag'!L78</f>
        <v>0</v>
      </c>
      <c r="H78" s="146">
        <f>'részletező tábla módosíto ei '!L78</f>
        <v>0</v>
      </c>
      <c r="I78" s="146">
        <f>'2a cofog szerinti teljesítés'!L80</f>
        <v>0</v>
      </c>
      <c r="J78" s="558"/>
      <c r="K78" s="219">
        <f>'részletező tábla eredeti ei Bag'!Q78</f>
        <v>0</v>
      </c>
      <c r="L78" s="146">
        <f>'részletező tábla módosíto ei '!Q78</f>
        <v>0</v>
      </c>
      <c r="M78" s="146">
        <f>'2a cofog szerinti teljesítés'!Q80</f>
        <v>0</v>
      </c>
      <c r="N78" s="220"/>
      <c r="O78" s="219">
        <f>'részletező tábla eredeti ei Bag'!U78</f>
        <v>0</v>
      </c>
      <c r="P78" s="146">
        <f>'részletező tábla módosíto ei '!U78</f>
        <v>0</v>
      </c>
      <c r="Q78" s="146">
        <f>'2a cofog szerinti teljesítés'!U80</f>
        <v>0</v>
      </c>
      <c r="R78" s="220"/>
      <c r="S78" s="219">
        <f>'részletező tábla eredeti ei Bag'!AZ78</f>
        <v>0</v>
      </c>
      <c r="T78" s="146">
        <f>'részletező tábla módosíto ei '!AZ78</f>
        <v>0</v>
      </c>
      <c r="U78" s="146">
        <f>'2a cofog szerinti teljesítés'!BC80</f>
        <v>0</v>
      </c>
      <c r="V78" s="301"/>
      <c r="W78" s="768">
        <f>'részletező tábla eredeti ei Bag'!BA78</f>
        <v>0</v>
      </c>
      <c r="X78" s="769">
        <f>'részletező tábla módosíto ei '!BA78</f>
        <v>0</v>
      </c>
      <c r="Y78" s="769">
        <f>'2a cofog szerinti teljesítés'!BD80</f>
        <v>0</v>
      </c>
      <c r="Z78" s="770"/>
      <c r="AA78" s="752">
        <f t="shared" si="55"/>
        <v>0</v>
      </c>
      <c r="AC78" s="101">
        <f t="shared" si="61"/>
        <v>0</v>
      </c>
      <c r="AD78" s="146">
        <f t="shared" si="56"/>
        <v>0</v>
      </c>
    </row>
    <row r="79" spans="1:30" ht="15.6" x14ac:dyDescent="0.3">
      <c r="A79" s="14" t="s">
        <v>179</v>
      </c>
      <c r="B79" s="199" t="s">
        <v>180</v>
      </c>
      <c r="C79" s="217">
        <f>'részletező tábla eredeti ei Bag'!H79</f>
        <v>24327370</v>
      </c>
      <c r="D79" s="145">
        <f>'részletező tábla módosíto ei '!H79</f>
        <v>25808370</v>
      </c>
      <c r="E79" s="145">
        <f>'2a cofog szerinti teljesítés'!H81</f>
        <v>24288979</v>
      </c>
      <c r="F79" s="223">
        <f>E79/D79</f>
        <v>0.94112797514914737</v>
      </c>
      <c r="G79" s="217">
        <f>'részletező tábla eredeti ei Bag'!L79</f>
        <v>67983595</v>
      </c>
      <c r="H79" s="145">
        <f>'részletező tábla módosíto ei '!L79</f>
        <v>78280617</v>
      </c>
      <c r="I79" s="145">
        <f>'2a cofog szerinti teljesítés'!L81</f>
        <v>76694272</v>
      </c>
      <c r="J79" s="560"/>
      <c r="K79" s="217">
        <f>'részletező tábla eredeti ei Bag'!Q79</f>
        <v>125207357</v>
      </c>
      <c r="L79" s="145">
        <f>'részletező tábla módosíto ei '!Q79</f>
        <v>146891206</v>
      </c>
      <c r="M79" s="145">
        <f>'2a cofog szerinti teljesítés'!Q81</f>
        <v>140169093</v>
      </c>
      <c r="N79" s="218">
        <f>M79/L79</f>
        <v>0.95423747150663329</v>
      </c>
      <c r="O79" s="217">
        <f>'részletező tábla eredeti ei Bag'!U79</f>
        <v>78940898</v>
      </c>
      <c r="P79" s="145">
        <f>'részletező tábla módosíto ei '!U79</f>
        <v>82605858</v>
      </c>
      <c r="Q79" s="145">
        <f>'2a cofog szerinti teljesítés'!U81</f>
        <v>81217525</v>
      </c>
      <c r="R79" s="218">
        <f>Q79/P79</f>
        <v>0.98319328636475156</v>
      </c>
      <c r="S79" s="217">
        <f>'részletező tábla eredeti ei Bag'!AZ79</f>
        <v>63296685</v>
      </c>
      <c r="T79" s="145">
        <f>'részletező tábla módosíto ei '!AZ79</f>
        <v>63296685</v>
      </c>
      <c r="U79" s="145">
        <f>'2a cofog szerinti teljesítés'!BC81</f>
        <v>78819593</v>
      </c>
      <c r="V79" s="300">
        <f>U79/T79</f>
        <v>1.2452404576953753</v>
      </c>
      <c r="W79" s="765">
        <f>'részletező tábla eredeti ei Bag'!BA79</f>
        <v>359755905</v>
      </c>
      <c r="X79" s="766">
        <f>'részletező tábla módosíto ei '!BA79</f>
        <v>396882736</v>
      </c>
      <c r="Y79" s="766">
        <f>'2a cofog szerinti teljesítés'!BD81</f>
        <v>401189462</v>
      </c>
      <c r="Z79" s="767">
        <f>Y79/X79</f>
        <v>1.010851381552661</v>
      </c>
      <c r="AA79" s="751">
        <f t="shared" si="55"/>
        <v>-4306726</v>
      </c>
      <c r="AC79" s="101">
        <f t="shared" si="61"/>
        <v>-4306726</v>
      </c>
      <c r="AD79" s="145">
        <f t="shared" si="56"/>
        <v>-4306726</v>
      </c>
    </row>
    <row r="80" spans="1:30" ht="15.6" x14ac:dyDescent="0.3">
      <c r="A80" s="16" t="s">
        <v>181</v>
      </c>
      <c r="B80" s="200" t="s">
        <v>182</v>
      </c>
      <c r="C80" s="219">
        <f>'részletező tábla eredeti ei Bag'!H80</f>
        <v>24327370</v>
      </c>
      <c r="D80" s="146">
        <f>'részletező tábla módosíto ei '!H80</f>
        <v>25808370</v>
      </c>
      <c r="E80" s="146">
        <f>'2a cofog szerinti teljesítés'!H82</f>
        <v>24288979</v>
      </c>
      <c r="F80" s="220">
        <f>E80/D80</f>
        <v>0.94112797514914737</v>
      </c>
      <c r="G80" s="219">
        <f>'részletező tábla eredeti ei Bag'!L80</f>
        <v>67983595</v>
      </c>
      <c r="H80" s="146">
        <f>'részletező tábla módosíto ei '!L80</f>
        <v>78280617</v>
      </c>
      <c r="I80" s="146">
        <f>'2a cofog szerinti teljesítés'!L82</f>
        <v>76694272</v>
      </c>
      <c r="J80" s="558"/>
      <c r="K80" s="219">
        <f>'részletező tábla eredeti ei Bag'!Q80</f>
        <v>125207357</v>
      </c>
      <c r="L80" s="146">
        <f>'részletező tábla módosíto ei '!Q80</f>
        <v>146891206</v>
      </c>
      <c r="M80" s="146">
        <f>'2a cofog szerinti teljesítés'!Q82</f>
        <v>140169093</v>
      </c>
      <c r="N80" s="220">
        <f>M80/L80</f>
        <v>0.95423747150663329</v>
      </c>
      <c r="O80" s="219">
        <f>'részletező tábla eredeti ei Bag'!U80</f>
        <v>78940898</v>
      </c>
      <c r="P80" s="146">
        <f>'részletező tábla módosíto ei '!U80</f>
        <v>82605858</v>
      </c>
      <c r="Q80" s="146">
        <f>'2a cofog szerinti teljesítés'!U82</f>
        <v>81217525</v>
      </c>
      <c r="R80" s="220">
        <f>Q80/P80</f>
        <v>0.98319328636475156</v>
      </c>
      <c r="S80" s="219">
        <f>'részletező tábla eredeti ei Bag'!AZ80</f>
        <v>0</v>
      </c>
      <c r="T80" s="146">
        <f>'részletező tábla módosíto ei '!AZ80</f>
        <v>63296685</v>
      </c>
      <c r="U80" s="146">
        <f>'2a cofog szerinti teljesítés'!BC82</f>
        <v>78819593</v>
      </c>
      <c r="V80" s="301">
        <f>U80/T80</f>
        <v>1.2452404576953753</v>
      </c>
      <c r="W80" s="768">
        <f>'részletező tábla eredeti ei Bag'!BA80</f>
        <v>296459220</v>
      </c>
      <c r="X80" s="769">
        <f>'részletező tábla módosíto ei '!BA80</f>
        <v>396882736</v>
      </c>
      <c r="Y80" s="769">
        <f>'2a cofog szerinti teljesítés'!BD82</f>
        <v>401189462</v>
      </c>
      <c r="Z80" s="770">
        <f>Y80/X80</f>
        <v>1.010851381552661</v>
      </c>
      <c r="AA80" s="752">
        <f t="shared" si="55"/>
        <v>-4306726</v>
      </c>
      <c r="AC80" s="101">
        <f t="shared" si="61"/>
        <v>-4306726</v>
      </c>
      <c r="AD80" s="146">
        <f t="shared" si="56"/>
        <v>-4306726</v>
      </c>
    </row>
    <row r="81" spans="1:30" x14ac:dyDescent="0.3">
      <c r="A81" s="18" t="s">
        <v>183</v>
      </c>
      <c r="B81" s="201" t="s">
        <v>184</v>
      </c>
      <c r="C81" s="221">
        <f>'részletező tábla eredeti ei Bag'!H81</f>
        <v>0</v>
      </c>
      <c r="D81" s="147">
        <f>'részletező tábla módosíto ei '!H81</f>
        <v>0</v>
      </c>
      <c r="E81" s="147">
        <f>'2a cofog szerinti teljesítés'!H83</f>
        <v>0</v>
      </c>
      <c r="F81" s="222">
        <f t="shared" ref="F81" si="62">SUM(F82:F84)</f>
        <v>0</v>
      </c>
      <c r="G81" s="221">
        <f>'részletező tábla eredeti ei Bag'!L81</f>
        <v>0</v>
      </c>
      <c r="H81" s="147">
        <f>'részletező tábla módosíto ei '!L81</f>
        <v>0</v>
      </c>
      <c r="I81" s="147">
        <f>'2a cofog szerinti teljesítés'!L83</f>
        <v>0</v>
      </c>
      <c r="J81" s="559"/>
      <c r="K81" s="221">
        <f>'részletező tábla eredeti ei Bag'!Q81</f>
        <v>0</v>
      </c>
      <c r="L81" s="147">
        <f>'részletező tábla módosíto ei '!Q81</f>
        <v>0</v>
      </c>
      <c r="M81" s="147">
        <f>'2a cofog szerinti teljesítés'!Q83</f>
        <v>0</v>
      </c>
      <c r="N81" s="222">
        <f t="shared" ref="N81" si="63">SUM(N82:N84)</f>
        <v>0</v>
      </c>
      <c r="O81" s="221">
        <f>'részletező tábla eredeti ei Bag'!U81</f>
        <v>0</v>
      </c>
      <c r="P81" s="147">
        <f>'részletező tábla módosíto ei '!U81</f>
        <v>0</v>
      </c>
      <c r="Q81" s="147">
        <f>'2a cofog szerinti teljesítés'!U83</f>
        <v>0</v>
      </c>
      <c r="R81" s="222">
        <f t="shared" ref="R81" si="64">SUM(R82:R84)</f>
        <v>0</v>
      </c>
      <c r="S81" s="221">
        <f>'részletező tábla eredeti ei Bag'!AZ81</f>
        <v>0</v>
      </c>
      <c r="T81" s="147">
        <f>'részletező tábla módosíto ei '!AZ81</f>
        <v>0</v>
      </c>
      <c r="U81" s="147">
        <f>'2a cofog szerinti teljesítés'!BC83</f>
        <v>0</v>
      </c>
      <c r="V81" s="302">
        <f t="shared" ref="V81" si="65">SUM(V82:V84)</f>
        <v>0</v>
      </c>
      <c r="W81" s="771">
        <f>'részletező tábla eredeti ei Bag'!BA81</f>
        <v>0</v>
      </c>
      <c r="X81" s="772">
        <f>'részletező tábla módosíto ei '!BA81</f>
        <v>0</v>
      </c>
      <c r="Y81" s="772">
        <f>'2a cofog szerinti teljesítés'!BD83</f>
        <v>0</v>
      </c>
      <c r="Z81" s="773">
        <f t="shared" ref="Z81" si="66">SUM(Z82:Z84)</f>
        <v>0</v>
      </c>
      <c r="AA81" s="753">
        <f t="shared" si="55"/>
        <v>0</v>
      </c>
      <c r="AC81" s="101">
        <f t="shared" si="61"/>
        <v>0</v>
      </c>
      <c r="AD81" s="147">
        <f t="shared" si="56"/>
        <v>0</v>
      </c>
    </row>
    <row r="82" spans="1:30" ht="15.6" x14ac:dyDescent="0.3">
      <c r="A82" s="22" t="s">
        <v>185</v>
      </c>
      <c r="B82" s="203" t="s">
        <v>186</v>
      </c>
      <c r="C82" s="221">
        <f>'részletező tábla eredeti ei Bag'!H82</f>
        <v>0</v>
      </c>
      <c r="D82" s="147">
        <f>'részletező tábla módosíto ei '!H82</f>
        <v>0</v>
      </c>
      <c r="E82" s="147">
        <f>'2a cofog szerinti teljesítés'!H84</f>
        <v>0</v>
      </c>
      <c r="F82" s="222"/>
      <c r="G82" s="221">
        <f>'részletező tábla eredeti ei Bag'!L82</f>
        <v>0</v>
      </c>
      <c r="H82" s="147">
        <f>'részletező tábla módosíto ei '!L82</f>
        <v>0</v>
      </c>
      <c r="I82" s="147">
        <f>'2a cofog szerinti teljesítés'!L84</f>
        <v>0</v>
      </c>
      <c r="J82" s="559"/>
      <c r="K82" s="221">
        <f>'részletező tábla eredeti ei Bag'!Q82</f>
        <v>0</v>
      </c>
      <c r="L82" s="147">
        <f>'részletező tábla módosíto ei '!Q82</f>
        <v>0</v>
      </c>
      <c r="M82" s="147">
        <f>'2a cofog szerinti teljesítés'!Q84</f>
        <v>0</v>
      </c>
      <c r="N82" s="222"/>
      <c r="O82" s="221">
        <f>'részletező tábla eredeti ei Bag'!U82</f>
        <v>0</v>
      </c>
      <c r="P82" s="147">
        <f>'részletező tábla módosíto ei '!U82</f>
        <v>0</v>
      </c>
      <c r="Q82" s="147">
        <f>'2a cofog szerinti teljesítés'!U84</f>
        <v>0</v>
      </c>
      <c r="R82" s="222"/>
      <c r="S82" s="221">
        <f>'részletező tábla eredeti ei Bag'!AZ82</f>
        <v>0</v>
      </c>
      <c r="T82" s="147">
        <f>'részletező tábla módosíto ei '!AZ82</f>
        <v>0</v>
      </c>
      <c r="U82" s="147">
        <f>'2a cofog szerinti teljesítés'!BC84</f>
        <v>0</v>
      </c>
      <c r="V82" s="302"/>
      <c r="W82" s="771">
        <f>'részletező tábla eredeti ei Bag'!BA82</f>
        <v>0</v>
      </c>
      <c r="X82" s="772">
        <f>'részletező tábla módosíto ei '!BA82</f>
        <v>0</v>
      </c>
      <c r="Y82" s="772">
        <f>'2a cofog szerinti teljesítés'!BD84</f>
        <v>0</v>
      </c>
      <c r="Z82" s="773"/>
      <c r="AA82" s="753">
        <f t="shared" si="55"/>
        <v>0</v>
      </c>
      <c r="AC82" s="101">
        <f t="shared" si="61"/>
        <v>0</v>
      </c>
      <c r="AD82" s="147">
        <f t="shared" si="56"/>
        <v>0</v>
      </c>
    </row>
    <row r="83" spans="1:30" ht="31.2" x14ac:dyDescent="0.3">
      <c r="A83" s="22" t="s">
        <v>187</v>
      </c>
      <c r="B83" s="203" t="s">
        <v>188</v>
      </c>
      <c r="C83" s="221">
        <f>'részletező tábla eredeti ei Bag'!H83</f>
        <v>0</v>
      </c>
      <c r="D83" s="147">
        <f>'részletező tábla módosíto ei '!H83</f>
        <v>0</v>
      </c>
      <c r="E83" s="147">
        <f>'2a cofog szerinti teljesítés'!H85</f>
        <v>0</v>
      </c>
      <c r="F83" s="222"/>
      <c r="G83" s="221">
        <f>'részletező tábla eredeti ei Bag'!L83</f>
        <v>0</v>
      </c>
      <c r="H83" s="147">
        <f>'részletező tábla módosíto ei '!L83</f>
        <v>0</v>
      </c>
      <c r="I83" s="147">
        <f>'2a cofog szerinti teljesítés'!L85</f>
        <v>0</v>
      </c>
      <c r="J83" s="559"/>
      <c r="K83" s="221">
        <f>'részletező tábla eredeti ei Bag'!Q83</f>
        <v>0</v>
      </c>
      <c r="L83" s="147">
        <f>'részletező tábla módosíto ei '!Q83</f>
        <v>0</v>
      </c>
      <c r="M83" s="147">
        <f>'2a cofog szerinti teljesítés'!Q85</f>
        <v>0</v>
      </c>
      <c r="N83" s="222"/>
      <c r="O83" s="221">
        <f>'részletező tábla eredeti ei Bag'!U83</f>
        <v>0</v>
      </c>
      <c r="P83" s="147">
        <f>'részletező tábla módosíto ei '!U83</f>
        <v>0</v>
      </c>
      <c r="Q83" s="147">
        <f>'2a cofog szerinti teljesítés'!U85</f>
        <v>0</v>
      </c>
      <c r="R83" s="222"/>
      <c r="S83" s="221">
        <f>'részletező tábla eredeti ei Bag'!AZ83</f>
        <v>0</v>
      </c>
      <c r="T83" s="147">
        <f>'részletező tábla módosíto ei '!AZ83</f>
        <v>0</v>
      </c>
      <c r="U83" s="147">
        <f>'2a cofog szerinti teljesítés'!BC85</f>
        <v>0</v>
      </c>
      <c r="V83" s="302"/>
      <c r="W83" s="771">
        <f>'részletező tábla eredeti ei Bag'!BA83</f>
        <v>0</v>
      </c>
      <c r="X83" s="772">
        <f>'részletező tábla módosíto ei '!BA83</f>
        <v>0</v>
      </c>
      <c r="Y83" s="772">
        <f>'2a cofog szerinti teljesítés'!BD85</f>
        <v>0</v>
      </c>
      <c r="Z83" s="773"/>
      <c r="AA83" s="753">
        <f t="shared" si="55"/>
        <v>0</v>
      </c>
      <c r="AC83" s="101">
        <f t="shared" si="61"/>
        <v>0</v>
      </c>
      <c r="AD83" s="147">
        <f t="shared" si="56"/>
        <v>0</v>
      </c>
    </row>
    <row r="84" spans="1:30" ht="15.6" x14ac:dyDescent="0.3">
      <c r="A84" s="22" t="s">
        <v>189</v>
      </c>
      <c r="B84" s="203" t="s">
        <v>190</v>
      </c>
      <c r="C84" s="221">
        <f>'részletező tábla eredeti ei Bag'!H84</f>
        <v>0</v>
      </c>
      <c r="D84" s="147">
        <f>'részletező tábla módosíto ei '!H84</f>
        <v>0</v>
      </c>
      <c r="E84" s="147">
        <f>'2a cofog szerinti teljesítés'!H86</f>
        <v>0</v>
      </c>
      <c r="F84" s="222"/>
      <c r="G84" s="221">
        <f>'részletező tábla eredeti ei Bag'!L84</f>
        <v>0</v>
      </c>
      <c r="H84" s="147">
        <f>'részletező tábla módosíto ei '!L84</f>
        <v>0</v>
      </c>
      <c r="I84" s="147">
        <f>'2a cofog szerinti teljesítés'!L86</f>
        <v>0</v>
      </c>
      <c r="J84" s="559"/>
      <c r="K84" s="221">
        <f>'részletező tábla eredeti ei Bag'!Q84</f>
        <v>0</v>
      </c>
      <c r="L84" s="147">
        <f>'részletező tábla módosíto ei '!Q84</f>
        <v>0</v>
      </c>
      <c r="M84" s="147">
        <f>'2a cofog szerinti teljesítés'!Q86</f>
        <v>0</v>
      </c>
      <c r="N84" s="222"/>
      <c r="O84" s="221">
        <f>'részletező tábla eredeti ei Bag'!U84</f>
        <v>0</v>
      </c>
      <c r="P84" s="147">
        <f>'részletező tábla módosíto ei '!U84</f>
        <v>0</v>
      </c>
      <c r="Q84" s="147">
        <f>'2a cofog szerinti teljesítés'!U86</f>
        <v>0</v>
      </c>
      <c r="R84" s="222"/>
      <c r="S84" s="221">
        <f>'részletező tábla eredeti ei Bag'!AZ84</f>
        <v>0</v>
      </c>
      <c r="T84" s="147">
        <f>'részletező tábla módosíto ei '!AZ84</f>
        <v>0</v>
      </c>
      <c r="U84" s="147">
        <f>'2a cofog szerinti teljesítés'!BC86</f>
        <v>0</v>
      </c>
      <c r="V84" s="302"/>
      <c r="W84" s="771">
        <f>'részletező tábla eredeti ei Bag'!BA84</f>
        <v>0</v>
      </c>
      <c r="X84" s="772">
        <f>'részletező tábla módosíto ei '!BA84</f>
        <v>0</v>
      </c>
      <c r="Y84" s="772">
        <f>'2a cofog szerinti teljesítés'!BD86</f>
        <v>0</v>
      </c>
      <c r="Z84" s="773"/>
      <c r="AA84" s="753">
        <f t="shared" si="55"/>
        <v>0</v>
      </c>
      <c r="AC84" s="101">
        <f t="shared" si="61"/>
        <v>0</v>
      </c>
      <c r="AD84" s="147">
        <f t="shared" si="56"/>
        <v>0</v>
      </c>
    </row>
    <row r="85" spans="1:30" x14ac:dyDescent="0.3">
      <c r="A85" s="18" t="s">
        <v>191</v>
      </c>
      <c r="B85" s="201" t="s">
        <v>192</v>
      </c>
      <c r="C85" s="221">
        <f>'részletező tábla eredeti ei Bag'!H85</f>
        <v>0</v>
      </c>
      <c r="D85" s="147">
        <f>'részletező tábla módosíto ei '!H85</f>
        <v>0</v>
      </c>
      <c r="E85" s="147">
        <f>'2a cofog szerinti teljesítés'!H87</f>
        <v>0</v>
      </c>
      <c r="F85" s="222">
        <f t="shared" ref="F85" si="67">SUM(F86:F89)</f>
        <v>0</v>
      </c>
      <c r="G85" s="221">
        <f>'részletező tábla eredeti ei Bag'!L85</f>
        <v>0</v>
      </c>
      <c r="H85" s="147">
        <f>'részletező tábla módosíto ei '!L85</f>
        <v>0</v>
      </c>
      <c r="I85" s="147">
        <f>'2a cofog szerinti teljesítés'!L87</f>
        <v>0</v>
      </c>
      <c r="J85" s="559"/>
      <c r="K85" s="221">
        <f>'részletező tábla eredeti ei Bag'!Q85</f>
        <v>0</v>
      </c>
      <c r="L85" s="147">
        <f>'részletező tábla módosíto ei '!Q85</f>
        <v>0</v>
      </c>
      <c r="M85" s="147">
        <f>'2a cofog szerinti teljesítés'!Q87</f>
        <v>0</v>
      </c>
      <c r="N85" s="222">
        <f t="shared" ref="N85" si="68">SUM(N86:N89)</f>
        <v>0</v>
      </c>
      <c r="O85" s="221">
        <f>'részletező tábla eredeti ei Bag'!U85</f>
        <v>0</v>
      </c>
      <c r="P85" s="147">
        <f>'részletező tábla módosíto ei '!U85</f>
        <v>0</v>
      </c>
      <c r="Q85" s="147">
        <f>'2a cofog szerinti teljesítés'!U87</f>
        <v>0</v>
      </c>
      <c r="R85" s="222">
        <f t="shared" ref="R85" si="69">SUM(R86:R89)</f>
        <v>0</v>
      </c>
      <c r="S85" s="221">
        <f>'részletező tábla eredeti ei Bag'!AZ85</f>
        <v>0</v>
      </c>
      <c r="T85" s="147">
        <f>'részletező tábla módosíto ei '!AZ85</f>
        <v>0</v>
      </c>
      <c r="U85" s="147">
        <f>'2a cofog szerinti teljesítés'!BC87</f>
        <v>0</v>
      </c>
      <c r="V85" s="302">
        <f t="shared" ref="V85" si="70">SUM(V86:V89)</f>
        <v>0</v>
      </c>
      <c r="W85" s="771">
        <f>'részletező tábla eredeti ei Bag'!BA85</f>
        <v>0</v>
      </c>
      <c r="X85" s="772">
        <f>'részletező tábla módosíto ei '!BA85</f>
        <v>0</v>
      </c>
      <c r="Y85" s="772">
        <f>'2a cofog szerinti teljesítés'!BD87</f>
        <v>0</v>
      </c>
      <c r="Z85" s="773">
        <f t="shared" ref="Z85" si="71">SUM(Z86:Z89)</f>
        <v>0</v>
      </c>
      <c r="AA85" s="753">
        <f t="shared" si="55"/>
        <v>0</v>
      </c>
      <c r="AC85" s="101">
        <f t="shared" si="61"/>
        <v>0</v>
      </c>
      <c r="AD85" s="147">
        <f t="shared" si="56"/>
        <v>0</v>
      </c>
    </row>
    <row r="86" spans="1:30" ht="31.2" x14ac:dyDescent="0.3">
      <c r="A86" s="22" t="s">
        <v>193</v>
      </c>
      <c r="B86" s="203" t="s">
        <v>194</v>
      </c>
      <c r="C86" s="221">
        <f>'részletező tábla eredeti ei Bag'!H86</f>
        <v>0</v>
      </c>
      <c r="D86" s="147">
        <f>'részletező tábla módosíto ei '!H86</f>
        <v>0</v>
      </c>
      <c r="E86" s="147">
        <f>'2a cofog szerinti teljesítés'!H88</f>
        <v>0</v>
      </c>
      <c r="F86" s="222"/>
      <c r="G86" s="221">
        <f>'részletező tábla eredeti ei Bag'!L86</f>
        <v>0</v>
      </c>
      <c r="H86" s="147">
        <f>'részletező tábla módosíto ei '!L86</f>
        <v>0</v>
      </c>
      <c r="I86" s="147">
        <f>'2a cofog szerinti teljesítés'!L88</f>
        <v>0</v>
      </c>
      <c r="J86" s="559"/>
      <c r="K86" s="221">
        <f>'részletező tábla eredeti ei Bag'!Q86</f>
        <v>0</v>
      </c>
      <c r="L86" s="147">
        <f>'részletező tábla módosíto ei '!Q86</f>
        <v>0</v>
      </c>
      <c r="M86" s="147">
        <f>'2a cofog szerinti teljesítés'!Q88</f>
        <v>0</v>
      </c>
      <c r="N86" s="222"/>
      <c r="O86" s="221">
        <f>'részletező tábla eredeti ei Bag'!U86</f>
        <v>0</v>
      </c>
      <c r="P86" s="147">
        <f>'részletező tábla módosíto ei '!U86</f>
        <v>0</v>
      </c>
      <c r="Q86" s="147">
        <f>'2a cofog szerinti teljesítés'!U88</f>
        <v>0</v>
      </c>
      <c r="R86" s="222"/>
      <c r="S86" s="221">
        <f>'részletező tábla eredeti ei Bag'!AZ86</f>
        <v>0</v>
      </c>
      <c r="T86" s="147">
        <f>'részletező tábla módosíto ei '!AZ86</f>
        <v>0</v>
      </c>
      <c r="U86" s="147">
        <f>'2a cofog szerinti teljesítés'!BC88</f>
        <v>0</v>
      </c>
      <c r="V86" s="302"/>
      <c r="W86" s="771">
        <f>'részletező tábla eredeti ei Bag'!BA86</f>
        <v>0</v>
      </c>
      <c r="X86" s="772">
        <f>'részletező tábla módosíto ei '!BA86</f>
        <v>0</v>
      </c>
      <c r="Y86" s="772">
        <f>'2a cofog szerinti teljesítés'!BD88</f>
        <v>0</v>
      </c>
      <c r="Z86" s="773"/>
      <c r="AA86" s="753">
        <f t="shared" si="55"/>
        <v>0</v>
      </c>
      <c r="AC86" s="101">
        <f t="shared" si="61"/>
        <v>0</v>
      </c>
      <c r="AD86" s="147">
        <f t="shared" si="56"/>
        <v>0</v>
      </c>
    </row>
    <row r="87" spans="1:30" ht="15.6" x14ac:dyDescent="0.3">
      <c r="A87" s="22" t="s">
        <v>195</v>
      </c>
      <c r="B87" s="203" t="s">
        <v>196</v>
      </c>
      <c r="C87" s="221">
        <f>'részletező tábla eredeti ei Bag'!H87</f>
        <v>0</v>
      </c>
      <c r="D87" s="147">
        <f>'részletező tábla módosíto ei '!H87</f>
        <v>0</v>
      </c>
      <c r="E87" s="147">
        <f>'2a cofog szerinti teljesítés'!H89</f>
        <v>0</v>
      </c>
      <c r="F87" s="222"/>
      <c r="G87" s="221">
        <f>'részletező tábla eredeti ei Bag'!L87</f>
        <v>0</v>
      </c>
      <c r="H87" s="147">
        <f>'részletező tábla módosíto ei '!L87</f>
        <v>0</v>
      </c>
      <c r="I87" s="147">
        <f>'2a cofog szerinti teljesítés'!L89</f>
        <v>0</v>
      </c>
      <c r="J87" s="559"/>
      <c r="K87" s="221">
        <f>'részletező tábla eredeti ei Bag'!Q87</f>
        <v>0</v>
      </c>
      <c r="L87" s="147">
        <f>'részletező tábla módosíto ei '!Q87</f>
        <v>0</v>
      </c>
      <c r="M87" s="147">
        <f>'2a cofog szerinti teljesítés'!Q89</f>
        <v>0</v>
      </c>
      <c r="N87" s="222"/>
      <c r="O87" s="221">
        <f>'részletező tábla eredeti ei Bag'!U87</f>
        <v>0</v>
      </c>
      <c r="P87" s="147">
        <f>'részletező tábla módosíto ei '!U87</f>
        <v>0</v>
      </c>
      <c r="Q87" s="147">
        <f>'2a cofog szerinti teljesítés'!U89</f>
        <v>0</v>
      </c>
      <c r="R87" s="222"/>
      <c r="S87" s="221">
        <f>'részletező tábla eredeti ei Bag'!AZ87</f>
        <v>0</v>
      </c>
      <c r="T87" s="147">
        <f>'részletező tábla módosíto ei '!AZ87</f>
        <v>0</v>
      </c>
      <c r="U87" s="147">
        <f>'2a cofog szerinti teljesítés'!BC89</f>
        <v>0</v>
      </c>
      <c r="V87" s="302"/>
      <c r="W87" s="771">
        <f>'részletező tábla eredeti ei Bag'!BA87</f>
        <v>0</v>
      </c>
      <c r="X87" s="772">
        <f>'részletező tábla módosíto ei '!BA87</f>
        <v>0</v>
      </c>
      <c r="Y87" s="772">
        <f>'2a cofog szerinti teljesítés'!BD89</f>
        <v>0</v>
      </c>
      <c r="Z87" s="773"/>
      <c r="AA87" s="753">
        <f t="shared" si="55"/>
        <v>0</v>
      </c>
      <c r="AC87" s="101">
        <f t="shared" si="61"/>
        <v>0</v>
      </c>
      <c r="AD87" s="147">
        <f t="shared" si="56"/>
        <v>0</v>
      </c>
    </row>
    <row r="88" spans="1:30" ht="31.2" x14ac:dyDescent="0.3">
      <c r="A88" s="22" t="s">
        <v>197</v>
      </c>
      <c r="B88" s="203" t="s">
        <v>198</v>
      </c>
      <c r="C88" s="221">
        <f>'részletező tábla eredeti ei Bag'!H88</f>
        <v>0</v>
      </c>
      <c r="D88" s="147">
        <f>'részletező tábla módosíto ei '!H88</f>
        <v>0</v>
      </c>
      <c r="E88" s="147">
        <f>'2a cofog szerinti teljesítés'!H90</f>
        <v>0</v>
      </c>
      <c r="F88" s="222"/>
      <c r="G88" s="221">
        <f>'részletező tábla eredeti ei Bag'!L88</f>
        <v>0</v>
      </c>
      <c r="H88" s="147">
        <f>'részletező tábla módosíto ei '!L88</f>
        <v>0</v>
      </c>
      <c r="I88" s="147">
        <f>'2a cofog szerinti teljesítés'!L90</f>
        <v>0</v>
      </c>
      <c r="J88" s="559"/>
      <c r="K88" s="221">
        <f>'részletező tábla eredeti ei Bag'!Q88</f>
        <v>0</v>
      </c>
      <c r="L88" s="147">
        <f>'részletező tábla módosíto ei '!Q88</f>
        <v>0</v>
      </c>
      <c r="M88" s="147">
        <f>'2a cofog szerinti teljesítés'!Q90</f>
        <v>0</v>
      </c>
      <c r="N88" s="222"/>
      <c r="O88" s="221">
        <f>'részletező tábla eredeti ei Bag'!U88</f>
        <v>0</v>
      </c>
      <c r="P88" s="147">
        <f>'részletező tábla módosíto ei '!U88</f>
        <v>0</v>
      </c>
      <c r="Q88" s="147">
        <f>'2a cofog szerinti teljesítés'!U90</f>
        <v>0</v>
      </c>
      <c r="R88" s="222"/>
      <c r="S88" s="221">
        <f>'részletező tábla eredeti ei Bag'!AZ88</f>
        <v>0</v>
      </c>
      <c r="T88" s="147">
        <f>'részletező tábla módosíto ei '!AZ88</f>
        <v>0</v>
      </c>
      <c r="U88" s="147">
        <f>'2a cofog szerinti teljesítés'!BC90</f>
        <v>0</v>
      </c>
      <c r="V88" s="302"/>
      <c r="W88" s="771">
        <f>'részletező tábla eredeti ei Bag'!BA88</f>
        <v>0</v>
      </c>
      <c r="X88" s="772">
        <f>'részletező tábla módosíto ei '!BA88</f>
        <v>0</v>
      </c>
      <c r="Y88" s="772">
        <f>'2a cofog szerinti teljesítés'!BD90</f>
        <v>0</v>
      </c>
      <c r="Z88" s="773"/>
      <c r="AA88" s="753">
        <f t="shared" si="55"/>
        <v>0</v>
      </c>
      <c r="AC88" s="101">
        <f t="shared" si="61"/>
        <v>0</v>
      </c>
      <c r="AD88" s="147">
        <f t="shared" si="56"/>
        <v>0</v>
      </c>
    </row>
    <row r="89" spans="1:30" ht="15.6" x14ac:dyDescent="0.3">
      <c r="A89" s="22" t="s">
        <v>199</v>
      </c>
      <c r="B89" s="203" t="s">
        <v>200</v>
      </c>
      <c r="C89" s="221">
        <f>'részletező tábla eredeti ei Bag'!H89</f>
        <v>0</v>
      </c>
      <c r="D89" s="147">
        <f>'részletező tábla módosíto ei '!H89</f>
        <v>0</v>
      </c>
      <c r="E89" s="147">
        <f>'2a cofog szerinti teljesítés'!H91</f>
        <v>0</v>
      </c>
      <c r="F89" s="222"/>
      <c r="G89" s="221">
        <f>'részletező tábla eredeti ei Bag'!L89</f>
        <v>0</v>
      </c>
      <c r="H89" s="147">
        <f>'részletező tábla módosíto ei '!L89</f>
        <v>0</v>
      </c>
      <c r="I89" s="147">
        <f>'2a cofog szerinti teljesítés'!L91</f>
        <v>0</v>
      </c>
      <c r="J89" s="559"/>
      <c r="K89" s="221">
        <f>'részletező tábla eredeti ei Bag'!Q89</f>
        <v>0</v>
      </c>
      <c r="L89" s="147">
        <f>'részletező tábla módosíto ei '!Q89</f>
        <v>0</v>
      </c>
      <c r="M89" s="147">
        <f>'2a cofog szerinti teljesítés'!Q91</f>
        <v>0</v>
      </c>
      <c r="N89" s="222"/>
      <c r="O89" s="221">
        <f>'részletező tábla eredeti ei Bag'!U89</f>
        <v>0</v>
      </c>
      <c r="P89" s="147">
        <f>'részletező tábla módosíto ei '!U89</f>
        <v>0</v>
      </c>
      <c r="Q89" s="147">
        <f>'2a cofog szerinti teljesítés'!U91</f>
        <v>0</v>
      </c>
      <c r="R89" s="222"/>
      <c r="S89" s="221">
        <f>'részletező tábla eredeti ei Bag'!AZ89</f>
        <v>0</v>
      </c>
      <c r="T89" s="147">
        <f>'részletező tábla módosíto ei '!AZ89</f>
        <v>0</v>
      </c>
      <c r="U89" s="147">
        <f>'2a cofog szerinti teljesítés'!BC91</f>
        <v>0</v>
      </c>
      <c r="V89" s="302"/>
      <c r="W89" s="771">
        <f>'részletező tábla eredeti ei Bag'!BA89</f>
        <v>0</v>
      </c>
      <c r="X89" s="772">
        <f>'részletező tábla módosíto ei '!BA89</f>
        <v>0</v>
      </c>
      <c r="Y89" s="772">
        <f>'2a cofog szerinti teljesítés'!BD91</f>
        <v>0</v>
      </c>
      <c r="Z89" s="773"/>
      <c r="AA89" s="753">
        <f t="shared" si="55"/>
        <v>0</v>
      </c>
      <c r="AC89" s="101">
        <f t="shared" si="61"/>
        <v>0</v>
      </c>
      <c r="AD89" s="147">
        <f t="shared" si="56"/>
        <v>0</v>
      </c>
    </row>
    <row r="90" spans="1:30" x14ac:dyDescent="0.3">
      <c r="A90" s="18" t="s">
        <v>201</v>
      </c>
      <c r="B90" s="201" t="s">
        <v>202</v>
      </c>
      <c r="C90" s="221">
        <f>'részletező tábla eredeti ei Bag'!H90</f>
        <v>1481488</v>
      </c>
      <c r="D90" s="147">
        <f>'részletező tábla módosíto ei '!H90</f>
        <v>1481488</v>
      </c>
      <c r="E90" s="147">
        <f>'2a cofog szerinti teljesítés'!H92</f>
        <v>1481488</v>
      </c>
      <c r="F90" s="222">
        <f t="shared" ref="F90" si="72">F91+F96</f>
        <v>1</v>
      </c>
      <c r="G90" s="221">
        <f>'részletező tábla eredeti ei Bag'!L90</f>
        <v>1466957</v>
      </c>
      <c r="H90" s="147">
        <f>'részletező tábla módosíto ei '!L90</f>
        <v>1466957</v>
      </c>
      <c r="I90" s="147">
        <f>'2a cofog szerinti teljesítés'!L92</f>
        <v>1466957</v>
      </c>
      <c r="J90" s="559"/>
      <c r="K90" s="221">
        <f>'részletező tábla eredeti ei Bag'!Q90</f>
        <v>1187782</v>
      </c>
      <c r="L90" s="147">
        <f>'részletező tábla módosíto ei '!Q90</f>
        <v>1187782</v>
      </c>
      <c r="M90" s="147">
        <f>'2a cofog szerinti teljesítés'!Q92</f>
        <v>1187782</v>
      </c>
      <c r="N90" s="222">
        <f t="shared" ref="N90" si="73">N91+N96</f>
        <v>1</v>
      </c>
      <c r="O90" s="221">
        <f>'részletező tábla eredeti ei Bag'!U90</f>
        <v>1523561</v>
      </c>
      <c r="P90" s="147">
        <f>'részletező tábla módosíto ei '!U90</f>
        <v>1523561</v>
      </c>
      <c r="Q90" s="147">
        <f>'2a cofog szerinti teljesítés'!U92</f>
        <v>1523561</v>
      </c>
      <c r="R90" s="222">
        <f t="shared" ref="R90" si="74">R91+R96</f>
        <v>1</v>
      </c>
      <c r="S90" s="221">
        <f>'részletező tábla eredeti ei Bag'!AZ90</f>
        <v>0</v>
      </c>
      <c r="T90" s="147">
        <f>'részletező tábla módosíto ei '!AZ90</f>
        <v>63296685</v>
      </c>
      <c r="U90" s="147">
        <f>'2a cofog szerinti teljesítés'!BC92</f>
        <v>63296685</v>
      </c>
      <c r="V90" s="302">
        <f>V91+V96</f>
        <v>0</v>
      </c>
      <c r="W90" s="771">
        <f>'részletező tábla eredeti ei Bag'!BA90</f>
        <v>5659788</v>
      </c>
      <c r="X90" s="772">
        <f>'részletező tábla módosíto ei '!BA90</f>
        <v>68956473</v>
      </c>
      <c r="Y90" s="772">
        <f>'2a cofog szerinti teljesítés'!BD92</f>
        <v>68956473</v>
      </c>
      <c r="Z90" s="773">
        <f t="shared" ref="Z90" si="75">Z91+Z96</f>
        <v>0</v>
      </c>
      <c r="AA90" s="753">
        <f t="shared" si="55"/>
        <v>0</v>
      </c>
      <c r="AC90" s="101">
        <f t="shared" si="61"/>
        <v>0</v>
      </c>
      <c r="AD90" s="147">
        <f t="shared" si="56"/>
        <v>0</v>
      </c>
    </row>
    <row r="91" spans="1:30" ht="15.6" x14ac:dyDescent="0.3">
      <c r="A91" s="22" t="s">
        <v>203</v>
      </c>
      <c r="B91" s="203" t="s">
        <v>204</v>
      </c>
      <c r="C91" s="221">
        <f>'részletező tábla eredeti ei Bag'!H91</f>
        <v>1481488</v>
      </c>
      <c r="D91" s="147">
        <f>'részletező tábla módosíto ei '!H91</f>
        <v>1481488</v>
      </c>
      <c r="E91" s="147">
        <f>'2a cofog szerinti teljesítés'!H93</f>
        <v>1481488</v>
      </c>
      <c r="F91" s="222">
        <f t="shared" ref="F91" si="76">SUM(F92:F95)</f>
        <v>1</v>
      </c>
      <c r="G91" s="221">
        <f>'részletező tábla eredeti ei Bag'!L91</f>
        <v>1466957</v>
      </c>
      <c r="H91" s="147">
        <f>'részletező tábla módosíto ei '!L91</f>
        <v>1466957</v>
      </c>
      <c r="I91" s="147">
        <f>'2a cofog szerinti teljesítés'!L93</f>
        <v>1466957</v>
      </c>
      <c r="J91" s="559"/>
      <c r="K91" s="221">
        <f>'részletező tábla eredeti ei Bag'!Q91</f>
        <v>1187782</v>
      </c>
      <c r="L91" s="147">
        <f>'részletező tábla módosíto ei '!Q91</f>
        <v>1187782</v>
      </c>
      <c r="M91" s="147">
        <f>'2a cofog szerinti teljesítés'!Q93</f>
        <v>1187782</v>
      </c>
      <c r="N91" s="222">
        <f t="shared" ref="N91" si="77">SUM(N92:N95)</f>
        <v>1</v>
      </c>
      <c r="O91" s="221">
        <f>'részletező tábla eredeti ei Bag'!U91</f>
        <v>1523561</v>
      </c>
      <c r="P91" s="147">
        <f>'részletező tábla módosíto ei '!U91</f>
        <v>1523561</v>
      </c>
      <c r="Q91" s="147">
        <f>'2a cofog szerinti teljesítés'!U93</f>
        <v>1523561</v>
      </c>
      <c r="R91" s="222">
        <f t="shared" ref="R91" si="78">SUM(R92:R95)</f>
        <v>1</v>
      </c>
      <c r="S91" s="221">
        <f>'részletező tábla eredeti ei Bag'!AZ91</f>
        <v>0</v>
      </c>
      <c r="T91" s="147">
        <f>'részletező tábla módosíto ei '!AZ91</f>
        <v>63296685</v>
      </c>
      <c r="U91" s="147">
        <f>'2a cofog szerinti teljesítés'!BC93</f>
        <v>63296685</v>
      </c>
      <c r="V91" s="302">
        <f t="shared" ref="V91" si="79">SUM(V92:V95)</f>
        <v>0</v>
      </c>
      <c r="W91" s="771">
        <f>'részletező tábla eredeti ei Bag'!BA91</f>
        <v>5659788</v>
      </c>
      <c r="X91" s="772">
        <f>'részletező tábla módosíto ei '!BA91</f>
        <v>68956473</v>
      </c>
      <c r="Y91" s="772">
        <f>'2a cofog szerinti teljesítés'!BD93</f>
        <v>68956473</v>
      </c>
      <c r="Z91" s="773">
        <f t="shared" ref="Z91" si="80">SUM(Z92:Z95)</f>
        <v>0</v>
      </c>
      <c r="AA91" s="753">
        <f t="shared" si="55"/>
        <v>0</v>
      </c>
      <c r="AC91" s="101">
        <f t="shared" si="61"/>
        <v>0</v>
      </c>
      <c r="AD91" s="147">
        <f t="shared" si="56"/>
        <v>0</v>
      </c>
    </row>
    <row r="92" spans="1:30" ht="15.6" x14ac:dyDescent="0.3">
      <c r="A92" s="22"/>
      <c r="B92" s="204" t="s">
        <v>205</v>
      </c>
      <c r="C92" s="221">
        <f>'részletező tábla eredeti ei Bag'!H92</f>
        <v>1481488</v>
      </c>
      <c r="D92" s="147">
        <f>'részletező tábla módosíto ei '!H92</f>
        <v>1481488</v>
      </c>
      <c r="E92" s="147">
        <f>'2a cofog szerinti teljesítés'!H94</f>
        <v>1481488</v>
      </c>
      <c r="F92" s="222">
        <f>E92/D92</f>
        <v>1</v>
      </c>
      <c r="G92" s="221">
        <f>'részletező tábla eredeti ei Bag'!L92</f>
        <v>1466957</v>
      </c>
      <c r="H92" s="147">
        <f>'részletező tábla módosíto ei '!L92</f>
        <v>1466957</v>
      </c>
      <c r="I92" s="147">
        <f>'2a cofog szerinti teljesítés'!L94</f>
        <v>1466957</v>
      </c>
      <c r="J92" s="559"/>
      <c r="K92" s="221">
        <f>'részletező tábla eredeti ei Bag'!Q92</f>
        <v>1187782</v>
      </c>
      <c r="L92" s="147">
        <f>'részletező tábla módosíto ei '!Q92</f>
        <v>1187782</v>
      </c>
      <c r="M92" s="147">
        <f>'2a cofog szerinti teljesítés'!Q94</f>
        <v>1187782</v>
      </c>
      <c r="N92" s="222">
        <f>M92/L92</f>
        <v>1</v>
      </c>
      <c r="O92" s="221">
        <f>'részletező tábla eredeti ei Bag'!U92</f>
        <v>1523561</v>
      </c>
      <c r="P92" s="147">
        <f>'részletező tábla módosíto ei '!U92</f>
        <v>1523561</v>
      </c>
      <c r="Q92" s="147">
        <f>'2a cofog szerinti teljesítés'!U94</f>
        <v>1523561</v>
      </c>
      <c r="R92" s="222">
        <f>Q92/P92</f>
        <v>1</v>
      </c>
      <c r="S92" s="221">
        <f>'részletező tábla eredeti ei Bag'!AZ92</f>
        <v>0</v>
      </c>
      <c r="T92" s="147">
        <f>'részletező tábla módosíto ei '!AZ91</f>
        <v>63296685</v>
      </c>
      <c r="U92" s="147">
        <f>'2a cofog szerinti teljesítés'!BC94</f>
        <v>0</v>
      </c>
      <c r="V92" s="302">
        <f>U92/T92</f>
        <v>0</v>
      </c>
      <c r="W92" s="771">
        <f>'részletező tábla eredeti ei Bag'!BA92</f>
        <v>5659788</v>
      </c>
      <c r="X92" s="772">
        <f>'részletező tábla módosíto ei '!BA91</f>
        <v>68956473</v>
      </c>
      <c r="Y92" s="772">
        <f>'2a cofog szerinti teljesítés'!BD94</f>
        <v>5659788</v>
      </c>
      <c r="Z92" s="773"/>
      <c r="AA92" s="753">
        <f t="shared" si="55"/>
        <v>63296685</v>
      </c>
      <c r="AC92" s="101">
        <f t="shared" si="61"/>
        <v>63296685</v>
      </c>
      <c r="AD92" s="147">
        <f t="shared" si="56"/>
        <v>63296685</v>
      </c>
    </row>
    <row r="93" spans="1:30" ht="28.8" x14ac:dyDescent="0.3">
      <c r="A93" s="22"/>
      <c r="B93" s="204" t="s">
        <v>206</v>
      </c>
      <c r="C93" s="221">
        <f>'részletező tábla eredeti ei Bag'!H93</f>
        <v>0</v>
      </c>
      <c r="D93" s="147">
        <f>'részletező tábla módosíto ei '!H93</f>
        <v>0</v>
      </c>
      <c r="E93" s="147">
        <f>'2a cofog szerinti teljesítés'!H95</f>
        <v>0</v>
      </c>
      <c r="F93" s="222"/>
      <c r="G93" s="221">
        <f>'részletező tábla eredeti ei Bag'!L93</f>
        <v>0</v>
      </c>
      <c r="H93" s="147">
        <f>'részletező tábla módosíto ei '!L93</f>
        <v>0</v>
      </c>
      <c r="I93" s="147">
        <f>'2a cofog szerinti teljesítés'!L95</f>
        <v>0</v>
      </c>
      <c r="J93" s="559"/>
      <c r="K93" s="221">
        <f>'részletező tábla eredeti ei Bag'!Q93</f>
        <v>0</v>
      </c>
      <c r="L93" s="147">
        <f>'részletező tábla módosíto ei '!Q93</f>
        <v>0</v>
      </c>
      <c r="M93" s="147">
        <f>'2a cofog szerinti teljesítés'!Q95</f>
        <v>0</v>
      </c>
      <c r="N93" s="222"/>
      <c r="O93" s="221">
        <f>'részletező tábla eredeti ei Bag'!U93</f>
        <v>0</v>
      </c>
      <c r="P93" s="147">
        <f>'részletező tábla módosíto ei '!U93</f>
        <v>0</v>
      </c>
      <c r="Q93" s="147">
        <f>'2a cofog szerinti teljesítés'!U95</f>
        <v>0</v>
      </c>
      <c r="R93" s="222"/>
      <c r="S93" s="221">
        <f>'részletező tábla eredeti ei Bag'!AZ93</f>
        <v>0</v>
      </c>
      <c r="T93" s="147">
        <f>'részletező tábla módosíto ei '!AZ93</f>
        <v>0</v>
      </c>
      <c r="U93" s="147">
        <f>'2a cofog szerinti teljesítés'!BC95</f>
        <v>0</v>
      </c>
      <c r="V93" s="302"/>
      <c r="W93" s="771">
        <f>'részletező tábla eredeti ei Bag'!BA93</f>
        <v>0</v>
      </c>
      <c r="X93" s="772">
        <f>'részletező tábla módosíto ei '!BA93</f>
        <v>0</v>
      </c>
      <c r="Y93" s="772">
        <f>'2a cofog szerinti teljesítés'!BD95</f>
        <v>0</v>
      </c>
      <c r="Z93" s="773"/>
      <c r="AA93" s="753">
        <f t="shared" si="55"/>
        <v>0</v>
      </c>
      <c r="AC93" s="101">
        <f t="shared" si="61"/>
        <v>0</v>
      </c>
      <c r="AD93" s="147">
        <f t="shared" si="56"/>
        <v>0</v>
      </c>
    </row>
    <row r="94" spans="1:30" ht="15.6" x14ac:dyDescent="0.3">
      <c r="A94" s="22"/>
      <c r="B94" s="204" t="s">
        <v>207</v>
      </c>
      <c r="C94" s="221">
        <f>'részletező tábla eredeti ei Bag'!H94</f>
        <v>0</v>
      </c>
      <c r="D94" s="147">
        <f>'részletező tábla módosíto ei '!H94</f>
        <v>0</v>
      </c>
      <c r="E94" s="147">
        <f>'2a cofog szerinti teljesítés'!H96</f>
        <v>0</v>
      </c>
      <c r="F94" s="222"/>
      <c r="G94" s="221">
        <f>'részletező tábla eredeti ei Bag'!L94</f>
        <v>0</v>
      </c>
      <c r="H94" s="147">
        <f>'részletező tábla módosíto ei '!L94</f>
        <v>0</v>
      </c>
      <c r="I94" s="147">
        <f>'2a cofog szerinti teljesítés'!L96</f>
        <v>0</v>
      </c>
      <c r="J94" s="559"/>
      <c r="K94" s="221">
        <f>'részletező tábla eredeti ei Bag'!Q94</f>
        <v>0</v>
      </c>
      <c r="L94" s="147">
        <f>'részletező tábla módosíto ei '!Q94</f>
        <v>0</v>
      </c>
      <c r="M94" s="147">
        <f>'2a cofog szerinti teljesítés'!Q96</f>
        <v>0</v>
      </c>
      <c r="N94" s="222"/>
      <c r="O94" s="221">
        <f>'részletező tábla eredeti ei Bag'!U94</f>
        <v>0</v>
      </c>
      <c r="P94" s="147">
        <f>'részletező tábla módosíto ei '!U94</f>
        <v>0</v>
      </c>
      <c r="Q94" s="147">
        <f>'2a cofog szerinti teljesítés'!U96</f>
        <v>0</v>
      </c>
      <c r="R94" s="222"/>
      <c r="S94" s="221">
        <f>'részletező tábla eredeti ei Bag'!AZ94</f>
        <v>0</v>
      </c>
      <c r="T94" s="147">
        <f>'részletező tábla módosíto ei '!AZ94</f>
        <v>0</v>
      </c>
      <c r="U94" s="147">
        <f>'2a cofog szerinti teljesítés'!BC96</f>
        <v>0</v>
      </c>
      <c r="V94" s="302"/>
      <c r="W94" s="771">
        <f>'részletező tábla eredeti ei Bag'!BA94</f>
        <v>0</v>
      </c>
      <c r="X94" s="772">
        <f>'részletező tábla módosíto ei '!BA94</f>
        <v>0</v>
      </c>
      <c r="Y94" s="772">
        <f>'2a cofog szerinti teljesítés'!BD96</f>
        <v>0</v>
      </c>
      <c r="Z94" s="773"/>
      <c r="AA94" s="753">
        <f t="shared" si="55"/>
        <v>0</v>
      </c>
      <c r="AC94" s="101">
        <f t="shared" si="61"/>
        <v>0</v>
      </c>
      <c r="AD94" s="147">
        <f t="shared" si="56"/>
        <v>0</v>
      </c>
    </row>
    <row r="95" spans="1:30" ht="28.8" x14ac:dyDescent="0.3">
      <c r="A95" s="22"/>
      <c r="B95" s="204" t="s">
        <v>208</v>
      </c>
      <c r="C95" s="221">
        <f>'részletező tábla eredeti ei Bag'!H95</f>
        <v>0</v>
      </c>
      <c r="D95" s="147">
        <f>'részletező tábla módosíto ei '!H95</f>
        <v>0</v>
      </c>
      <c r="E95" s="147">
        <f>'2a cofog szerinti teljesítés'!H97</f>
        <v>0</v>
      </c>
      <c r="F95" s="222"/>
      <c r="G95" s="221">
        <f>'részletező tábla eredeti ei Bag'!L95</f>
        <v>0</v>
      </c>
      <c r="H95" s="147">
        <f>'részletező tábla módosíto ei '!L95</f>
        <v>0</v>
      </c>
      <c r="I95" s="147">
        <f>'2a cofog szerinti teljesítés'!L97</f>
        <v>0</v>
      </c>
      <c r="J95" s="559"/>
      <c r="K95" s="221">
        <f>'részletező tábla eredeti ei Bag'!Q95</f>
        <v>0</v>
      </c>
      <c r="L95" s="147">
        <f>'részletező tábla módosíto ei '!Q95</f>
        <v>0</v>
      </c>
      <c r="M95" s="147">
        <f>'2a cofog szerinti teljesítés'!Q97</f>
        <v>0</v>
      </c>
      <c r="N95" s="222"/>
      <c r="O95" s="221">
        <f>'részletező tábla eredeti ei Bag'!U95</f>
        <v>0</v>
      </c>
      <c r="P95" s="147">
        <f>'részletező tábla módosíto ei '!U95</f>
        <v>0</v>
      </c>
      <c r="Q95" s="147">
        <f>'2a cofog szerinti teljesítés'!U97</f>
        <v>0</v>
      </c>
      <c r="R95" s="222"/>
      <c r="S95" s="221">
        <f>'részletező tábla eredeti ei Bag'!AZ95</f>
        <v>0</v>
      </c>
      <c r="T95" s="147">
        <f>'részletező tábla módosíto ei '!AZ95</f>
        <v>0</v>
      </c>
      <c r="U95" s="147">
        <f>'2a cofog szerinti teljesítés'!BC97</f>
        <v>0</v>
      </c>
      <c r="V95" s="302"/>
      <c r="W95" s="771">
        <f>'részletező tábla eredeti ei Bag'!BA95</f>
        <v>0</v>
      </c>
      <c r="X95" s="772">
        <f>'részletező tábla módosíto ei '!BA95</f>
        <v>0</v>
      </c>
      <c r="Y95" s="772">
        <f>'2a cofog szerinti teljesítés'!BD97</f>
        <v>0</v>
      </c>
      <c r="Z95" s="773"/>
      <c r="AA95" s="753">
        <f t="shared" si="55"/>
        <v>0</v>
      </c>
      <c r="AC95" s="101">
        <f t="shared" si="61"/>
        <v>0</v>
      </c>
      <c r="AD95" s="147">
        <f t="shared" si="56"/>
        <v>0</v>
      </c>
    </row>
    <row r="96" spans="1:30" ht="15.6" x14ac:dyDescent="0.3">
      <c r="A96" s="22" t="s">
        <v>209</v>
      </c>
      <c r="B96" s="203" t="s">
        <v>210</v>
      </c>
      <c r="C96" s="221">
        <f>'részletező tábla eredeti ei Bag'!H96</f>
        <v>0</v>
      </c>
      <c r="D96" s="147">
        <f>'részletező tábla módosíto ei '!H96</f>
        <v>0</v>
      </c>
      <c r="E96" s="147">
        <f>'2a cofog szerinti teljesítés'!H98</f>
        <v>0</v>
      </c>
      <c r="F96" s="222"/>
      <c r="G96" s="221">
        <f>'részletező tábla eredeti ei Bag'!L96</f>
        <v>0</v>
      </c>
      <c r="H96" s="147">
        <f>'részletező tábla módosíto ei '!L96</f>
        <v>0</v>
      </c>
      <c r="I96" s="147">
        <f>'2a cofog szerinti teljesítés'!L98</f>
        <v>0</v>
      </c>
      <c r="J96" s="559"/>
      <c r="K96" s="221">
        <f>'részletező tábla eredeti ei Bag'!Q96</f>
        <v>0</v>
      </c>
      <c r="L96" s="147">
        <f>'részletező tábla módosíto ei '!Q96</f>
        <v>0</v>
      </c>
      <c r="M96" s="147">
        <f>'2a cofog szerinti teljesítés'!Q98</f>
        <v>0</v>
      </c>
      <c r="N96" s="222"/>
      <c r="O96" s="221">
        <f>'részletező tábla eredeti ei Bag'!U96</f>
        <v>0</v>
      </c>
      <c r="P96" s="147">
        <f>'részletező tábla módosíto ei '!U96</f>
        <v>0</v>
      </c>
      <c r="Q96" s="147">
        <f>'2a cofog szerinti teljesítés'!U98</f>
        <v>0</v>
      </c>
      <c r="R96" s="222"/>
      <c r="S96" s="221">
        <f>'részletező tábla eredeti ei Bag'!AZ96</f>
        <v>0</v>
      </c>
      <c r="T96" s="147">
        <f>'részletező tábla módosíto ei '!AZ96</f>
        <v>0</v>
      </c>
      <c r="U96" s="147">
        <f>'2a cofog szerinti teljesítés'!BC98</f>
        <v>0</v>
      </c>
      <c r="V96" s="302"/>
      <c r="W96" s="771">
        <f>'részletező tábla eredeti ei Bag'!BA96</f>
        <v>0</v>
      </c>
      <c r="X96" s="772">
        <f>'részletező tábla módosíto ei '!BA96</f>
        <v>0</v>
      </c>
      <c r="Y96" s="772">
        <f>'2a cofog szerinti teljesítés'!BD98</f>
        <v>0</v>
      </c>
      <c r="Z96" s="773"/>
      <c r="AA96" s="753">
        <f t="shared" si="55"/>
        <v>0</v>
      </c>
      <c r="AC96" s="101">
        <f t="shared" si="61"/>
        <v>0</v>
      </c>
      <c r="AD96" s="147">
        <f t="shared" si="56"/>
        <v>0</v>
      </c>
    </row>
    <row r="97" spans="1:30" x14ac:dyDescent="0.3">
      <c r="A97" s="18" t="s">
        <v>211</v>
      </c>
      <c r="B97" s="201" t="s">
        <v>212</v>
      </c>
      <c r="C97" s="221">
        <f>'részletező tábla eredeti ei Bag'!H97</f>
        <v>0</v>
      </c>
      <c r="D97" s="147">
        <f>'részletező tábla módosíto ei '!H97</f>
        <v>0</v>
      </c>
      <c r="E97" s="147">
        <f>'2a cofog szerinti teljesítés'!H99</f>
        <v>0</v>
      </c>
      <c r="F97" s="222"/>
      <c r="G97" s="221">
        <f>'részletező tábla eredeti ei Bag'!L97</f>
        <v>0</v>
      </c>
      <c r="H97" s="147">
        <f>'részletező tábla módosíto ei '!L97</f>
        <v>0</v>
      </c>
      <c r="I97" s="147">
        <f>'2a cofog szerinti teljesítés'!L99</f>
        <v>0</v>
      </c>
      <c r="J97" s="559"/>
      <c r="K97" s="221">
        <f>'részletező tábla eredeti ei Bag'!Q97</f>
        <v>0</v>
      </c>
      <c r="L97" s="147">
        <f>'részletező tábla módosíto ei '!Q97</f>
        <v>0</v>
      </c>
      <c r="M97" s="147">
        <f>'2a cofog szerinti teljesítés'!Q99</f>
        <v>0</v>
      </c>
      <c r="N97" s="222"/>
      <c r="O97" s="221">
        <f>'részletező tábla eredeti ei Bag'!U97</f>
        <v>0</v>
      </c>
      <c r="P97" s="147">
        <f>'részletező tábla módosíto ei '!U97</f>
        <v>0</v>
      </c>
      <c r="Q97" s="147">
        <f>'2a cofog szerinti teljesítés'!U99</f>
        <v>0</v>
      </c>
      <c r="R97" s="222"/>
      <c r="S97" s="221">
        <f>'részletező tábla eredeti ei Bag'!AZ97</f>
        <v>0</v>
      </c>
      <c r="T97" s="147">
        <f>'részletező tábla módosíto ei '!AZ97</f>
        <v>0</v>
      </c>
      <c r="U97" s="147">
        <f>'2a cofog szerinti teljesítés'!BC99</f>
        <v>15522908</v>
      </c>
      <c r="V97" s="302"/>
      <c r="W97" s="771">
        <f>'részletező tábla eredeti ei Bag'!BA97</f>
        <v>0</v>
      </c>
      <c r="X97" s="772">
        <f>'részletező tábla módosíto ei '!BA97</f>
        <v>0</v>
      </c>
      <c r="Y97" s="772">
        <f>'2a cofog szerinti teljesítés'!BD99</f>
        <v>15522908</v>
      </c>
      <c r="Z97" s="773"/>
      <c r="AA97" s="753">
        <f t="shared" si="55"/>
        <v>-15522908</v>
      </c>
      <c r="AC97" s="101">
        <f t="shared" si="61"/>
        <v>-15522908</v>
      </c>
      <c r="AD97" s="147">
        <f t="shared" si="56"/>
        <v>-15522908</v>
      </c>
    </row>
    <row r="98" spans="1:30" x14ac:dyDescent="0.3">
      <c r="A98" s="18" t="s">
        <v>213</v>
      </c>
      <c r="B98" s="201" t="s">
        <v>214</v>
      </c>
      <c r="C98" s="221">
        <f>'részletező tábla eredeti ei Bag'!H98</f>
        <v>0</v>
      </c>
      <c r="D98" s="147">
        <f>'részletező tábla módosíto ei '!H98</f>
        <v>0</v>
      </c>
      <c r="E98" s="147">
        <f>'2a cofog szerinti teljesítés'!H100</f>
        <v>0</v>
      </c>
      <c r="F98" s="222"/>
      <c r="G98" s="221">
        <f>'részletező tábla eredeti ei Bag'!L98</f>
        <v>0</v>
      </c>
      <c r="H98" s="147">
        <f>'részletező tábla módosíto ei '!L98</f>
        <v>0</v>
      </c>
      <c r="I98" s="147">
        <f>'2a cofog szerinti teljesítés'!L100</f>
        <v>0</v>
      </c>
      <c r="J98" s="559"/>
      <c r="K98" s="221">
        <f>'részletező tábla eredeti ei Bag'!Q98</f>
        <v>0</v>
      </c>
      <c r="L98" s="147">
        <f>'részletező tábla módosíto ei '!Q98</f>
        <v>0</v>
      </c>
      <c r="M98" s="147">
        <f>'2a cofog szerinti teljesítés'!Q100</f>
        <v>0</v>
      </c>
      <c r="N98" s="222"/>
      <c r="O98" s="221">
        <f>'részletező tábla eredeti ei Bag'!U98</f>
        <v>0</v>
      </c>
      <c r="P98" s="147">
        <f>'részletező tábla módosíto ei '!U98</f>
        <v>0</v>
      </c>
      <c r="Q98" s="147">
        <f>'2a cofog szerinti teljesítés'!U100</f>
        <v>0</v>
      </c>
      <c r="R98" s="222"/>
      <c r="S98" s="221">
        <f>'részletező tábla eredeti ei Bag'!AZ98</f>
        <v>0</v>
      </c>
      <c r="T98" s="147">
        <f>'részletező tábla módosíto ei '!AZ98</f>
        <v>0</v>
      </c>
      <c r="U98" s="147">
        <f>'2a cofog szerinti teljesítés'!BC100</f>
        <v>0</v>
      </c>
      <c r="V98" s="302"/>
      <c r="W98" s="771">
        <f>'részletező tábla eredeti ei Bag'!BA98</f>
        <v>0</v>
      </c>
      <c r="X98" s="772">
        <f>'részletező tábla módosíto ei '!BA98</f>
        <v>0</v>
      </c>
      <c r="Y98" s="772">
        <f>'2a cofog szerinti teljesítés'!BD100</f>
        <v>0</v>
      </c>
      <c r="Z98" s="773"/>
      <c r="AA98" s="753">
        <f t="shared" si="55"/>
        <v>0</v>
      </c>
      <c r="AC98" s="101">
        <f t="shared" si="61"/>
        <v>0</v>
      </c>
      <c r="AD98" s="147">
        <f t="shared" si="56"/>
        <v>0</v>
      </c>
    </row>
    <row r="99" spans="1:30" x14ac:dyDescent="0.3">
      <c r="A99" s="18" t="s">
        <v>215</v>
      </c>
      <c r="B99" s="201" t="s">
        <v>216</v>
      </c>
      <c r="C99" s="221">
        <f>'részletező tábla eredeti ei Bag'!H99</f>
        <v>22845882</v>
      </c>
      <c r="D99" s="147">
        <f>'részletező tábla módosíto ei '!H99</f>
        <v>24326882</v>
      </c>
      <c r="E99" s="147">
        <f>'2a cofog szerinti teljesítés'!H101</f>
        <v>22807491</v>
      </c>
      <c r="F99" s="222">
        <f>E99/D99</f>
        <v>0.93754271509188891</v>
      </c>
      <c r="G99" s="221">
        <f>'részletező tábla eredeti ei Bag'!L99</f>
        <v>66516638</v>
      </c>
      <c r="H99" s="147">
        <f>'részletező tábla módosíto ei '!L99</f>
        <v>76813660</v>
      </c>
      <c r="I99" s="147">
        <f>'2a cofog szerinti teljesítés'!L101</f>
        <v>75227315</v>
      </c>
      <c r="J99" s="559"/>
      <c r="K99" s="221">
        <f>'részletező tábla eredeti ei Bag'!Q99</f>
        <v>124019575</v>
      </c>
      <c r="L99" s="147">
        <f>'részletező tábla módosíto ei '!Q99</f>
        <v>145703424</v>
      </c>
      <c r="M99" s="147">
        <f>'2a cofog szerinti teljesítés'!Q101</f>
        <v>138981311</v>
      </c>
      <c r="N99" s="222">
        <f>M99/L99</f>
        <v>0.95386441295984914</v>
      </c>
      <c r="O99" s="221">
        <f>'részletező tábla eredeti ei Bag'!U99</f>
        <v>77417337</v>
      </c>
      <c r="P99" s="147">
        <f>'részletező tábla módosíto ei '!U99</f>
        <v>81082297</v>
      </c>
      <c r="Q99" s="147">
        <f>'2a cofog szerinti teljesítés'!U101</f>
        <v>79693964</v>
      </c>
      <c r="R99" s="222">
        <f>Q99/P99</f>
        <v>0.98287748310830414</v>
      </c>
      <c r="S99" s="221">
        <f>'részletező tábla eredeti ei Bag'!AZ99</f>
        <v>0</v>
      </c>
      <c r="T99" s="147">
        <f>'részletező tábla módosíto ei '!AZ99</f>
        <v>0</v>
      </c>
      <c r="U99" s="147">
        <f>'2a cofog szerinti teljesítés'!BC101</f>
        <v>0</v>
      </c>
      <c r="V99" s="302"/>
      <c r="W99" s="771">
        <f>'részletező tábla eredeti ei Bag'!BA99</f>
        <v>290799432</v>
      </c>
      <c r="X99" s="772">
        <f>'részletező tábla módosíto ei '!BA99</f>
        <v>327926263</v>
      </c>
      <c r="Y99" s="772">
        <f>'2a cofog szerinti teljesítés'!BD101</f>
        <v>316710081</v>
      </c>
      <c r="Z99" s="773">
        <f>Y99/X99</f>
        <v>0.96579663398292681</v>
      </c>
      <c r="AA99" s="753">
        <f t="shared" si="55"/>
        <v>11216182</v>
      </c>
      <c r="AC99" s="101">
        <f t="shared" si="61"/>
        <v>11216182</v>
      </c>
      <c r="AD99" s="147">
        <f t="shared" si="56"/>
        <v>11216182</v>
      </c>
    </row>
    <row r="100" spans="1:30" x14ac:dyDescent="0.3">
      <c r="A100" s="18" t="s">
        <v>217</v>
      </c>
      <c r="B100" s="201" t="s">
        <v>218</v>
      </c>
      <c r="C100" s="221">
        <f>'részletező tábla eredeti ei Bag'!H100</f>
        <v>0</v>
      </c>
      <c r="D100" s="147">
        <f>'részletező tábla módosíto ei '!H100</f>
        <v>0</v>
      </c>
      <c r="E100" s="147">
        <f>'2a cofog szerinti teljesítés'!H102</f>
        <v>0</v>
      </c>
      <c r="F100" s="222"/>
      <c r="G100" s="221">
        <f>'részletező tábla eredeti ei Bag'!L100</f>
        <v>0</v>
      </c>
      <c r="H100" s="147">
        <f>'részletező tábla módosíto ei '!L100</f>
        <v>0</v>
      </c>
      <c r="I100" s="147">
        <f>'2a cofog szerinti teljesítés'!L102</f>
        <v>0</v>
      </c>
      <c r="J100" s="559"/>
      <c r="K100" s="221">
        <f>'részletező tábla eredeti ei Bag'!Q100</f>
        <v>0</v>
      </c>
      <c r="L100" s="147">
        <f>'részletező tábla módosíto ei '!Q100</f>
        <v>0</v>
      </c>
      <c r="M100" s="147">
        <f>'2a cofog szerinti teljesítés'!Q102</f>
        <v>0</v>
      </c>
      <c r="N100" s="222"/>
      <c r="O100" s="221">
        <f>'részletező tábla eredeti ei Bag'!U100</f>
        <v>0</v>
      </c>
      <c r="P100" s="147">
        <f>'részletező tábla módosíto ei '!U100</f>
        <v>0</v>
      </c>
      <c r="Q100" s="147">
        <f>'2a cofog szerinti teljesítés'!U102</f>
        <v>0</v>
      </c>
      <c r="R100" s="222"/>
      <c r="S100" s="221">
        <f>'részletező tábla eredeti ei Bag'!AZ100</f>
        <v>0</v>
      </c>
      <c r="T100" s="147">
        <f>'részletező tábla módosíto ei '!AZ100</f>
        <v>0</v>
      </c>
      <c r="U100" s="147">
        <f>'2a cofog szerinti teljesítés'!BC102</f>
        <v>0</v>
      </c>
      <c r="V100" s="302"/>
      <c r="W100" s="771">
        <f>'részletező tábla eredeti ei Bag'!BA100</f>
        <v>0</v>
      </c>
      <c r="X100" s="772">
        <f>'részletező tábla módosíto ei '!BA100</f>
        <v>0</v>
      </c>
      <c r="Y100" s="772">
        <f>'2a cofog szerinti teljesítés'!BD102</f>
        <v>0</v>
      </c>
      <c r="Z100" s="773"/>
      <c r="AA100" s="753">
        <f t="shared" si="55"/>
        <v>0</v>
      </c>
      <c r="AC100" s="101">
        <f t="shared" si="61"/>
        <v>0</v>
      </c>
      <c r="AD100" s="147">
        <f t="shared" si="56"/>
        <v>0</v>
      </c>
    </row>
    <row r="101" spans="1:30" x14ac:dyDescent="0.3">
      <c r="A101" s="18" t="s">
        <v>219</v>
      </c>
      <c r="B101" s="201" t="s">
        <v>220</v>
      </c>
      <c r="C101" s="221">
        <f>'részletező tábla eredeti ei Bag'!H101</f>
        <v>0</v>
      </c>
      <c r="D101" s="147">
        <f>'részletező tábla módosíto ei '!H101</f>
        <v>0</v>
      </c>
      <c r="E101" s="147">
        <f>'2a cofog szerinti teljesítés'!H103</f>
        <v>0</v>
      </c>
      <c r="F101" s="222"/>
      <c r="G101" s="221">
        <f>'részletező tábla eredeti ei Bag'!L101</f>
        <v>0</v>
      </c>
      <c r="H101" s="147">
        <f>'részletező tábla módosíto ei '!L101</f>
        <v>0</v>
      </c>
      <c r="I101" s="147">
        <f>'2a cofog szerinti teljesítés'!L103</f>
        <v>0</v>
      </c>
      <c r="J101" s="559"/>
      <c r="K101" s="221">
        <f>'részletező tábla eredeti ei Bag'!Q101</f>
        <v>0</v>
      </c>
      <c r="L101" s="147">
        <f>'részletező tábla módosíto ei '!Q101</f>
        <v>0</v>
      </c>
      <c r="M101" s="147">
        <f>'2a cofog szerinti teljesítés'!Q103</f>
        <v>0</v>
      </c>
      <c r="N101" s="222"/>
      <c r="O101" s="221">
        <f>'részletező tábla eredeti ei Bag'!U101</f>
        <v>0</v>
      </c>
      <c r="P101" s="147">
        <f>'részletező tábla módosíto ei '!U101</f>
        <v>0</v>
      </c>
      <c r="Q101" s="147">
        <f>'2a cofog szerinti teljesítés'!U103</f>
        <v>0</v>
      </c>
      <c r="R101" s="222"/>
      <c r="S101" s="221">
        <f>'részletező tábla eredeti ei Bag'!AZ101</f>
        <v>0</v>
      </c>
      <c r="T101" s="147">
        <f>'részletező tábla módosíto ei '!AZ101</f>
        <v>0</v>
      </c>
      <c r="U101" s="147">
        <f>'2a cofog szerinti teljesítés'!BC103</f>
        <v>0</v>
      </c>
      <c r="V101" s="302"/>
      <c r="W101" s="771">
        <f>'részletező tábla eredeti ei Bag'!BA101</f>
        <v>0</v>
      </c>
      <c r="X101" s="772">
        <f>'részletező tábla módosíto ei '!BA101</f>
        <v>0</v>
      </c>
      <c r="Y101" s="772">
        <f>'2a cofog szerinti teljesítés'!BD103</f>
        <v>0</v>
      </c>
      <c r="Z101" s="773"/>
      <c r="AA101" s="753">
        <f t="shared" si="55"/>
        <v>0</v>
      </c>
      <c r="AC101" s="101">
        <f t="shared" si="61"/>
        <v>0</v>
      </c>
      <c r="AD101" s="147">
        <f t="shared" si="56"/>
        <v>0</v>
      </c>
    </row>
    <row r="102" spans="1:30" ht="15.6" x14ac:dyDescent="0.3">
      <c r="A102" s="16" t="s">
        <v>221</v>
      </c>
      <c r="B102" s="200" t="s">
        <v>222</v>
      </c>
      <c r="C102" s="219">
        <f>'részletező tábla eredeti ei Bag'!H102</f>
        <v>0</v>
      </c>
      <c r="D102" s="146">
        <f>'részletező tábla módosíto ei '!H102</f>
        <v>0</v>
      </c>
      <c r="E102" s="146">
        <f>'2a cofog szerinti teljesítés'!H104</f>
        <v>0</v>
      </c>
      <c r="F102" s="220">
        <f t="shared" ref="F102" si="81">SUM(F103:F106)</f>
        <v>0</v>
      </c>
      <c r="G102" s="219">
        <f>'részletező tábla eredeti ei Bag'!L102</f>
        <v>0</v>
      </c>
      <c r="H102" s="146">
        <f>'részletező tábla módosíto ei '!L102</f>
        <v>0</v>
      </c>
      <c r="I102" s="146">
        <f>'2a cofog szerinti teljesítés'!L104</f>
        <v>0</v>
      </c>
      <c r="J102" s="558"/>
      <c r="K102" s="219">
        <f>'részletező tábla eredeti ei Bag'!Q102</f>
        <v>0</v>
      </c>
      <c r="L102" s="146">
        <f>'részletező tábla módosíto ei '!Q102</f>
        <v>0</v>
      </c>
      <c r="M102" s="146">
        <f>'2a cofog szerinti teljesítés'!Q104</f>
        <v>0</v>
      </c>
      <c r="N102" s="220">
        <f t="shared" ref="N102" si="82">SUM(N103:N106)</f>
        <v>0</v>
      </c>
      <c r="O102" s="219">
        <f>'részletező tábla eredeti ei Bag'!U102</f>
        <v>0</v>
      </c>
      <c r="P102" s="146">
        <f>'részletező tábla módosíto ei '!U102</f>
        <v>0</v>
      </c>
      <c r="Q102" s="146">
        <f>'2a cofog szerinti teljesítés'!U104</f>
        <v>0</v>
      </c>
      <c r="R102" s="220">
        <f t="shared" ref="R102" si="83">SUM(R103:R106)</f>
        <v>0</v>
      </c>
      <c r="S102" s="219">
        <f>'részletező tábla eredeti ei Bag'!AZ102</f>
        <v>0</v>
      </c>
      <c r="T102" s="146">
        <f>'részletező tábla módosíto ei '!AZ102</f>
        <v>0</v>
      </c>
      <c r="U102" s="146">
        <f>'2a cofog szerinti teljesítés'!BC104</f>
        <v>0</v>
      </c>
      <c r="V102" s="301">
        <f t="shared" ref="V102" si="84">SUM(V103:V106)</f>
        <v>0</v>
      </c>
      <c r="W102" s="768">
        <f>'részletező tábla eredeti ei Bag'!BA102</f>
        <v>0</v>
      </c>
      <c r="X102" s="769">
        <f>'részletező tábla módosíto ei '!BA102</f>
        <v>0</v>
      </c>
      <c r="Y102" s="769">
        <f>'2a cofog szerinti teljesítés'!BD104</f>
        <v>0</v>
      </c>
      <c r="Z102" s="770">
        <f t="shared" ref="Z102" si="85">SUM(Z103:Z106)</f>
        <v>0</v>
      </c>
      <c r="AA102" s="752">
        <f t="shared" si="55"/>
        <v>0</v>
      </c>
      <c r="AC102" s="101">
        <f t="shared" si="61"/>
        <v>0</v>
      </c>
      <c r="AD102" s="146">
        <f t="shared" si="56"/>
        <v>0</v>
      </c>
    </row>
    <row r="103" spans="1:30" ht="30" x14ac:dyDescent="0.3">
      <c r="A103" s="18" t="s">
        <v>223</v>
      </c>
      <c r="B103" s="201" t="s">
        <v>224</v>
      </c>
      <c r="C103" s="221">
        <f>'részletező tábla eredeti ei Bag'!H103</f>
        <v>0</v>
      </c>
      <c r="D103" s="147">
        <f>'részletező tábla módosíto ei '!H103</f>
        <v>0</v>
      </c>
      <c r="E103" s="147">
        <f>'2a cofog szerinti teljesítés'!H105</f>
        <v>0</v>
      </c>
      <c r="F103" s="222"/>
      <c r="G103" s="221">
        <f>'részletező tábla eredeti ei Bag'!L103</f>
        <v>0</v>
      </c>
      <c r="H103" s="147">
        <f>'részletező tábla módosíto ei '!L103</f>
        <v>0</v>
      </c>
      <c r="I103" s="147">
        <f>'2a cofog szerinti teljesítés'!L105</f>
        <v>0</v>
      </c>
      <c r="J103" s="559"/>
      <c r="K103" s="221">
        <f>'részletező tábla eredeti ei Bag'!Q103</f>
        <v>0</v>
      </c>
      <c r="L103" s="147">
        <f>'részletező tábla módosíto ei '!Q103</f>
        <v>0</v>
      </c>
      <c r="M103" s="147">
        <f>'2a cofog szerinti teljesítés'!Q105</f>
        <v>0</v>
      </c>
      <c r="N103" s="222"/>
      <c r="O103" s="221">
        <f>'részletező tábla eredeti ei Bag'!U103</f>
        <v>0</v>
      </c>
      <c r="P103" s="147">
        <f>'részletező tábla módosíto ei '!U103</f>
        <v>0</v>
      </c>
      <c r="Q103" s="147">
        <f>'2a cofog szerinti teljesítés'!U105</f>
        <v>0</v>
      </c>
      <c r="R103" s="222"/>
      <c r="S103" s="221">
        <f>'részletező tábla eredeti ei Bag'!AZ103</f>
        <v>0</v>
      </c>
      <c r="T103" s="147">
        <f>'részletező tábla módosíto ei '!AZ103</f>
        <v>0</v>
      </c>
      <c r="U103" s="147">
        <f>'2a cofog szerinti teljesítés'!BC105</f>
        <v>0</v>
      </c>
      <c r="V103" s="302"/>
      <c r="W103" s="771">
        <f>'részletező tábla eredeti ei Bag'!BA103</f>
        <v>0</v>
      </c>
      <c r="X103" s="772">
        <f>'részletező tábla módosíto ei '!BA103</f>
        <v>0</v>
      </c>
      <c r="Y103" s="772">
        <f>'2a cofog szerinti teljesítés'!BD105</f>
        <v>0</v>
      </c>
      <c r="Z103" s="773"/>
      <c r="AA103" s="753">
        <f t="shared" si="55"/>
        <v>0</v>
      </c>
      <c r="AC103" s="101">
        <f t="shared" si="61"/>
        <v>0</v>
      </c>
      <c r="AD103" s="147">
        <f t="shared" si="56"/>
        <v>0</v>
      </c>
    </row>
    <row r="104" spans="1:30" ht="30" x14ac:dyDescent="0.3">
      <c r="A104" s="18" t="s">
        <v>225</v>
      </c>
      <c r="B104" s="201" t="s">
        <v>226</v>
      </c>
      <c r="C104" s="221">
        <f>'részletező tábla eredeti ei Bag'!H104</f>
        <v>0</v>
      </c>
      <c r="D104" s="147">
        <f>'részletező tábla módosíto ei '!H104</f>
        <v>0</v>
      </c>
      <c r="E104" s="147">
        <f>'2a cofog szerinti teljesítés'!H106</f>
        <v>0</v>
      </c>
      <c r="F104" s="222"/>
      <c r="G104" s="221">
        <f>'részletező tábla eredeti ei Bag'!L104</f>
        <v>0</v>
      </c>
      <c r="H104" s="147">
        <f>'részletező tábla módosíto ei '!L104</f>
        <v>0</v>
      </c>
      <c r="I104" s="147">
        <f>'2a cofog szerinti teljesítés'!L106</f>
        <v>0</v>
      </c>
      <c r="J104" s="559"/>
      <c r="K104" s="221">
        <f>'részletező tábla eredeti ei Bag'!Q104</f>
        <v>0</v>
      </c>
      <c r="L104" s="147">
        <f>'részletező tábla módosíto ei '!Q104</f>
        <v>0</v>
      </c>
      <c r="M104" s="147">
        <f>'2a cofog szerinti teljesítés'!Q106</f>
        <v>0</v>
      </c>
      <c r="N104" s="222"/>
      <c r="O104" s="221">
        <f>'részletező tábla eredeti ei Bag'!U104</f>
        <v>0</v>
      </c>
      <c r="P104" s="147">
        <f>'részletező tábla módosíto ei '!U104</f>
        <v>0</v>
      </c>
      <c r="Q104" s="147">
        <f>'2a cofog szerinti teljesítés'!U106</f>
        <v>0</v>
      </c>
      <c r="R104" s="222"/>
      <c r="S104" s="221">
        <f>'részletező tábla eredeti ei Bag'!AZ104</f>
        <v>0</v>
      </c>
      <c r="T104" s="147">
        <f>'részletező tábla módosíto ei '!AZ104</f>
        <v>0</v>
      </c>
      <c r="U104" s="147">
        <f>'2a cofog szerinti teljesítés'!BC106</f>
        <v>0</v>
      </c>
      <c r="V104" s="302"/>
      <c r="W104" s="771">
        <f>'részletező tábla eredeti ei Bag'!BA104</f>
        <v>0</v>
      </c>
      <c r="X104" s="772">
        <f>'részletező tábla módosíto ei '!BA104</f>
        <v>0</v>
      </c>
      <c r="Y104" s="772">
        <f>'2a cofog szerinti teljesítés'!BD106</f>
        <v>0</v>
      </c>
      <c r="Z104" s="773"/>
      <c r="AA104" s="753">
        <f t="shared" si="55"/>
        <v>0</v>
      </c>
      <c r="AC104" s="101">
        <f t="shared" si="61"/>
        <v>0</v>
      </c>
      <c r="AD104" s="147">
        <f t="shared" si="56"/>
        <v>0</v>
      </c>
    </row>
    <row r="105" spans="1:30" x14ac:dyDescent="0.3">
      <c r="A105" s="18" t="s">
        <v>227</v>
      </c>
      <c r="B105" s="201" t="s">
        <v>228</v>
      </c>
      <c r="C105" s="221">
        <f>'részletező tábla eredeti ei Bag'!H105</f>
        <v>0</v>
      </c>
      <c r="D105" s="147">
        <f>'részletező tábla módosíto ei '!H105</f>
        <v>0</v>
      </c>
      <c r="E105" s="147">
        <f>'2a cofog szerinti teljesítés'!H107</f>
        <v>0</v>
      </c>
      <c r="F105" s="222"/>
      <c r="G105" s="221">
        <f>'részletező tábla eredeti ei Bag'!L105</f>
        <v>0</v>
      </c>
      <c r="H105" s="147">
        <f>'részletező tábla módosíto ei '!L105</f>
        <v>0</v>
      </c>
      <c r="I105" s="147">
        <f>'2a cofog szerinti teljesítés'!L107</f>
        <v>0</v>
      </c>
      <c r="J105" s="559"/>
      <c r="K105" s="221">
        <f>'részletező tábla eredeti ei Bag'!Q105</f>
        <v>0</v>
      </c>
      <c r="L105" s="147">
        <f>'részletező tábla módosíto ei '!Q105</f>
        <v>0</v>
      </c>
      <c r="M105" s="147">
        <f>'2a cofog szerinti teljesítés'!Q107</f>
        <v>0</v>
      </c>
      <c r="N105" s="222"/>
      <c r="O105" s="221">
        <f>'részletező tábla eredeti ei Bag'!U105</f>
        <v>0</v>
      </c>
      <c r="P105" s="147">
        <f>'részletező tábla módosíto ei '!U105</f>
        <v>0</v>
      </c>
      <c r="Q105" s="147">
        <f>'2a cofog szerinti teljesítés'!U107</f>
        <v>0</v>
      </c>
      <c r="R105" s="222"/>
      <c r="S105" s="221">
        <f>'részletező tábla eredeti ei Bag'!AZ105</f>
        <v>0</v>
      </c>
      <c r="T105" s="147">
        <f>'részletező tábla módosíto ei '!AZ105</f>
        <v>0</v>
      </c>
      <c r="U105" s="147">
        <f>'2a cofog szerinti teljesítés'!BC107</f>
        <v>0</v>
      </c>
      <c r="V105" s="302"/>
      <c r="W105" s="771">
        <f>'részletező tábla eredeti ei Bag'!BA105</f>
        <v>0</v>
      </c>
      <c r="X105" s="772">
        <f>'részletező tábla módosíto ei '!BA105</f>
        <v>0</v>
      </c>
      <c r="Y105" s="772">
        <f>'2a cofog szerinti teljesítés'!BD107</f>
        <v>0</v>
      </c>
      <c r="Z105" s="773"/>
      <c r="AA105" s="753">
        <f t="shared" si="55"/>
        <v>0</v>
      </c>
      <c r="AC105" s="101">
        <f t="shared" si="61"/>
        <v>0</v>
      </c>
      <c r="AD105" s="147">
        <f t="shared" si="56"/>
        <v>0</v>
      </c>
    </row>
    <row r="106" spans="1:30" x14ac:dyDescent="0.3">
      <c r="A106" s="18" t="s">
        <v>229</v>
      </c>
      <c r="B106" s="201" t="s">
        <v>230</v>
      </c>
      <c r="C106" s="221">
        <f>'részletező tábla eredeti ei Bag'!H106</f>
        <v>0</v>
      </c>
      <c r="D106" s="147">
        <f>'részletező tábla módosíto ei '!H106</f>
        <v>0</v>
      </c>
      <c r="E106" s="147">
        <f>'2a cofog szerinti teljesítés'!H108</f>
        <v>0</v>
      </c>
      <c r="F106" s="222"/>
      <c r="G106" s="221">
        <f>'részletező tábla eredeti ei Bag'!L106</f>
        <v>0</v>
      </c>
      <c r="H106" s="147">
        <f>'részletező tábla módosíto ei '!L106</f>
        <v>0</v>
      </c>
      <c r="I106" s="147">
        <f>'2a cofog szerinti teljesítés'!L108</f>
        <v>0</v>
      </c>
      <c r="J106" s="559"/>
      <c r="K106" s="221">
        <f>'részletező tábla eredeti ei Bag'!Q106</f>
        <v>0</v>
      </c>
      <c r="L106" s="147">
        <f>'részletező tábla módosíto ei '!Q106</f>
        <v>0</v>
      </c>
      <c r="M106" s="147">
        <f>'2a cofog szerinti teljesítés'!Q108</f>
        <v>0</v>
      </c>
      <c r="N106" s="222"/>
      <c r="O106" s="221">
        <f>'részletező tábla eredeti ei Bag'!U106</f>
        <v>0</v>
      </c>
      <c r="P106" s="147">
        <f>'részletező tábla módosíto ei '!U106</f>
        <v>0</v>
      </c>
      <c r="Q106" s="147">
        <f>'2a cofog szerinti teljesítés'!U108</f>
        <v>0</v>
      </c>
      <c r="R106" s="222"/>
      <c r="S106" s="221">
        <f>'részletező tábla eredeti ei Bag'!AZ106</f>
        <v>0</v>
      </c>
      <c r="T106" s="147">
        <f>'részletező tábla módosíto ei '!AZ106</f>
        <v>0</v>
      </c>
      <c r="U106" s="147">
        <f>'2a cofog szerinti teljesítés'!BC108</f>
        <v>0</v>
      </c>
      <c r="V106" s="302"/>
      <c r="W106" s="771">
        <f>'részletező tábla eredeti ei Bag'!BA106</f>
        <v>0</v>
      </c>
      <c r="X106" s="772">
        <f>'részletező tábla módosíto ei '!BA106</f>
        <v>0</v>
      </c>
      <c r="Y106" s="772">
        <f>'2a cofog szerinti teljesítés'!BD108</f>
        <v>0</v>
      </c>
      <c r="Z106" s="773"/>
      <c r="AA106" s="753">
        <f t="shared" si="55"/>
        <v>0</v>
      </c>
      <c r="AC106" s="101">
        <f t="shared" si="61"/>
        <v>0</v>
      </c>
      <c r="AD106" s="147">
        <f t="shared" si="56"/>
        <v>0</v>
      </c>
    </row>
    <row r="107" spans="1:30" ht="31.2" x14ac:dyDescent="0.3">
      <c r="A107" s="16" t="s">
        <v>231</v>
      </c>
      <c r="B107" s="200" t="s">
        <v>232</v>
      </c>
      <c r="C107" s="219">
        <f>'részletező tábla eredeti ei Bag'!H107</f>
        <v>0</v>
      </c>
      <c r="D107" s="146">
        <f>'részletező tábla módosíto ei '!H107</f>
        <v>0</v>
      </c>
      <c r="E107" s="146">
        <f>'2a cofog szerinti teljesítés'!H109</f>
        <v>0</v>
      </c>
      <c r="F107" s="220"/>
      <c r="G107" s="219">
        <f>'részletező tábla eredeti ei Bag'!L107</f>
        <v>0</v>
      </c>
      <c r="H107" s="146">
        <f>'részletező tábla módosíto ei '!L107</f>
        <v>0</v>
      </c>
      <c r="I107" s="146">
        <f>'2a cofog szerinti teljesítés'!L109</f>
        <v>0</v>
      </c>
      <c r="J107" s="558"/>
      <c r="K107" s="219">
        <f>'részletező tábla eredeti ei Bag'!Q107</f>
        <v>0</v>
      </c>
      <c r="L107" s="146">
        <f>'részletező tábla módosíto ei '!Q107</f>
        <v>0</v>
      </c>
      <c r="M107" s="146">
        <f>'2a cofog szerinti teljesítés'!Q109</f>
        <v>0</v>
      </c>
      <c r="N107" s="220"/>
      <c r="O107" s="219">
        <f>'részletező tábla eredeti ei Bag'!U107</f>
        <v>0</v>
      </c>
      <c r="P107" s="146">
        <f>'részletező tábla módosíto ei '!U107</f>
        <v>0</v>
      </c>
      <c r="Q107" s="146">
        <f>'2a cofog szerinti teljesítés'!U109</f>
        <v>0</v>
      </c>
      <c r="R107" s="220"/>
      <c r="S107" s="219">
        <f>'részletező tábla eredeti ei Bag'!AZ107</f>
        <v>0</v>
      </c>
      <c r="T107" s="146">
        <f>'részletező tábla módosíto ei '!AZ107</f>
        <v>0</v>
      </c>
      <c r="U107" s="146">
        <f>'2a cofog szerinti teljesítés'!BC109</f>
        <v>0</v>
      </c>
      <c r="V107" s="301"/>
      <c r="W107" s="768">
        <f>'részletező tábla eredeti ei Bag'!BA107</f>
        <v>0</v>
      </c>
      <c r="X107" s="769">
        <f>'részletező tábla módosíto ei '!BA107</f>
        <v>0</v>
      </c>
      <c r="Y107" s="769">
        <f>'2a cofog szerinti teljesítés'!BD109</f>
        <v>0</v>
      </c>
      <c r="Z107" s="770"/>
      <c r="AA107" s="752">
        <f t="shared" si="55"/>
        <v>0</v>
      </c>
      <c r="AC107" s="101">
        <f t="shared" si="61"/>
        <v>0</v>
      </c>
      <c r="AD107" s="146">
        <f t="shared" si="56"/>
        <v>0</v>
      </c>
    </row>
    <row r="108" spans="1:30" x14ac:dyDescent="0.3">
      <c r="C108" s="224"/>
      <c r="D108" s="148"/>
      <c r="E108" s="148"/>
      <c r="F108" s="225"/>
      <c r="G108" s="224"/>
      <c r="H108" s="148"/>
      <c r="I108" s="148"/>
      <c r="J108" s="176"/>
      <c r="K108" s="224"/>
      <c r="L108" s="148"/>
      <c r="M108" s="148"/>
      <c r="N108" s="225"/>
      <c r="O108" s="224"/>
      <c r="P108" s="148"/>
      <c r="Q108" s="148"/>
      <c r="R108" s="225"/>
      <c r="S108" s="224"/>
      <c r="T108" s="148"/>
      <c r="U108" s="148"/>
      <c r="V108" s="303"/>
      <c r="W108" s="224"/>
      <c r="X108" s="148"/>
      <c r="Y108" s="148"/>
      <c r="Z108" s="303"/>
      <c r="AA108" s="754"/>
      <c r="AC108" s="101">
        <f t="shared" si="61"/>
        <v>0</v>
      </c>
      <c r="AD108" s="148">
        <f t="shared" si="56"/>
        <v>0</v>
      </c>
    </row>
    <row r="109" spans="1:30" ht="15.6" x14ac:dyDescent="0.3">
      <c r="B109" s="25" t="s">
        <v>233</v>
      </c>
      <c r="C109" s="226">
        <f>'részletező tábla eredeti ei Bag'!H109</f>
        <v>1832000</v>
      </c>
      <c r="D109" s="149">
        <f>'részletező tábla módosíto ei '!H109</f>
        <v>2247000</v>
      </c>
      <c r="E109" s="149">
        <f>'2a cofog szerinti teljesítés'!H111</f>
        <v>2836831</v>
      </c>
      <c r="F109" s="227">
        <f t="shared" ref="F109" si="86">F5+F25+F53+F71</f>
        <v>1.2624971072541167</v>
      </c>
      <c r="G109" s="226">
        <f>'részletező tábla eredeti ei Bag'!L109</f>
        <v>5000000</v>
      </c>
      <c r="H109" s="149">
        <f>'részletező tábla módosíto ei '!L109</f>
        <v>5676815</v>
      </c>
      <c r="I109" s="149">
        <f>'2a cofog szerinti teljesítés'!L111</f>
        <v>4205488</v>
      </c>
      <c r="J109" s="561"/>
      <c r="K109" s="226">
        <f>'részletező tábla eredeti ei Bag'!Q109</f>
        <v>50000</v>
      </c>
      <c r="L109" s="149">
        <f>'részletező tábla módosíto ei '!Q109</f>
        <v>1658717</v>
      </c>
      <c r="M109" s="149">
        <f>'2a cofog szerinti teljesítés'!Q111</f>
        <v>1204222</v>
      </c>
      <c r="N109" s="227">
        <v>0</v>
      </c>
      <c r="O109" s="226">
        <f>'részletező tábla eredeti ei Bag'!U109</f>
        <v>254000</v>
      </c>
      <c r="P109" s="149">
        <f>'részletező tábla módosíto ei '!U109</f>
        <v>254000</v>
      </c>
      <c r="Q109" s="149">
        <f>'2a cofog szerinti teljesítés'!U111</f>
        <v>344314</v>
      </c>
      <c r="R109" s="227">
        <f>Q109/P109</f>
        <v>1.3555669291338583</v>
      </c>
      <c r="S109" s="226">
        <f>'részletező tábla eredeti ei Bag'!AZ109</f>
        <v>515124811</v>
      </c>
      <c r="T109" s="149">
        <f>'részletező tábla módosíto ei '!AZ109</f>
        <v>588753804</v>
      </c>
      <c r="U109" s="149">
        <f>'2a cofog szerinti teljesítés'!BC111</f>
        <v>585262935</v>
      </c>
      <c r="V109" s="304">
        <f>U109/T109</f>
        <v>0.99407074913778393</v>
      </c>
      <c r="W109" s="226">
        <f>'részletező tábla eredeti ei Bag'!BA109</f>
        <v>522260811</v>
      </c>
      <c r="X109" s="149">
        <f>'részletező tábla módosíto ei '!BA109</f>
        <v>598590336</v>
      </c>
      <c r="Y109" s="149">
        <f>'2a cofog szerinti teljesítés'!BD111</f>
        <v>593853790</v>
      </c>
      <c r="Z109" s="304">
        <f>Y109/X109</f>
        <v>0.99208716593780755</v>
      </c>
      <c r="AA109" s="755">
        <f>X109-Y109</f>
        <v>4736546</v>
      </c>
      <c r="AC109" s="101">
        <f t="shared" si="61"/>
        <v>4736546</v>
      </c>
      <c r="AD109" s="149">
        <f t="shared" si="56"/>
        <v>4736546</v>
      </c>
    </row>
    <row r="110" spans="1:30" x14ac:dyDescent="0.3">
      <c r="C110" s="224"/>
      <c r="D110" s="148"/>
      <c r="E110" s="148"/>
      <c r="F110" s="225"/>
      <c r="G110" s="224">
        <f>'részletező tábla eredeti ei Bag'!L110</f>
        <v>0</v>
      </c>
      <c r="H110" s="148">
        <f>'részletező tábla módosíto ei '!L110</f>
        <v>0</v>
      </c>
      <c r="I110" s="148">
        <f>'2a cofog szerinti teljesítés'!L112</f>
        <v>0</v>
      </c>
      <c r="J110" s="176"/>
      <c r="K110" s="224"/>
      <c r="L110" s="148"/>
      <c r="M110" s="148"/>
      <c r="N110" s="225"/>
      <c r="O110" s="224"/>
      <c r="P110" s="148"/>
      <c r="Q110" s="148"/>
      <c r="R110" s="225"/>
      <c r="S110" s="224"/>
      <c r="T110" s="148"/>
      <c r="U110" s="148"/>
      <c r="V110" s="303"/>
      <c r="W110" s="224"/>
      <c r="X110" s="148"/>
      <c r="Y110" s="148"/>
      <c r="Z110" s="303"/>
      <c r="AA110" s="754"/>
      <c r="AC110" s="101">
        <f t="shared" si="61"/>
        <v>0</v>
      </c>
      <c r="AD110" s="148">
        <f t="shared" si="56"/>
        <v>0</v>
      </c>
    </row>
    <row r="111" spans="1:30" x14ac:dyDescent="0.3">
      <c r="B111" s="25" t="s">
        <v>234</v>
      </c>
      <c r="C111" s="226">
        <f>'részletező tábla eredeti ei Bag'!H111</f>
        <v>0</v>
      </c>
      <c r="D111" s="149">
        <f>'részletező tábla módosíto ei '!H111</f>
        <v>0</v>
      </c>
      <c r="E111" s="149">
        <f>'2a cofog szerinti teljesítés'!H113</f>
        <v>0</v>
      </c>
      <c r="F111" s="227">
        <f t="shared" ref="F111" si="87">F19+F65+F75</f>
        <v>0</v>
      </c>
      <c r="G111" s="226">
        <f>'részletező tábla eredeti ei Bag'!L111</f>
        <v>0</v>
      </c>
      <c r="H111" s="149">
        <f>'részletező tábla módosíto ei '!L111</f>
        <v>0</v>
      </c>
      <c r="I111" s="149">
        <f>'2a cofog szerinti teljesítés'!L113</f>
        <v>0</v>
      </c>
      <c r="J111" s="561"/>
      <c r="K111" s="226">
        <f>'részletező tábla eredeti ei Bag'!Q111</f>
        <v>0</v>
      </c>
      <c r="L111" s="149">
        <f>'részletező tábla módosíto ei '!Q111</f>
        <v>0</v>
      </c>
      <c r="M111" s="149">
        <f>'2a cofog szerinti teljesítés'!Q113</f>
        <v>0</v>
      </c>
      <c r="N111" s="227">
        <f t="shared" ref="N111" si="88">N19+N65+N75</f>
        <v>0</v>
      </c>
      <c r="O111" s="226">
        <f>'részletező tábla eredeti ei Bag'!U111</f>
        <v>0</v>
      </c>
      <c r="P111" s="149">
        <f>'részletező tábla módosíto ei '!U111</f>
        <v>0</v>
      </c>
      <c r="Q111" s="149">
        <f>'2a cofog szerinti teljesítés'!U113</f>
        <v>0</v>
      </c>
      <c r="R111" s="227">
        <v>0</v>
      </c>
      <c r="S111" s="226">
        <f>'részletező tábla eredeti ei Bag'!AZ111</f>
        <v>400071320</v>
      </c>
      <c r="T111" s="149">
        <f>'részletező tábla módosíto ei '!AZ111</f>
        <v>456400520</v>
      </c>
      <c r="U111" s="149">
        <f>'2a cofog szerinti teljesítés'!BC113</f>
        <v>456400520</v>
      </c>
      <c r="V111" s="304">
        <f>U111/T111</f>
        <v>1</v>
      </c>
      <c r="W111" s="226">
        <f>'részletező tábla eredeti ei Bag'!BA111</f>
        <v>400071320</v>
      </c>
      <c r="X111" s="149">
        <f>'részletező tábla módosíto ei '!BA111</f>
        <v>456400520</v>
      </c>
      <c r="Y111" s="149">
        <f>'2a cofog szerinti teljesítés'!BD113</f>
        <v>456400520</v>
      </c>
      <c r="Z111" s="304">
        <v>0</v>
      </c>
      <c r="AA111" s="755">
        <f>X111-Y111</f>
        <v>0</v>
      </c>
      <c r="AC111" s="101">
        <f t="shared" si="61"/>
        <v>0</v>
      </c>
      <c r="AD111" s="149">
        <f t="shared" si="56"/>
        <v>0</v>
      </c>
    </row>
    <row r="112" spans="1:30" x14ac:dyDescent="0.3">
      <c r="C112" s="224"/>
      <c r="D112" s="148"/>
      <c r="E112" s="148"/>
      <c r="F112" s="225"/>
      <c r="G112" s="224">
        <f>'részletező tábla eredeti ei Bag'!L112</f>
        <v>0</v>
      </c>
      <c r="H112" s="148">
        <f>'részletező tábla módosíto ei '!L112</f>
        <v>0</v>
      </c>
      <c r="I112" s="148">
        <f>'2a cofog szerinti teljesítés'!L114</f>
        <v>0</v>
      </c>
      <c r="J112" s="176"/>
      <c r="K112" s="224"/>
      <c r="L112" s="148"/>
      <c r="M112" s="148"/>
      <c r="N112" s="225"/>
      <c r="O112" s="224"/>
      <c r="P112" s="148"/>
      <c r="Q112" s="148"/>
      <c r="R112" s="225"/>
      <c r="S112" s="224"/>
      <c r="T112" s="148"/>
      <c r="U112" s="148"/>
      <c r="V112" s="303"/>
      <c r="W112" s="224"/>
      <c r="X112" s="148"/>
      <c r="Y112" s="148"/>
      <c r="Z112" s="303"/>
      <c r="AA112" s="754"/>
      <c r="AC112" s="101">
        <f t="shared" si="61"/>
        <v>0</v>
      </c>
      <c r="AD112" s="148">
        <f t="shared" si="56"/>
        <v>0</v>
      </c>
    </row>
    <row r="113" spans="1:30" x14ac:dyDescent="0.3">
      <c r="B113" s="25" t="s">
        <v>235</v>
      </c>
      <c r="C113" s="226">
        <f>'részletező tábla eredeti ei Bag'!H113</f>
        <v>24327370</v>
      </c>
      <c r="D113" s="149">
        <f>'részletező tábla módosíto ei '!H113</f>
        <v>25808370</v>
      </c>
      <c r="E113" s="149">
        <f>'2a cofog szerinti teljesítés'!H115</f>
        <v>24288979</v>
      </c>
      <c r="F113" s="227">
        <f>E113/D113</f>
        <v>0.94112797514914737</v>
      </c>
      <c r="G113" s="226">
        <f>'részletező tábla eredeti ei Bag'!L113</f>
        <v>67983595</v>
      </c>
      <c r="H113" s="149">
        <f>'részletező tábla módosíto ei '!L113</f>
        <v>78280617</v>
      </c>
      <c r="I113" s="149">
        <f>'2a cofog szerinti teljesítés'!L115</f>
        <v>76694272</v>
      </c>
      <c r="J113" s="561"/>
      <c r="K113" s="226">
        <f>'részletező tábla eredeti ei Bag'!Q113</f>
        <v>125207357</v>
      </c>
      <c r="L113" s="149">
        <f>'részletező tábla módosíto ei '!Q113</f>
        <v>146891206</v>
      </c>
      <c r="M113" s="149">
        <f>'2a cofog szerinti teljesítés'!Q115</f>
        <v>140169093</v>
      </c>
      <c r="N113" s="227">
        <f>M113/L113</f>
        <v>0.95423747150663329</v>
      </c>
      <c r="O113" s="226">
        <f>'részletező tábla eredeti ei Bag'!U113</f>
        <v>78940898</v>
      </c>
      <c r="P113" s="149">
        <f>'részletező tábla módosíto ei '!U113</f>
        <v>82605858</v>
      </c>
      <c r="Q113" s="149">
        <f>'2a cofog szerinti teljesítés'!U115</f>
        <v>81217525</v>
      </c>
      <c r="R113" s="227">
        <f>Q113/P113</f>
        <v>0.98319328636475156</v>
      </c>
      <c r="S113" s="226">
        <f>'részletező tábla eredeti ei Bag'!AZ113</f>
        <v>63296685</v>
      </c>
      <c r="T113" s="149">
        <f>'részletező tábla módosíto ei '!AZ113</f>
        <v>63296685</v>
      </c>
      <c r="U113" s="149">
        <f>'2a cofog szerinti teljesítés'!BC115</f>
        <v>78819593</v>
      </c>
      <c r="V113" s="304">
        <f>U113/T113</f>
        <v>1.2452404576953753</v>
      </c>
      <c r="W113" s="226">
        <f>'részletező tábla eredeti ei Bag'!BA113</f>
        <v>359755905</v>
      </c>
      <c r="X113" s="149">
        <f>'részletező tábla módosíto ei '!BA113</f>
        <v>396882736</v>
      </c>
      <c r="Y113" s="149">
        <f>'2a cofog szerinti teljesítés'!BD115</f>
        <v>401189462</v>
      </c>
      <c r="Z113" s="304">
        <f>Y113/X113</f>
        <v>1.010851381552661</v>
      </c>
      <c r="AA113" s="755">
        <f>X113-Y113</f>
        <v>-4306726</v>
      </c>
      <c r="AC113" s="101">
        <f t="shared" si="61"/>
        <v>-4306726</v>
      </c>
      <c r="AD113" s="149">
        <f t="shared" si="56"/>
        <v>-4306726</v>
      </c>
    </row>
    <row r="114" spans="1:30" x14ac:dyDescent="0.3">
      <c r="C114" s="224"/>
      <c r="D114" s="148"/>
      <c r="E114" s="148"/>
      <c r="F114" s="225"/>
      <c r="G114" s="224">
        <f>'részletező tábla eredeti ei Bag'!L114</f>
        <v>0</v>
      </c>
      <c r="H114" s="148">
        <f>'részletező tábla módosíto ei '!L114</f>
        <v>0</v>
      </c>
      <c r="I114" s="148">
        <f>'2a cofog szerinti teljesítés'!L116</f>
        <v>0</v>
      </c>
      <c r="J114" s="176"/>
      <c r="K114" s="224"/>
      <c r="L114" s="148"/>
      <c r="M114" s="148"/>
      <c r="N114" s="225"/>
      <c r="O114" s="224"/>
      <c r="P114" s="148"/>
      <c r="Q114" s="148"/>
      <c r="R114" s="225"/>
      <c r="S114" s="224"/>
      <c r="T114" s="148"/>
      <c r="U114" s="148"/>
      <c r="V114" s="303"/>
      <c r="W114" s="224"/>
      <c r="X114" s="148"/>
      <c r="Y114" s="148"/>
      <c r="Z114" s="303"/>
      <c r="AA114" s="754"/>
      <c r="AC114" s="101">
        <f t="shared" si="61"/>
        <v>0</v>
      </c>
      <c r="AD114" s="148">
        <f t="shared" si="56"/>
        <v>0</v>
      </c>
    </row>
    <row r="115" spans="1:30" ht="17.399999999999999" x14ac:dyDescent="0.3">
      <c r="A115" s="26" t="s">
        <v>236</v>
      </c>
      <c r="B115" s="205" t="s">
        <v>237</v>
      </c>
      <c r="C115" s="228">
        <f>'részletező tábla eredeti ei Bag'!H115</f>
        <v>26159370</v>
      </c>
      <c r="D115" s="150">
        <f>'részletező tábla módosíto ei '!H115</f>
        <v>28055370</v>
      </c>
      <c r="E115" s="150">
        <f>'2a cofog szerinti teljesítés'!H117</f>
        <v>27125810</v>
      </c>
      <c r="F115" s="229">
        <f>E115/D115</f>
        <v>0.96686694917942628</v>
      </c>
      <c r="G115" s="228">
        <f>'részletező tábla eredeti ei Bag'!L115</f>
        <v>72983595</v>
      </c>
      <c r="H115" s="150">
        <f>'részletező tábla módosíto ei '!L115</f>
        <v>83957432</v>
      </c>
      <c r="I115" s="150">
        <f>'2a cofog szerinti teljesítés'!L117</f>
        <v>80899760</v>
      </c>
      <c r="J115" s="562"/>
      <c r="K115" s="228">
        <f>'részletező tábla eredeti ei Bag'!Q115</f>
        <v>125257357</v>
      </c>
      <c r="L115" s="150">
        <f>'részletező tábla módosíto ei '!Q115</f>
        <v>148549923</v>
      </c>
      <c r="M115" s="150">
        <f>'2a cofog szerinti teljesítés'!Q117</f>
        <v>141373315</v>
      </c>
      <c r="N115" s="229">
        <f>M115/L115</f>
        <v>0.95168891470916483</v>
      </c>
      <c r="O115" s="228">
        <f>'részletező tábla eredeti ei Bag'!U115</f>
        <v>79194898</v>
      </c>
      <c r="P115" s="150">
        <f>'részletező tábla módosíto ei '!U115</f>
        <v>82859858</v>
      </c>
      <c r="Q115" s="150">
        <f>'2a cofog szerinti teljesítés'!U117</f>
        <v>81561839</v>
      </c>
      <c r="R115" s="229">
        <f>Q115/P115</f>
        <v>0.98433476678176302</v>
      </c>
      <c r="S115" s="228">
        <f>'részletező tábla eredeti ei Bag'!AZ115</f>
        <v>978492816</v>
      </c>
      <c r="T115" s="150">
        <f>'részletező tábla módosíto ei '!AZ115</f>
        <v>1108451009</v>
      </c>
      <c r="U115" s="150">
        <f>'2a cofog szerinti teljesítés'!BC117</f>
        <v>1120483048</v>
      </c>
      <c r="V115" s="305">
        <f>U115/T115</f>
        <v>1.0108548225427254</v>
      </c>
      <c r="W115" s="774">
        <f>'részletező tábla eredeti ei Bag'!BA115</f>
        <v>1282088036</v>
      </c>
      <c r="X115" s="775">
        <f>'részletező tábla módosíto ei '!BA115</f>
        <v>1451873592</v>
      </c>
      <c r="Y115" s="775">
        <f>'2a cofog szerinti teljesítés'!BD117</f>
        <v>1451443772</v>
      </c>
      <c r="Z115" s="776">
        <f>Y115/X115</f>
        <v>0.99970395494320696</v>
      </c>
      <c r="AA115" s="756">
        <f>X115-Y115</f>
        <v>429820</v>
      </c>
      <c r="AC115" s="101">
        <f t="shared" si="61"/>
        <v>429820</v>
      </c>
      <c r="AD115" s="150">
        <f t="shared" si="56"/>
        <v>429820</v>
      </c>
    </row>
    <row r="116" spans="1:30" ht="17.399999999999999" x14ac:dyDescent="0.3">
      <c r="A116" s="28"/>
      <c r="B116" s="29"/>
      <c r="C116" s="224"/>
      <c r="D116" s="148"/>
      <c r="E116" s="148"/>
      <c r="F116" s="225"/>
      <c r="G116" s="224">
        <f>'részletező tábla eredeti ei Bag'!L116</f>
        <v>0</v>
      </c>
      <c r="H116" s="148">
        <f>'részletező tábla módosíto ei '!L116</f>
        <v>0</v>
      </c>
      <c r="I116" s="148">
        <f>'2a cofog szerinti teljesítés'!L118</f>
        <v>0</v>
      </c>
      <c r="J116" s="176"/>
      <c r="K116" s="224"/>
      <c r="L116" s="148"/>
      <c r="M116" s="148"/>
      <c r="N116" s="225"/>
      <c r="O116" s="224"/>
      <c r="P116" s="148"/>
      <c r="Q116" s="148"/>
      <c r="R116" s="225"/>
      <c r="S116" s="224"/>
      <c r="T116" s="148"/>
      <c r="U116" s="148"/>
      <c r="V116" s="303"/>
      <c r="W116" s="224"/>
      <c r="X116" s="148"/>
      <c r="Y116" s="148"/>
      <c r="Z116" s="303"/>
      <c r="AA116" s="754"/>
      <c r="AC116" s="101">
        <f t="shared" si="61"/>
        <v>0</v>
      </c>
      <c r="AD116" s="148">
        <f t="shared" si="56"/>
        <v>0</v>
      </c>
    </row>
    <row r="117" spans="1:30" ht="34.799999999999997" x14ac:dyDescent="0.3">
      <c r="A117" s="30"/>
      <c r="B117" s="206" t="s">
        <v>238</v>
      </c>
      <c r="C117" s="230">
        <f>'részletező tábla eredeti ei Bag'!H117</f>
        <v>3313488</v>
      </c>
      <c r="D117" s="151">
        <f>'részletező tábla módosíto ei '!H117</f>
        <v>3728488</v>
      </c>
      <c r="E117" s="151">
        <f>'2a cofog szerinti teljesítés'!H119</f>
        <v>4318319</v>
      </c>
      <c r="F117" s="229">
        <f>E117/D117</f>
        <v>1.1581957619281595</v>
      </c>
      <c r="G117" s="230">
        <f>'részletező tábla eredeti ei Bag'!L117</f>
        <v>6466957</v>
      </c>
      <c r="H117" s="151">
        <f>'részletező tábla módosíto ei '!L117</f>
        <v>7143772</v>
      </c>
      <c r="I117" s="151">
        <f>'2a cofog szerinti teljesítés'!L119</f>
        <v>5672445</v>
      </c>
      <c r="J117" s="563"/>
      <c r="K117" s="230">
        <f>'részletező tábla eredeti ei Bag'!Q117</f>
        <v>1237782</v>
      </c>
      <c r="L117" s="151">
        <f>'részletező tábla módosíto ei '!Q117</f>
        <v>2846499</v>
      </c>
      <c r="M117" s="151">
        <f>'2a cofog szerinti teljesítés'!Q119</f>
        <v>2392004</v>
      </c>
      <c r="N117" s="231">
        <v>0</v>
      </c>
      <c r="O117" s="230">
        <f>'részletező tábla eredeti ei Bag'!U117</f>
        <v>1777561</v>
      </c>
      <c r="P117" s="151">
        <f>'részletező tábla módosíto ei '!U117</f>
        <v>1777561</v>
      </c>
      <c r="Q117" s="151">
        <f>'2a cofog szerinti teljesítés'!U119</f>
        <v>1867875</v>
      </c>
      <c r="R117" s="231">
        <f>Q117/P117</f>
        <v>1.0508078203785973</v>
      </c>
      <c r="S117" s="230">
        <f>'részletező tábla eredeti ei Bag'!AZ117</f>
        <v>978492816</v>
      </c>
      <c r="T117" s="151">
        <f>'részletező tábla módosíto ei '!AZ117</f>
        <v>1108451009</v>
      </c>
      <c r="U117" s="151">
        <f>'2a cofog szerinti teljesítés'!BC119</f>
        <v>1120483048</v>
      </c>
      <c r="V117" s="306">
        <f>U117/T117</f>
        <v>1.0108548225427254</v>
      </c>
      <c r="W117" s="230">
        <f>'részletező tábla eredeti ei Bag'!BA117</f>
        <v>991288604</v>
      </c>
      <c r="X117" s="151">
        <f>'részletező tábla módosíto ei '!BA117</f>
        <v>1123947329</v>
      </c>
      <c r="Y117" s="151">
        <f>'2a cofog szerinti teljesítés'!BD119</f>
        <v>1134733691</v>
      </c>
      <c r="Z117" s="306">
        <f>Y117/X117</f>
        <v>1.0095968571851111</v>
      </c>
      <c r="AA117" s="757">
        <f>X117-Y117</f>
        <v>-10786362</v>
      </c>
      <c r="AC117" s="101">
        <f t="shared" si="61"/>
        <v>-10786362</v>
      </c>
      <c r="AD117" s="151">
        <f t="shared" si="56"/>
        <v>-10786362</v>
      </c>
    </row>
    <row r="118" spans="1:30" x14ac:dyDescent="0.3">
      <c r="C118" s="224"/>
      <c r="D118" s="148"/>
      <c r="E118" s="148"/>
      <c r="F118" s="225"/>
      <c r="G118" s="224">
        <f>'részletező tábla eredeti ei Bag'!L118</f>
        <v>0</v>
      </c>
      <c r="H118" s="148">
        <f>'részletező tábla módosíto ei '!L118</f>
        <v>0</v>
      </c>
      <c r="I118" s="148">
        <f>'2a cofog szerinti teljesítés'!L120</f>
        <v>0</v>
      </c>
      <c r="J118" s="176"/>
      <c r="K118" s="224"/>
      <c r="L118" s="148"/>
      <c r="M118" s="148"/>
      <c r="N118" s="225"/>
      <c r="O118" s="224"/>
      <c r="P118" s="148"/>
      <c r="Q118" s="148"/>
      <c r="R118" s="225"/>
      <c r="S118" s="224"/>
      <c r="T118" s="148"/>
      <c r="U118" s="148"/>
      <c r="V118" s="303"/>
      <c r="W118" s="224"/>
      <c r="X118" s="148"/>
      <c r="Y118" s="148"/>
      <c r="Z118" s="303"/>
      <c r="AA118" s="754"/>
      <c r="AC118" s="101">
        <f t="shared" si="61"/>
        <v>0</v>
      </c>
      <c r="AD118" s="148">
        <f t="shared" si="56"/>
        <v>0</v>
      </c>
    </row>
    <row r="119" spans="1:30" ht="35.4" thickBot="1" x14ac:dyDescent="0.35">
      <c r="A119" s="32"/>
      <c r="B119" s="207" t="s">
        <v>239</v>
      </c>
      <c r="C119" s="241">
        <f>'részletező tábla eredeti ei Bag'!H119</f>
        <v>1832000</v>
      </c>
      <c r="D119" s="242">
        <f>'részletező tábla módosíto ei '!H119</f>
        <v>2247000</v>
      </c>
      <c r="E119" s="242">
        <f>'2a cofog szerinti teljesítés'!H121</f>
        <v>2836831</v>
      </c>
      <c r="F119" s="370">
        <f>E119/D119</f>
        <v>1.2624971072541167</v>
      </c>
      <c r="G119" s="241">
        <f>'részletező tábla eredeti ei Bag'!L119</f>
        <v>5000000</v>
      </c>
      <c r="H119" s="242">
        <f>'részletező tábla módosíto ei '!L119</f>
        <v>5676815</v>
      </c>
      <c r="I119" s="242">
        <f>'2a cofog szerinti teljesítés'!L121</f>
        <v>4205488</v>
      </c>
      <c r="J119" s="564"/>
      <c r="K119" s="241">
        <f>'részletező tábla eredeti ei Bag'!Q119</f>
        <v>50000</v>
      </c>
      <c r="L119" s="242">
        <f>'részletező tábla módosíto ei '!Q119</f>
        <v>1658717</v>
      </c>
      <c r="M119" s="242">
        <f>'2a cofog szerinti teljesítés'!Q121</f>
        <v>1204222</v>
      </c>
      <c r="N119" s="243">
        <v>0</v>
      </c>
      <c r="O119" s="241">
        <f>'részletező tábla eredeti ei Bag'!U119</f>
        <v>254000</v>
      </c>
      <c r="P119" s="242">
        <f>'részletező tábla módosíto ei '!U119</f>
        <v>254000</v>
      </c>
      <c r="Q119" s="242">
        <f>'2a cofog szerinti teljesítés'!U121</f>
        <v>344314</v>
      </c>
      <c r="R119" s="243">
        <f>Q119/P119</f>
        <v>1.3555669291338583</v>
      </c>
      <c r="S119" s="241">
        <f>'részletező tábla eredeti ei Bag'!AZ119</f>
        <v>915196131</v>
      </c>
      <c r="T119" s="242">
        <f>'részletező tábla módosíto ei '!AZ119</f>
        <v>1045154324</v>
      </c>
      <c r="U119" s="242">
        <f>'2a cofog szerinti teljesítés'!BC121</f>
        <v>1041663455</v>
      </c>
      <c r="V119" s="307">
        <f>U119/T119</f>
        <v>0.99665994875604613</v>
      </c>
      <c r="W119" s="241">
        <f>'részletező tábla eredeti ei Bag'!BA119</f>
        <v>922332131</v>
      </c>
      <c r="X119" s="242">
        <f>'részletező tábla módosíto ei '!BA119</f>
        <v>1054990856</v>
      </c>
      <c r="Y119" s="242">
        <f>'2a cofog szerinti teljesítés'!BD121</f>
        <v>1050254310</v>
      </c>
      <c r="Z119" s="307">
        <f>Y119/X119</f>
        <v>0.99551034402519978</v>
      </c>
      <c r="AA119" s="758">
        <f>X119-Y119</f>
        <v>4736546</v>
      </c>
      <c r="AC119" s="101">
        <f t="shared" si="61"/>
        <v>4736546</v>
      </c>
      <c r="AD119" s="242">
        <f t="shared" si="56"/>
        <v>4736546</v>
      </c>
    </row>
    <row r="120" spans="1:30" ht="15.6" thickBot="1" x14ac:dyDescent="0.35">
      <c r="C120" s="148"/>
      <c r="D120" s="153"/>
      <c r="E120" s="153"/>
      <c r="F120" s="176"/>
      <c r="G120" s="148"/>
      <c r="H120" s="153"/>
      <c r="I120" s="153"/>
      <c r="J120" s="176"/>
      <c r="K120" s="148"/>
      <c r="L120" s="153"/>
      <c r="M120" s="153"/>
      <c r="N120" s="176"/>
      <c r="O120" s="148"/>
      <c r="P120" s="153"/>
      <c r="Q120" s="153"/>
      <c r="R120" s="176"/>
      <c r="S120" s="148"/>
      <c r="T120" s="153"/>
      <c r="U120" s="153"/>
      <c r="V120" s="308"/>
      <c r="W120" s="148"/>
      <c r="X120" s="153"/>
      <c r="Y120" s="153"/>
      <c r="Z120" s="303"/>
      <c r="AA120" s="153"/>
      <c r="AC120" s="101">
        <f t="shared" si="61"/>
        <v>0</v>
      </c>
    </row>
    <row r="121" spans="1:30" ht="15.6" x14ac:dyDescent="0.3">
      <c r="C121" s="254" t="str">
        <f>C2</f>
        <v>Művház</v>
      </c>
      <c r="D121" s="255"/>
      <c r="E121" s="255"/>
      <c r="F121" s="256"/>
      <c r="G121" s="254"/>
      <c r="H121" s="255"/>
      <c r="I121" s="255"/>
      <c r="J121" s="565"/>
      <c r="K121" s="254" t="str">
        <f>K2</f>
        <v>Iglice Napközi otthonos Óvoda</v>
      </c>
      <c r="L121" s="257"/>
      <c r="M121" s="258"/>
      <c r="N121" s="256"/>
      <c r="O121" s="254" t="str">
        <f>O2</f>
        <v>Polgármesteri Hivatal</v>
      </c>
      <c r="P121" s="257"/>
      <c r="Q121" s="258"/>
      <c r="R121" s="256"/>
      <c r="S121" s="254" t="str">
        <f>S2</f>
        <v>Önkormányzat</v>
      </c>
      <c r="T121" s="257"/>
      <c r="U121" s="258"/>
      <c r="V121" s="309"/>
      <c r="W121" s="254" t="str">
        <f>W2</f>
        <v>Összesített Önkormányzati</v>
      </c>
      <c r="X121" s="257"/>
      <c r="Y121" s="258"/>
      <c r="Z121" s="309"/>
      <c r="AA121" s="759"/>
      <c r="AC121" s="101">
        <f t="shared" si="61"/>
        <v>0</v>
      </c>
    </row>
    <row r="122" spans="1:30" ht="15.6" x14ac:dyDescent="0.3">
      <c r="A122" s="5"/>
      <c r="B122" s="6" t="s">
        <v>1</v>
      </c>
      <c r="C122" s="232"/>
      <c r="D122" s="157"/>
      <c r="E122" s="161"/>
      <c r="F122" s="233"/>
      <c r="G122" s="232"/>
      <c r="H122" s="157"/>
      <c r="I122" s="161"/>
      <c r="J122" s="566"/>
      <c r="K122" s="232"/>
      <c r="L122" s="157"/>
      <c r="M122" s="157"/>
      <c r="N122" s="233"/>
      <c r="O122" s="232"/>
      <c r="P122" s="157"/>
      <c r="Q122" s="157"/>
      <c r="R122" s="233"/>
      <c r="S122" s="232"/>
      <c r="T122" s="157"/>
      <c r="U122" s="157"/>
      <c r="V122" s="310"/>
      <c r="W122" s="232"/>
      <c r="X122" s="157"/>
      <c r="Y122" s="157"/>
      <c r="Z122" s="310"/>
      <c r="AA122" s="760"/>
      <c r="AC122" s="101">
        <f t="shared" si="61"/>
        <v>0</v>
      </c>
    </row>
    <row r="123" spans="1:30" ht="31.2" x14ac:dyDescent="0.3">
      <c r="A123" s="2" t="s">
        <v>240</v>
      </c>
      <c r="B123" s="10" t="s">
        <v>684</v>
      </c>
      <c r="C123" s="234" t="str">
        <f>C4</f>
        <v>Eredeti</v>
      </c>
      <c r="D123" s="235" t="str">
        <f t="shared" ref="D123:E123" si="89">D4</f>
        <v>Módosított</v>
      </c>
      <c r="E123" s="235" t="str">
        <f t="shared" si="89"/>
        <v>Tényleges</v>
      </c>
      <c r="F123" s="236" t="str">
        <f t="shared" ref="F123:Z123" si="90">F4</f>
        <v>%</v>
      </c>
      <c r="G123" s="234"/>
      <c r="H123" s="235"/>
      <c r="I123" s="235"/>
      <c r="J123" s="567"/>
      <c r="K123" s="259" t="str">
        <f t="shared" si="90"/>
        <v>Eredeti</v>
      </c>
      <c r="L123" s="161" t="str">
        <f t="shared" si="90"/>
        <v>Módosított</v>
      </c>
      <c r="M123" s="161" t="str">
        <f t="shared" si="90"/>
        <v>Tényleges</v>
      </c>
      <c r="N123" s="236" t="str">
        <f t="shared" si="90"/>
        <v>%</v>
      </c>
      <c r="O123" s="259" t="str">
        <f t="shared" si="90"/>
        <v>Eredeti</v>
      </c>
      <c r="P123" s="161" t="str">
        <f t="shared" si="90"/>
        <v>Módosított</v>
      </c>
      <c r="Q123" s="161" t="str">
        <f t="shared" si="90"/>
        <v>Tényleges</v>
      </c>
      <c r="R123" s="236" t="str">
        <f t="shared" si="90"/>
        <v>%</v>
      </c>
      <c r="S123" s="259" t="str">
        <f t="shared" si="90"/>
        <v>Eredeti</v>
      </c>
      <c r="T123" s="161" t="str">
        <f t="shared" si="90"/>
        <v>Módosított</v>
      </c>
      <c r="U123" s="161" t="str">
        <f t="shared" si="90"/>
        <v>Tényleges</v>
      </c>
      <c r="V123" s="311" t="str">
        <f t="shared" si="90"/>
        <v>%</v>
      </c>
      <c r="W123" s="259" t="str">
        <f t="shared" si="90"/>
        <v>Eredeti</v>
      </c>
      <c r="X123" s="161" t="str">
        <f t="shared" si="90"/>
        <v>Módosított</v>
      </c>
      <c r="Y123" s="161" t="str">
        <f t="shared" si="90"/>
        <v>Tényleges</v>
      </c>
      <c r="Z123" s="311" t="str">
        <f t="shared" si="90"/>
        <v>%</v>
      </c>
      <c r="AA123" s="761" t="s">
        <v>961</v>
      </c>
      <c r="AC123" s="101" t="e">
        <f t="shared" si="61"/>
        <v>#VALUE!</v>
      </c>
    </row>
    <row r="124" spans="1:30" ht="15.6" x14ac:dyDescent="0.3">
      <c r="A124" s="14" t="s">
        <v>241</v>
      </c>
      <c r="B124" s="199" t="s">
        <v>242</v>
      </c>
      <c r="C124" s="217">
        <f>'részletező tábla eredeti ei Bag'!H124</f>
        <v>14738962</v>
      </c>
      <c r="D124" s="145">
        <f>'részletező tábla módosíto ei '!H124</f>
        <v>14902377</v>
      </c>
      <c r="E124" s="145">
        <f>'2a cofog szerinti teljesítés'!H126</f>
        <v>14198224</v>
      </c>
      <c r="F124" s="218">
        <f>E124/D124</f>
        <v>0.95274894736591353</v>
      </c>
      <c r="G124" s="217">
        <f>'részletező tábla eredeti ei Bag'!L124</f>
        <v>57098147</v>
      </c>
      <c r="H124" s="145">
        <f>'részletező tábla módosíto ei '!L124</f>
        <v>64018921</v>
      </c>
      <c r="I124" s="145">
        <f>'2a cofog szerinti teljesítés'!L126</f>
        <v>63888616</v>
      </c>
      <c r="J124" s="557"/>
      <c r="K124" s="217">
        <f>'részletező tábla eredeti ei Bag'!Q124</f>
        <v>104003482</v>
      </c>
      <c r="L124" s="145">
        <f>'részletező tábla módosíto ei '!Q124</f>
        <v>121906107</v>
      </c>
      <c r="M124" s="145">
        <f>'2a cofog szerinti teljesítés'!Q126</f>
        <v>116798315</v>
      </c>
      <c r="N124" s="218">
        <f>M124/L124</f>
        <v>0.958100606067258</v>
      </c>
      <c r="O124" s="217">
        <f>'részletező tábla eredeti ei Bag'!U124</f>
        <v>58277096</v>
      </c>
      <c r="P124" s="145">
        <f>'részletező tábla módosíto ei '!U124</f>
        <v>60680108</v>
      </c>
      <c r="Q124" s="145">
        <f>'2a cofog szerinti teljesítés'!U126</f>
        <v>60674573</v>
      </c>
      <c r="R124" s="218">
        <f>Q124/P124</f>
        <v>0.9999087839461327</v>
      </c>
      <c r="S124" s="217">
        <f>'részletező tábla eredeti ei Bag'!AZ124</f>
        <v>81749888</v>
      </c>
      <c r="T124" s="145">
        <f>'részletező tábla módosíto ei '!AZ124</f>
        <v>85704630</v>
      </c>
      <c r="U124" s="145">
        <f>'2a cofog szerinti teljesítés'!BC126</f>
        <v>81200366</v>
      </c>
      <c r="V124" s="300">
        <f>U124/T124</f>
        <v>0.94744433293743868</v>
      </c>
      <c r="W124" s="765">
        <f>'részletező tábla eredeti ei Bag'!BA124</f>
        <v>315867575</v>
      </c>
      <c r="X124" s="766">
        <f>'részletező tábla módosíto ei '!BA124</f>
        <v>347212143</v>
      </c>
      <c r="Y124" s="766">
        <f>'2a cofog szerinti teljesítés'!BD126</f>
        <v>336760094</v>
      </c>
      <c r="Z124" s="767">
        <f>Y124/X124</f>
        <v>0.9698972250518324</v>
      </c>
      <c r="AA124" s="751">
        <f>X124-Y124</f>
        <v>10452049</v>
      </c>
      <c r="AC124" s="101">
        <f t="shared" si="61"/>
        <v>10452049</v>
      </c>
      <c r="AD124" s="145">
        <f>X124-Y124</f>
        <v>10452049</v>
      </c>
    </row>
    <row r="125" spans="1:30" ht="15.6" x14ac:dyDescent="0.3">
      <c r="A125" s="16" t="s">
        <v>243</v>
      </c>
      <c r="B125" s="200" t="s">
        <v>244</v>
      </c>
      <c r="C125" s="219">
        <f>'részletező tábla eredeti ei Bag'!H125</f>
        <v>14568962</v>
      </c>
      <c r="D125" s="146">
        <f>'részletező tábla módosíto ei '!H125</f>
        <v>14688962</v>
      </c>
      <c r="E125" s="146">
        <f>'2a cofog szerinti teljesítés'!H127</f>
        <v>14017064</v>
      </c>
      <c r="F125" s="220">
        <f>E125/D125</f>
        <v>0.95425830633914088</v>
      </c>
      <c r="G125" s="219">
        <f>'részletező tábla eredeti ei Bag'!L125</f>
        <v>55118147</v>
      </c>
      <c r="H125" s="146">
        <f>'részletező tábla módosíto ei '!L125</f>
        <v>62161976</v>
      </c>
      <c r="I125" s="146">
        <f>'2a cofog szerinti teljesítés'!L127</f>
        <v>62031671</v>
      </c>
      <c r="J125" s="558"/>
      <c r="K125" s="219">
        <f>'részletező tábla eredeti ei Bag'!Q125</f>
        <v>103103482</v>
      </c>
      <c r="L125" s="146">
        <f>'részletező tábla módosíto ei '!Q125</f>
        <v>121306413</v>
      </c>
      <c r="M125" s="146">
        <f>'2a cofog szerinti teljesítés'!Q127</f>
        <v>116198621</v>
      </c>
      <c r="N125" s="220">
        <f>M125/L125</f>
        <v>0.95789347097420152</v>
      </c>
      <c r="O125" s="219">
        <f>'részletező tábla eredeti ei Bag'!U125</f>
        <v>57567096</v>
      </c>
      <c r="P125" s="146">
        <f>'részletező tábla módosíto ei '!U125</f>
        <v>60008974</v>
      </c>
      <c r="Q125" s="146">
        <f>'2a cofog szerinti teljesítés'!U127</f>
        <v>60003529</v>
      </c>
      <c r="R125" s="220">
        <f>Q125/P125</f>
        <v>0.99990926357114518</v>
      </c>
      <c r="S125" s="219">
        <f>'részletező tábla eredeti ei Bag'!AZ125</f>
        <v>65446312</v>
      </c>
      <c r="T125" s="146">
        <f>'részletező tábla módosíto ei '!AZ125</f>
        <v>63138565</v>
      </c>
      <c r="U125" s="146">
        <f>'2a cofog szerinti teljesítés'!BC127</f>
        <v>59056073</v>
      </c>
      <c r="V125" s="301">
        <f>U125/T125</f>
        <v>0.93534075410171269</v>
      </c>
      <c r="W125" s="768">
        <f>'részletező tábla eredeti ei Bag'!BA125</f>
        <v>295803999</v>
      </c>
      <c r="X125" s="769">
        <f>'részletező tábla módosíto ei '!BA125</f>
        <v>321304890</v>
      </c>
      <c r="Y125" s="769">
        <f>'2a cofog szerinti teljesítés'!BD127</f>
        <v>311306958</v>
      </c>
      <c r="Z125" s="770">
        <f>Y125/X125</f>
        <v>0.96888334939440235</v>
      </c>
      <c r="AA125" s="752">
        <f t="shared" ref="AA125:AA188" si="91">X125-Y125</f>
        <v>9997932</v>
      </c>
      <c r="AC125" s="101">
        <f t="shared" si="61"/>
        <v>9997932</v>
      </c>
      <c r="AD125" s="146">
        <f t="shared" ref="AD125:AD188" si="92">X125-Y125</f>
        <v>9997932</v>
      </c>
    </row>
    <row r="126" spans="1:30" ht="15.6" x14ac:dyDescent="0.3">
      <c r="A126" s="22" t="s">
        <v>245</v>
      </c>
      <c r="B126" s="203" t="s">
        <v>246</v>
      </c>
      <c r="C126" s="221">
        <f>'részletező tábla eredeti ei Bag'!H126</f>
        <v>14388962</v>
      </c>
      <c r="D126" s="147">
        <f>'részletező tábla módosíto ei '!H126</f>
        <v>14388962</v>
      </c>
      <c r="E126" s="147">
        <f>'2a cofog szerinti teljesítés'!H128</f>
        <v>13717064</v>
      </c>
      <c r="F126" s="222">
        <f>E126/D126</f>
        <v>0.95330462336338095</v>
      </c>
      <c r="G126" s="221">
        <f>'részletező tábla eredeti ei Bag'!L126</f>
        <v>51061687</v>
      </c>
      <c r="H126" s="147">
        <f>'részletező tábla módosíto ei '!L126</f>
        <v>57536758</v>
      </c>
      <c r="I126" s="147">
        <f>'2a cofog szerinti teljesítés'!L128</f>
        <v>57536758</v>
      </c>
      <c r="J126" s="559"/>
      <c r="K126" s="221">
        <f>'részletező tábla eredeti ei Bag'!Q126</f>
        <v>99711482</v>
      </c>
      <c r="L126" s="147">
        <f>'részletező tábla módosíto ei '!Q126</f>
        <v>116640091</v>
      </c>
      <c r="M126" s="147">
        <f>'2a cofog szerinti teljesítés'!Q128</f>
        <v>111555356</v>
      </c>
      <c r="N126" s="222">
        <f>M126/L126</f>
        <v>0.95640662694613299</v>
      </c>
      <c r="O126" s="221">
        <f>'részletező tábla eredeti ei Bag'!U126</f>
        <v>53099496</v>
      </c>
      <c r="P126" s="147">
        <f>'részletező tábla módosíto ei '!U126</f>
        <v>53834460</v>
      </c>
      <c r="Q126" s="147">
        <f>'2a cofog szerinti teljesítés'!U128</f>
        <v>53834460</v>
      </c>
      <c r="R126" s="222">
        <f>Q126/P126</f>
        <v>1</v>
      </c>
      <c r="S126" s="221">
        <f>'részletező tábla eredeti ei Bag'!AZ126</f>
        <v>57697112</v>
      </c>
      <c r="T126" s="147">
        <f>'részletező tábla módosíto ei '!AZ126</f>
        <v>56983365</v>
      </c>
      <c r="U126" s="147">
        <f>'2a cofog szerinti teljesítés'!BC128</f>
        <v>53856394</v>
      </c>
      <c r="V126" s="302">
        <f>U126/T126</f>
        <v>0.94512484476829339</v>
      </c>
      <c r="W126" s="771">
        <f>'részletező tábla eredeti ei Bag'!BA126</f>
        <v>275958739</v>
      </c>
      <c r="X126" s="772">
        <f>'részletező tábla módosíto ei '!BA126</f>
        <v>299383636</v>
      </c>
      <c r="Y126" s="772">
        <f>'2a cofog szerinti teljesítés'!BD128</f>
        <v>290500032</v>
      </c>
      <c r="Z126" s="773">
        <f>Y126/X126</f>
        <v>0.97032702214893263</v>
      </c>
      <c r="AA126" s="753">
        <f t="shared" si="91"/>
        <v>8883604</v>
      </c>
      <c r="AC126" s="101">
        <f t="shared" si="61"/>
        <v>8883604</v>
      </c>
      <c r="AD126" s="147">
        <f t="shared" si="92"/>
        <v>8883604</v>
      </c>
    </row>
    <row r="127" spans="1:30" ht="15.6" x14ac:dyDescent="0.3">
      <c r="A127" s="22" t="s">
        <v>247</v>
      </c>
      <c r="B127" s="203" t="s">
        <v>248</v>
      </c>
      <c r="C127" s="221">
        <f>'részletező tábla eredeti ei Bag'!H127</f>
        <v>0</v>
      </c>
      <c r="D127" s="147">
        <f>'részletező tábla módosíto ei '!H127</f>
        <v>0</v>
      </c>
      <c r="E127" s="147">
        <f>'2a cofog szerinti teljesítés'!H129</f>
        <v>0</v>
      </c>
      <c r="F127" s="222"/>
      <c r="G127" s="221">
        <f>'részletező tábla eredeti ei Bag'!L127</f>
        <v>0</v>
      </c>
      <c r="H127" s="147">
        <f>'részletező tábla módosíto ei '!L127</f>
        <v>0</v>
      </c>
      <c r="I127" s="147">
        <f>'2a cofog szerinti teljesítés'!L129</f>
        <v>0</v>
      </c>
      <c r="J127" s="559"/>
      <c r="K127" s="221">
        <f>'részletező tábla eredeti ei Bag'!Q127</f>
        <v>0</v>
      </c>
      <c r="L127" s="147">
        <f>'részletező tábla módosíto ei '!Q127</f>
        <v>0</v>
      </c>
      <c r="M127" s="147">
        <f>'2a cofog szerinti teljesítés'!Q129</f>
        <v>0</v>
      </c>
      <c r="N127" s="222">
        <v>0</v>
      </c>
      <c r="O127" s="221">
        <f>'részletező tábla eredeti ei Bag'!U127</f>
        <v>0</v>
      </c>
      <c r="P127" s="147">
        <f>'részletező tábla módosíto ei '!U127</f>
        <v>0</v>
      </c>
      <c r="Q127" s="147">
        <f>'2a cofog szerinti teljesítés'!U129</f>
        <v>0</v>
      </c>
      <c r="R127" s="222">
        <v>0</v>
      </c>
      <c r="S127" s="221">
        <f>'részletező tábla eredeti ei Bag'!AZ127</f>
        <v>0</v>
      </c>
      <c r="T127" s="147">
        <f>'részletező tábla módosíto ei '!AZ127</f>
        <v>0</v>
      </c>
      <c r="U127" s="147">
        <f>'2a cofog szerinti teljesítés'!BC129</f>
        <v>0</v>
      </c>
      <c r="V127" s="302">
        <v>0</v>
      </c>
      <c r="W127" s="771">
        <f>'részletező tábla eredeti ei Bag'!BA127</f>
        <v>0</v>
      </c>
      <c r="X127" s="772">
        <f>'részletező tábla módosíto ei '!BA127</f>
        <v>0</v>
      </c>
      <c r="Y127" s="772">
        <f>'2a cofog szerinti teljesítés'!BD129</f>
        <v>0</v>
      </c>
      <c r="Z127" s="773">
        <v>0</v>
      </c>
      <c r="AA127" s="753">
        <f t="shared" si="91"/>
        <v>0</v>
      </c>
      <c r="AC127" s="101">
        <f t="shared" si="61"/>
        <v>0</v>
      </c>
      <c r="AD127" s="147">
        <f t="shared" si="92"/>
        <v>0</v>
      </c>
    </row>
    <row r="128" spans="1:30" ht="15.6" x14ac:dyDescent="0.3">
      <c r="A128" s="22" t="s">
        <v>249</v>
      </c>
      <c r="B128" s="203" t="s">
        <v>250</v>
      </c>
      <c r="C128" s="221">
        <f>'részletező tábla eredeti ei Bag'!H128</f>
        <v>0</v>
      </c>
      <c r="D128" s="147">
        <f>'részletező tábla módosíto ei '!H128</f>
        <v>0</v>
      </c>
      <c r="E128" s="147">
        <f>'2a cofog szerinti teljesítés'!H130</f>
        <v>0</v>
      </c>
      <c r="F128" s="222"/>
      <c r="G128" s="221">
        <f>'részletező tábla eredeti ei Bag'!L128</f>
        <v>0</v>
      </c>
      <c r="H128" s="147">
        <f>'részletező tábla módosíto ei '!L128</f>
        <v>0</v>
      </c>
      <c r="I128" s="147">
        <f>'2a cofog szerinti teljesítés'!L130</f>
        <v>0</v>
      </c>
      <c r="J128" s="559"/>
      <c r="K128" s="221">
        <f>'részletező tábla eredeti ei Bag'!Q128</f>
        <v>0</v>
      </c>
      <c r="L128" s="147">
        <f>'részletező tábla módosíto ei '!Q128</f>
        <v>0</v>
      </c>
      <c r="M128" s="147">
        <f>'2a cofog szerinti teljesítés'!Q130</f>
        <v>0</v>
      </c>
      <c r="N128" s="222"/>
      <c r="O128" s="221">
        <f>'részletező tábla eredeti ei Bag'!U128</f>
        <v>0</v>
      </c>
      <c r="P128" s="147">
        <f>'részletező tábla módosíto ei '!U128</f>
        <v>1384000</v>
      </c>
      <c r="Q128" s="147">
        <f>'2a cofog szerinti teljesítés'!U130</f>
        <v>1384000</v>
      </c>
      <c r="R128" s="222">
        <v>0</v>
      </c>
      <c r="S128" s="221">
        <f>'részletező tábla eredeti ei Bag'!AZ128</f>
        <v>0</v>
      </c>
      <c r="T128" s="147">
        <f>'részletező tábla módosíto ei '!AZ128</f>
        <v>0</v>
      </c>
      <c r="U128" s="147">
        <f>'2a cofog szerinti teljesítés'!BC130</f>
        <v>0</v>
      </c>
      <c r="V128" s="302">
        <v>0</v>
      </c>
      <c r="W128" s="771">
        <f>'részletező tábla eredeti ei Bag'!BA128</f>
        <v>0</v>
      </c>
      <c r="X128" s="772">
        <f>'részletező tábla módosíto ei '!BA128</f>
        <v>1384000</v>
      </c>
      <c r="Y128" s="772">
        <f>'2a cofog szerinti teljesítés'!BD130</f>
        <v>1384000</v>
      </c>
      <c r="Z128" s="773">
        <v>0</v>
      </c>
      <c r="AA128" s="753">
        <f t="shared" si="91"/>
        <v>0</v>
      </c>
      <c r="AC128" s="101">
        <f t="shared" si="61"/>
        <v>0</v>
      </c>
      <c r="AD128" s="147">
        <f t="shared" si="92"/>
        <v>0</v>
      </c>
    </row>
    <row r="129" spans="1:30" ht="15.6" x14ac:dyDescent="0.3">
      <c r="A129" s="22" t="s">
        <v>251</v>
      </c>
      <c r="B129" s="203" t="s">
        <v>252</v>
      </c>
      <c r="C129" s="221">
        <f>'részletező tábla eredeti ei Bag'!H129</f>
        <v>0</v>
      </c>
      <c r="D129" s="147">
        <f>'részletező tábla módosíto ei '!H129</f>
        <v>0</v>
      </c>
      <c r="E129" s="147">
        <f>'2a cofog szerinti teljesítés'!H131</f>
        <v>0</v>
      </c>
      <c r="F129" s="222"/>
      <c r="G129" s="221">
        <f>'részletező tábla eredeti ei Bag'!L129</f>
        <v>1000000</v>
      </c>
      <c r="H129" s="147">
        <f>'részletező tábla módosíto ei '!L129</f>
        <v>1353768</v>
      </c>
      <c r="I129" s="147">
        <f>'2a cofog szerinti teljesítés'!L131</f>
        <v>1353768</v>
      </c>
      <c r="J129" s="559"/>
      <c r="K129" s="221">
        <f>'részletező tábla eredeti ei Bag'!Q129</f>
        <v>0</v>
      </c>
      <c r="L129" s="147">
        <f>'részletező tábla módosíto ei '!Q129</f>
        <v>0</v>
      </c>
      <c r="M129" s="147">
        <f>'2a cofog szerinti teljesítés'!Q131</f>
        <v>0</v>
      </c>
      <c r="N129" s="222"/>
      <c r="O129" s="221">
        <f>'részletező tábla eredeti ei Bag'!U129</f>
        <v>150000</v>
      </c>
      <c r="P129" s="147">
        <f>'részletező tábla módosíto ei '!U129</f>
        <v>0</v>
      </c>
      <c r="Q129" s="147">
        <f>'2a cofog szerinti teljesítés'!U131</f>
        <v>0</v>
      </c>
      <c r="R129" s="222" t="e">
        <f t="shared" ref="R129" si="93">Q129/P129</f>
        <v>#DIV/0!</v>
      </c>
      <c r="S129" s="221">
        <f>'részletező tábla eredeti ei Bag'!AZ129</f>
        <v>0</v>
      </c>
      <c r="T129" s="147">
        <f>'részletező tábla módosíto ei '!AZ129</f>
        <v>0</v>
      </c>
      <c r="U129" s="147">
        <f>'2a cofog szerinti teljesítés'!BC131</f>
        <v>0</v>
      </c>
      <c r="V129" s="302"/>
      <c r="W129" s="771">
        <f>'részletező tábla eredeti ei Bag'!BA129</f>
        <v>1150000</v>
      </c>
      <c r="X129" s="772">
        <f>'részletező tábla módosíto ei '!BA129</f>
        <v>1353768</v>
      </c>
      <c r="Y129" s="772">
        <f>'2a cofog szerinti teljesítés'!BD131</f>
        <v>1353768</v>
      </c>
      <c r="Z129" s="773">
        <f t="shared" ref="Z129" si="94">Y129/X129</f>
        <v>1</v>
      </c>
      <c r="AA129" s="753">
        <f t="shared" si="91"/>
        <v>0</v>
      </c>
      <c r="AC129" s="101">
        <f t="shared" si="61"/>
        <v>0</v>
      </c>
      <c r="AD129" s="147">
        <f t="shared" si="92"/>
        <v>0</v>
      </c>
    </row>
    <row r="130" spans="1:30" ht="15.6" x14ac:dyDescent="0.3">
      <c r="A130" s="22" t="s">
        <v>253</v>
      </c>
      <c r="B130" s="203" t="s">
        <v>254</v>
      </c>
      <c r="C130" s="221">
        <f>'részletező tábla eredeti ei Bag'!H130</f>
        <v>0</v>
      </c>
      <c r="D130" s="147">
        <f>'részletező tábla módosíto ei '!H130</f>
        <v>0</v>
      </c>
      <c r="E130" s="147">
        <f>'2a cofog szerinti teljesítés'!H132</f>
        <v>0</v>
      </c>
      <c r="F130" s="222"/>
      <c r="G130" s="221">
        <f>'részletező tábla eredeti ei Bag'!L130</f>
        <v>0</v>
      </c>
      <c r="H130" s="147">
        <f>'részletező tábla módosíto ei '!L130</f>
        <v>0</v>
      </c>
      <c r="I130" s="147">
        <f>'2a cofog szerinti teljesítés'!L132</f>
        <v>0</v>
      </c>
      <c r="J130" s="559"/>
      <c r="K130" s="221">
        <f>'részletező tábla eredeti ei Bag'!Q130</f>
        <v>0</v>
      </c>
      <c r="L130" s="147">
        <f>'részletező tábla módosíto ei '!Q130</f>
        <v>978000</v>
      </c>
      <c r="M130" s="147">
        <f>'2a cofog szerinti teljesítés'!Q132</f>
        <v>978000</v>
      </c>
      <c r="N130" s="222"/>
      <c r="O130" s="221">
        <f>'részletező tábla eredeti ei Bag'!U130</f>
        <v>0</v>
      </c>
      <c r="P130" s="147">
        <f>'részletező tábla módosíto ei '!U130</f>
        <v>0</v>
      </c>
      <c r="Q130" s="147">
        <f>'2a cofog szerinti teljesítés'!U132</f>
        <v>0</v>
      </c>
      <c r="R130" s="222"/>
      <c r="S130" s="221">
        <f>'részletező tábla eredeti ei Bag'!AZ130</f>
        <v>0</v>
      </c>
      <c r="T130" s="147">
        <f>'részletező tábla módosíto ei '!AZ130</f>
        <v>0</v>
      </c>
      <c r="U130" s="147">
        <f>'2a cofog szerinti teljesítés'!BC132</f>
        <v>0</v>
      </c>
      <c r="V130" s="302"/>
      <c r="W130" s="771">
        <f>'részletező tábla eredeti ei Bag'!BA130</f>
        <v>0</v>
      </c>
      <c r="X130" s="772">
        <f>'részletező tábla módosíto ei '!BA130</f>
        <v>978000</v>
      </c>
      <c r="Y130" s="772">
        <f>'2a cofog szerinti teljesítés'!BD132</f>
        <v>978000</v>
      </c>
      <c r="Z130" s="773">
        <v>0</v>
      </c>
      <c r="AA130" s="753">
        <f t="shared" si="91"/>
        <v>0</v>
      </c>
      <c r="AC130" s="101">
        <f t="shared" si="61"/>
        <v>0</v>
      </c>
      <c r="AD130" s="147">
        <f t="shared" si="92"/>
        <v>0</v>
      </c>
    </row>
    <row r="131" spans="1:30" ht="15.6" x14ac:dyDescent="0.3">
      <c r="A131" s="22" t="s">
        <v>255</v>
      </c>
      <c r="B131" s="203" t="s">
        <v>256</v>
      </c>
      <c r="C131" s="221">
        <f>'részletező tábla eredeti ei Bag'!H131</f>
        <v>0</v>
      </c>
      <c r="D131" s="147">
        <f>'részletező tábla módosíto ei '!H131</f>
        <v>0</v>
      </c>
      <c r="E131" s="147">
        <f>'2a cofog szerinti teljesítés'!H133</f>
        <v>0</v>
      </c>
      <c r="F131" s="222"/>
      <c r="G131" s="221">
        <f>'részletező tábla eredeti ei Bag'!L131</f>
        <v>0</v>
      </c>
      <c r="H131" s="147">
        <f>'részletező tábla módosíto ei '!L131</f>
        <v>0</v>
      </c>
      <c r="I131" s="147">
        <f>'2a cofog szerinti teljesítés'!L133</f>
        <v>0</v>
      </c>
      <c r="J131" s="559"/>
      <c r="K131" s="221">
        <f>'részletező tábla eredeti ei Bag'!Q131</f>
        <v>1370000</v>
      </c>
      <c r="L131" s="147">
        <f>'részletező tábla módosíto ei '!Q131</f>
        <v>0</v>
      </c>
      <c r="M131" s="147">
        <f>'2a cofog szerinti teljesítés'!Q133</f>
        <v>0</v>
      </c>
      <c r="N131" s="222">
        <v>0</v>
      </c>
      <c r="O131" s="221">
        <f>'részletező tábla eredeti ei Bag'!U131</f>
        <v>0</v>
      </c>
      <c r="P131" s="147">
        <f>'részletező tábla módosíto ei '!U131</f>
        <v>0</v>
      </c>
      <c r="Q131" s="147">
        <f>'2a cofog szerinti teljesítés'!U133</f>
        <v>0</v>
      </c>
      <c r="R131" s="222">
        <v>0</v>
      </c>
      <c r="S131" s="221">
        <f>'részletező tábla eredeti ei Bag'!AZ131</f>
        <v>0</v>
      </c>
      <c r="T131" s="147">
        <f>'részletező tábla módosíto ei '!AZ131</f>
        <v>0</v>
      </c>
      <c r="U131" s="147">
        <f>'2a cofog szerinti teljesítés'!BC133</f>
        <v>0</v>
      </c>
      <c r="V131" s="302"/>
      <c r="W131" s="771">
        <f>'részletező tábla eredeti ei Bag'!BA131</f>
        <v>1370000</v>
      </c>
      <c r="X131" s="772">
        <f>'részletező tábla módosíto ei '!BA131</f>
        <v>0</v>
      </c>
      <c r="Y131" s="772">
        <f>'2a cofog szerinti teljesítés'!BD133</f>
        <v>0</v>
      </c>
      <c r="Z131" s="773">
        <v>0</v>
      </c>
      <c r="AA131" s="753">
        <f t="shared" si="91"/>
        <v>0</v>
      </c>
      <c r="AC131" s="101">
        <f t="shared" si="61"/>
        <v>0</v>
      </c>
      <c r="AD131" s="147">
        <f t="shared" si="92"/>
        <v>0</v>
      </c>
    </row>
    <row r="132" spans="1:30" ht="15.6" x14ac:dyDescent="0.3">
      <c r="A132" s="22" t="s">
        <v>257</v>
      </c>
      <c r="B132" s="203" t="s">
        <v>258</v>
      </c>
      <c r="C132" s="221">
        <f>'részletező tábla eredeti ei Bag'!H132</f>
        <v>180000</v>
      </c>
      <c r="D132" s="147">
        <f>'részletező tábla módosíto ei '!H132</f>
        <v>300000</v>
      </c>
      <c r="E132" s="147">
        <f>'2a cofog szerinti teljesítés'!H134</f>
        <v>300000</v>
      </c>
      <c r="F132" s="222">
        <f>E132/D132</f>
        <v>1</v>
      </c>
      <c r="G132" s="221">
        <f>'részletező tábla eredeti ei Bag'!L132</f>
        <v>705000</v>
      </c>
      <c r="H132" s="147">
        <f>'részletező tábla módosíto ei '!L132</f>
        <v>1249999</v>
      </c>
      <c r="I132" s="147">
        <f>'2a cofog szerinti teljesítés'!L134</f>
        <v>1249999</v>
      </c>
      <c r="J132" s="559"/>
      <c r="K132" s="221">
        <f>'részletező tábla eredeti ei Bag'!Q132</f>
        <v>0</v>
      </c>
      <c r="L132" s="147">
        <f>'részletező tábla módosíto ei '!Q132</f>
        <v>1975000</v>
      </c>
      <c r="M132" s="147">
        <f>'2a cofog szerinti teljesítés'!Q134</f>
        <v>1975000</v>
      </c>
      <c r="N132" s="222"/>
      <c r="O132" s="221">
        <f>'részletező tábla eredeti ei Bag'!U132</f>
        <v>2060000</v>
      </c>
      <c r="P132" s="147">
        <f>'részletező tábla módosíto ei '!U132</f>
        <v>3000000</v>
      </c>
      <c r="Q132" s="147">
        <f>'2a cofog szerinti teljesítés'!U134</f>
        <v>3000000</v>
      </c>
      <c r="R132" s="222">
        <f>Q132/P132</f>
        <v>1</v>
      </c>
      <c r="S132" s="221">
        <f>'részletező tábla eredeti ei Bag'!AZ132</f>
        <v>600000</v>
      </c>
      <c r="T132" s="147">
        <f>'részletező tábla módosíto ei '!AZ132</f>
        <v>1100000</v>
      </c>
      <c r="U132" s="147">
        <f>'2a cofog szerinti teljesítés'!BC134</f>
        <v>800000</v>
      </c>
      <c r="V132" s="302">
        <f t="shared" ref="V132" si="95">U132/T132</f>
        <v>0.72727272727272729</v>
      </c>
      <c r="W132" s="771">
        <f>'részletező tábla eredeti ei Bag'!BA132</f>
        <v>3545000</v>
      </c>
      <c r="X132" s="772">
        <f>'részletező tábla módosíto ei '!BA132</f>
        <v>7624999</v>
      </c>
      <c r="Y132" s="772">
        <f>'2a cofog szerinti teljesítés'!BD134</f>
        <v>7324999</v>
      </c>
      <c r="Z132" s="773">
        <f>Y132/X132</f>
        <v>0.96065573254501413</v>
      </c>
      <c r="AA132" s="753">
        <f t="shared" si="91"/>
        <v>300000</v>
      </c>
      <c r="AC132" s="101">
        <f t="shared" si="61"/>
        <v>300000</v>
      </c>
      <c r="AD132" s="147">
        <f t="shared" si="92"/>
        <v>300000</v>
      </c>
    </row>
    <row r="133" spans="1:30" ht="15.6" x14ac:dyDescent="0.3">
      <c r="A133" s="22" t="s">
        <v>259</v>
      </c>
      <c r="B133" s="203" t="s">
        <v>260</v>
      </c>
      <c r="C133" s="221">
        <f>'részletező tábla eredeti ei Bag'!H133</f>
        <v>0</v>
      </c>
      <c r="D133" s="147">
        <f>'részletező tábla módosíto ei '!H133</f>
        <v>0</v>
      </c>
      <c r="E133" s="147">
        <f>'2a cofog szerinti teljesítés'!H135</f>
        <v>0</v>
      </c>
      <c r="F133" s="222"/>
      <c r="G133" s="221">
        <f>'részletező tábla eredeti ei Bag'!L133</f>
        <v>0</v>
      </c>
      <c r="H133" s="147">
        <f>'részletező tábla módosíto ei '!L133</f>
        <v>0</v>
      </c>
      <c r="I133" s="147">
        <f>'2a cofog szerinti teljesítés'!L135</f>
        <v>0</v>
      </c>
      <c r="J133" s="559"/>
      <c r="K133" s="221">
        <f>'részletező tábla eredeti ei Bag'!Q133</f>
        <v>0</v>
      </c>
      <c r="L133" s="147">
        <f>'részletező tábla módosíto ei '!Q133</f>
        <v>0</v>
      </c>
      <c r="M133" s="147">
        <f>'2a cofog szerinti teljesítés'!Q135</f>
        <v>0</v>
      </c>
      <c r="N133" s="222"/>
      <c r="O133" s="221">
        <f>'részletező tábla eredeti ei Bag'!U133</f>
        <v>0</v>
      </c>
      <c r="P133" s="147">
        <f>'részletező tábla módosíto ei '!U133</f>
        <v>0</v>
      </c>
      <c r="Q133" s="147">
        <f>'2a cofog szerinti teljesítés'!U135</f>
        <v>0</v>
      </c>
      <c r="R133" s="222"/>
      <c r="S133" s="221">
        <f>'részletező tábla eredeti ei Bag'!AZ133</f>
        <v>0</v>
      </c>
      <c r="T133" s="147">
        <f>'részletező tábla módosíto ei '!AZ133</f>
        <v>0</v>
      </c>
      <c r="U133" s="147">
        <f>'2a cofog szerinti teljesítés'!BC135</f>
        <v>0</v>
      </c>
      <c r="V133" s="302">
        <v>0</v>
      </c>
      <c r="W133" s="771">
        <f>'részletező tábla eredeti ei Bag'!BA133</f>
        <v>0</v>
      </c>
      <c r="X133" s="772">
        <f>'részletező tábla módosíto ei '!BA133</f>
        <v>0</v>
      </c>
      <c r="Y133" s="772">
        <f>'2a cofog szerinti teljesítés'!BD135</f>
        <v>0</v>
      </c>
      <c r="Z133" s="773"/>
      <c r="AA133" s="753">
        <f t="shared" si="91"/>
        <v>0</v>
      </c>
      <c r="AC133" s="101">
        <f t="shared" si="61"/>
        <v>0</v>
      </c>
      <c r="AD133" s="147">
        <f t="shared" si="92"/>
        <v>0</v>
      </c>
    </row>
    <row r="134" spans="1:30" ht="15.6" x14ac:dyDescent="0.3">
      <c r="A134" s="22" t="s">
        <v>261</v>
      </c>
      <c r="B134" s="203" t="s">
        <v>262</v>
      </c>
      <c r="C134" s="221">
        <f>'részletező tábla eredeti ei Bag'!H134</f>
        <v>0</v>
      </c>
      <c r="D134" s="147">
        <f>'részletező tábla módosíto ei '!H134</f>
        <v>0</v>
      </c>
      <c r="E134" s="147">
        <f>'2a cofog szerinti teljesítés'!H136</f>
        <v>0</v>
      </c>
      <c r="F134" s="222"/>
      <c r="G134" s="221">
        <f>'részletező tábla eredeti ei Bag'!L134</f>
        <v>1151460</v>
      </c>
      <c r="H134" s="147">
        <f>'részletező tábla módosíto ei '!L134</f>
        <v>1105245</v>
      </c>
      <c r="I134" s="147">
        <f>'2a cofog szerinti teljesítés'!L136</f>
        <v>974940</v>
      </c>
      <c r="J134" s="559"/>
      <c r="K134" s="221">
        <f>'részletező tábla eredeti ei Bag'!Q134</f>
        <v>322000</v>
      </c>
      <c r="L134" s="147">
        <f>'részletező tábla módosíto ei '!Q134</f>
        <v>282000</v>
      </c>
      <c r="M134" s="147">
        <f>'2a cofog szerinti teljesítés'!Q136</f>
        <v>258943</v>
      </c>
      <c r="N134" s="222">
        <f>M134/L134</f>
        <v>0.91823758865248228</v>
      </c>
      <c r="O134" s="221">
        <f>'részletező tábla eredeti ei Bag'!U134</f>
        <v>957600</v>
      </c>
      <c r="P134" s="147">
        <f>'részletező tábla módosíto ei '!U134</f>
        <v>827245</v>
      </c>
      <c r="Q134" s="147">
        <f>'2a cofog szerinti teljesítés'!U136</f>
        <v>827245</v>
      </c>
      <c r="R134" s="222">
        <f>Q134/P134</f>
        <v>1</v>
      </c>
      <c r="S134" s="221">
        <f>'részletező tábla eredeti ei Bag'!AZ134</f>
        <v>187200</v>
      </c>
      <c r="T134" s="147">
        <f>'részletező tábla módosíto ei '!AZ134</f>
        <v>0</v>
      </c>
      <c r="U134" s="147">
        <f>'2a cofog szerinti teljesítés'!BC136</f>
        <v>100230</v>
      </c>
      <c r="V134" s="302" t="e">
        <f>U134/T134</f>
        <v>#DIV/0!</v>
      </c>
      <c r="W134" s="771">
        <f>'részletező tábla eredeti ei Bag'!BA134</f>
        <v>2618260</v>
      </c>
      <c r="X134" s="772">
        <f>'részletező tábla módosíto ei '!BA134</f>
        <v>2214490</v>
      </c>
      <c r="Y134" s="772">
        <f>'2a cofog szerinti teljesítés'!BD136</f>
        <v>2161358</v>
      </c>
      <c r="Z134" s="773">
        <f>Y134/X134</f>
        <v>0.97600711676277607</v>
      </c>
      <c r="AA134" s="753">
        <f t="shared" si="91"/>
        <v>53132</v>
      </c>
      <c r="AC134" s="101">
        <f t="shared" si="61"/>
        <v>53132</v>
      </c>
      <c r="AD134" s="147">
        <f t="shared" si="92"/>
        <v>53132</v>
      </c>
    </row>
    <row r="135" spans="1:30" ht="15.6" x14ac:dyDescent="0.3">
      <c r="A135" s="22" t="s">
        <v>263</v>
      </c>
      <c r="B135" s="203" t="s">
        <v>264</v>
      </c>
      <c r="C135" s="221">
        <f>'részletező tábla eredeti ei Bag'!H135</f>
        <v>0</v>
      </c>
      <c r="D135" s="147">
        <f>'részletező tábla módosíto ei '!H135</f>
        <v>0</v>
      </c>
      <c r="E135" s="147">
        <f>'2a cofog szerinti teljesítés'!H137</f>
        <v>0</v>
      </c>
      <c r="F135" s="222"/>
      <c r="G135" s="221">
        <f>'részletező tábla eredeti ei Bag'!L135</f>
        <v>0</v>
      </c>
      <c r="H135" s="147">
        <f>'részletező tábla módosíto ei '!L135</f>
        <v>0</v>
      </c>
      <c r="I135" s="147">
        <f>'2a cofog szerinti teljesítés'!L137</f>
        <v>0</v>
      </c>
      <c r="J135" s="559"/>
      <c r="K135" s="221">
        <f>'részletező tábla eredeti ei Bag'!Q135</f>
        <v>0</v>
      </c>
      <c r="L135" s="147">
        <f>'részletező tábla módosíto ei '!Q135</f>
        <v>0</v>
      </c>
      <c r="M135" s="147">
        <f>'2a cofog szerinti teljesítés'!Q137</f>
        <v>0</v>
      </c>
      <c r="N135" s="222"/>
      <c r="O135" s="221">
        <f>'részletező tábla eredeti ei Bag'!U135</f>
        <v>300000</v>
      </c>
      <c r="P135" s="147">
        <f>'részletező tábla módosíto ei '!U135</f>
        <v>60845</v>
      </c>
      <c r="Q135" s="147">
        <f>'2a cofog szerinti teljesítés'!U137</f>
        <v>55400</v>
      </c>
      <c r="R135" s="222">
        <f>Q135/P135</f>
        <v>0.91051031309064012</v>
      </c>
      <c r="S135" s="221">
        <f>'részletező tábla eredeti ei Bag'!AZ135</f>
        <v>0</v>
      </c>
      <c r="T135" s="147">
        <f>'részletező tábla módosíto ei '!AZ135</f>
        <v>187200</v>
      </c>
      <c r="U135" s="147">
        <f>'2a cofog szerinti teljesítés'!BC137</f>
        <v>0</v>
      </c>
      <c r="V135" s="302"/>
      <c r="W135" s="771">
        <f>'részletező tábla eredeti ei Bag'!BA135</f>
        <v>300000</v>
      </c>
      <c r="X135" s="772">
        <f>'részletező tábla módosíto ei '!BA135</f>
        <v>248045</v>
      </c>
      <c r="Y135" s="772">
        <f>'2a cofog szerinti teljesítés'!BD137</f>
        <v>55400</v>
      </c>
      <c r="Z135" s="773">
        <f>Y135/X135</f>
        <v>0.22334657017879819</v>
      </c>
      <c r="AA135" s="753">
        <f t="shared" si="91"/>
        <v>192645</v>
      </c>
      <c r="AC135" s="101">
        <f t="shared" si="61"/>
        <v>192645</v>
      </c>
      <c r="AD135" s="147">
        <f t="shared" si="92"/>
        <v>192645</v>
      </c>
    </row>
    <row r="136" spans="1:30" ht="15.6" x14ac:dyDescent="0.3">
      <c r="A136" s="22" t="s">
        <v>265</v>
      </c>
      <c r="B136" s="203" t="s">
        <v>266</v>
      </c>
      <c r="C136" s="221">
        <f>'részletező tábla eredeti ei Bag'!H136</f>
        <v>0</v>
      </c>
      <c r="D136" s="147">
        <f>'részletező tábla módosíto ei '!H136</f>
        <v>0</v>
      </c>
      <c r="E136" s="147">
        <f>'2a cofog szerinti teljesítés'!H138</f>
        <v>0</v>
      </c>
      <c r="F136" s="222"/>
      <c r="G136" s="221">
        <f>'részletező tábla eredeti ei Bag'!L136</f>
        <v>0</v>
      </c>
      <c r="H136" s="147">
        <f>'részletező tábla módosíto ei '!L136</f>
        <v>0</v>
      </c>
      <c r="I136" s="147">
        <f>'2a cofog szerinti teljesítés'!L138</f>
        <v>0</v>
      </c>
      <c r="J136" s="559"/>
      <c r="K136" s="221">
        <f>'részletező tábla eredeti ei Bag'!Q136</f>
        <v>0</v>
      </c>
      <c r="L136" s="147">
        <f>'részletező tábla módosíto ei '!Q136</f>
        <v>0</v>
      </c>
      <c r="M136" s="147">
        <f>'2a cofog szerinti teljesítés'!Q138</f>
        <v>0</v>
      </c>
      <c r="N136" s="222"/>
      <c r="O136" s="221">
        <f>'részletező tábla eredeti ei Bag'!U136</f>
        <v>0</v>
      </c>
      <c r="P136" s="147">
        <f>'részletező tábla módosíto ei '!U136</f>
        <v>0</v>
      </c>
      <c r="Q136" s="147">
        <f>'2a cofog szerinti teljesítés'!U138</f>
        <v>0</v>
      </c>
      <c r="R136" s="222"/>
      <c r="S136" s="221">
        <f>'részletező tábla eredeti ei Bag'!AZ136</f>
        <v>0</v>
      </c>
      <c r="T136" s="147">
        <f>'részletező tábla módosíto ei '!AZ136</f>
        <v>0</v>
      </c>
      <c r="U136" s="147">
        <f>'2a cofog szerinti teljesítés'!BC138</f>
        <v>0</v>
      </c>
      <c r="V136" s="302"/>
      <c r="W136" s="771">
        <f>'részletező tábla eredeti ei Bag'!BA136</f>
        <v>0</v>
      </c>
      <c r="X136" s="772">
        <f>'részletező tábla módosíto ei '!BA136</f>
        <v>0</v>
      </c>
      <c r="Y136" s="772">
        <f>'2a cofog szerinti teljesítés'!BD138</f>
        <v>0</v>
      </c>
      <c r="Z136" s="773"/>
      <c r="AA136" s="753">
        <f t="shared" si="91"/>
        <v>0</v>
      </c>
      <c r="AC136" s="101">
        <f t="shared" si="61"/>
        <v>0</v>
      </c>
      <c r="AD136" s="147">
        <f t="shared" si="92"/>
        <v>0</v>
      </c>
    </row>
    <row r="137" spans="1:30" ht="15.6" x14ac:dyDescent="0.3">
      <c r="A137" s="22" t="s">
        <v>267</v>
      </c>
      <c r="B137" s="203" t="s">
        <v>268</v>
      </c>
      <c r="C137" s="221">
        <f>'részletező tábla eredeti ei Bag'!H137</f>
        <v>0</v>
      </c>
      <c r="D137" s="147">
        <f>'részletező tábla módosíto ei '!H137</f>
        <v>0</v>
      </c>
      <c r="E137" s="147">
        <f>'2a cofog szerinti teljesítés'!H139</f>
        <v>0</v>
      </c>
      <c r="F137" s="222"/>
      <c r="G137" s="221">
        <f>'részletező tábla eredeti ei Bag'!L137</f>
        <v>0</v>
      </c>
      <c r="H137" s="147">
        <f>'részletező tábla módosíto ei '!L137</f>
        <v>0</v>
      </c>
      <c r="I137" s="147">
        <f>'2a cofog szerinti teljesítés'!L139</f>
        <v>0</v>
      </c>
      <c r="J137" s="559"/>
      <c r="K137" s="221">
        <f>'részletező tábla eredeti ei Bag'!Q137</f>
        <v>0</v>
      </c>
      <c r="L137" s="147">
        <f>'részletező tábla módosíto ei '!Q137</f>
        <v>0</v>
      </c>
      <c r="M137" s="147">
        <f>'2a cofog szerinti teljesítés'!Q139</f>
        <v>0</v>
      </c>
      <c r="N137" s="222"/>
      <c r="O137" s="221">
        <f>'részletező tábla eredeti ei Bag'!U137</f>
        <v>0</v>
      </c>
      <c r="P137" s="147">
        <f>'részletező tábla módosíto ei '!U137</f>
        <v>0</v>
      </c>
      <c r="Q137" s="147">
        <f>'2a cofog szerinti teljesítés'!U139</f>
        <v>0</v>
      </c>
      <c r="R137" s="222"/>
      <c r="S137" s="221">
        <f>'részletező tábla eredeti ei Bag'!AZ137</f>
        <v>0</v>
      </c>
      <c r="T137" s="147">
        <f>'részletező tábla módosíto ei '!AZ137</f>
        <v>0</v>
      </c>
      <c r="U137" s="147">
        <f>'2a cofog szerinti teljesítés'!BC139</f>
        <v>0</v>
      </c>
      <c r="V137" s="302"/>
      <c r="W137" s="771">
        <f>'részletező tábla eredeti ei Bag'!BA137</f>
        <v>0</v>
      </c>
      <c r="X137" s="772">
        <f>'részletező tábla módosíto ei '!BA137</f>
        <v>0</v>
      </c>
      <c r="Y137" s="772">
        <f>'2a cofog szerinti teljesítés'!BD139</f>
        <v>0</v>
      </c>
      <c r="Z137" s="773"/>
      <c r="AA137" s="753">
        <f t="shared" si="91"/>
        <v>0</v>
      </c>
      <c r="AC137" s="101">
        <f t="shared" si="61"/>
        <v>0</v>
      </c>
      <c r="AD137" s="147">
        <f t="shared" si="92"/>
        <v>0</v>
      </c>
    </row>
    <row r="138" spans="1:30" ht="15.6" x14ac:dyDescent="0.3">
      <c r="A138" s="22" t="s">
        <v>269</v>
      </c>
      <c r="B138" s="203" t="s">
        <v>270</v>
      </c>
      <c r="C138" s="221">
        <f>'részletező tábla eredeti ei Bag'!H138</f>
        <v>0</v>
      </c>
      <c r="D138" s="147">
        <f>'részletező tábla módosíto ei '!H138</f>
        <v>0</v>
      </c>
      <c r="E138" s="147">
        <f>'2a cofog szerinti teljesítés'!H140</f>
        <v>0</v>
      </c>
      <c r="F138" s="222"/>
      <c r="G138" s="221">
        <f>'részletező tábla eredeti ei Bag'!L138</f>
        <v>1200000</v>
      </c>
      <c r="H138" s="147">
        <f>'részletező tábla módosíto ei '!L138</f>
        <v>916206</v>
      </c>
      <c r="I138" s="147">
        <f>'2a cofog szerinti teljesítés'!L140</f>
        <v>916206</v>
      </c>
      <c r="J138" s="559"/>
      <c r="K138" s="221">
        <f>'részletező tábla eredeti ei Bag'!Q138</f>
        <v>1700000</v>
      </c>
      <c r="L138" s="147">
        <f>'részletező tábla módosíto ei '!Q138</f>
        <v>1431322</v>
      </c>
      <c r="M138" s="147">
        <f>'2a cofog szerinti teljesítés'!Q140</f>
        <v>1431322</v>
      </c>
      <c r="N138" s="222">
        <f>M138/L138</f>
        <v>1</v>
      </c>
      <c r="O138" s="221">
        <f>'részletező tábla eredeti ei Bag'!U138</f>
        <v>1000000</v>
      </c>
      <c r="P138" s="147">
        <f>'részletező tábla módosíto ei '!U138</f>
        <v>902424</v>
      </c>
      <c r="Q138" s="147">
        <f>'2a cofog szerinti teljesítés'!U140</f>
        <v>902424</v>
      </c>
      <c r="R138" s="222">
        <f t="shared" ref="R138:R144" si="96">Q138/P138</f>
        <v>1</v>
      </c>
      <c r="S138" s="221">
        <f>'részletező tábla eredeti ei Bag'!AZ138</f>
        <v>6962000</v>
      </c>
      <c r="T138" s="147">
        <f>'részletező tábla módosíto ei '!AZ138</f>
        <v>4868000</v>
      </c>
      <c r="U138" s="147">
        <f>'2a cofog szerinti teljesítés'!BC140</f>
        <v>4299449</v>
      </c>
      <c r="V138" s="302">
        <f>U138/T138</f>
        <v>0.88320645028759248</v>
      </c>
      <c r="W138" s="771">
        <f>'részletező tábla eredeti ei Bag'!BA138</f>
        <v>10862000</v>
      </c>
      <c r="X138" s="772">
        <f>'részletező tábla módosíto ei '!BA138</f>
        <v>8117952</v>
      </c>
      <c r="Y138" s="772">
        <f>'2a cofog szerinti teljesítés'!BD140</f>
        <v>7549401</v>
      </c>
      <c r="Z138" s="773">
        <f>Y138/X138</f>
        <v>0.9299637396229985</v>
      </c>
      <c r="AA138" s="753">
        <f t="shared" si="91"/>
        <v>568551</v>
      </c>
      <c r="AC138" s="101">
        <f t="shared" si="61"/>
        <v>568551</v>
      </c>
      <c r="AD138" s="147">
        <f t="shared" si="92"/>
        <v>568551</v>
      </c>
    </row>
    <row r="139" spans="1:30" ht="15.6" x14ac:dyDescent="0.3">
      <c r="A139" s="16" t="s">
        <v>271</v>
      </c>
      <c r="B139" s="200" t="s">
        <v>272</v>
      </c>
      <c r="C139" s="219">
        <f>'részletező tábla eredeti ei Bag'!H139</f>
        <v>170000</v>
      </c>
      <c r="D139" s="146">
        <f>'részletező tábla módosíto ei '!H139</f>
        <v>213415</v>
      </c>
      <c r="E139" s="146">
        <f>'2a cofog szerinti teljesítés'!H141</f>
        <v>181160</v>
      </c>
      <c r="F139" s="220">
        <v>0</v>
      </c>
      <c r="G139" s="219">
        <f>'részletező tábla eredeti ei Bag'!L139</f>
        <v>1980000</v>
      </c>
      <c r="H139" s="146">
        <f>'részletező tábla módosíto ei '!L139</f>
        <v>1856945</v>
      </c>
      <c r="I139" s="146">
        <f>'2a cofog szerinti teljesítés'!L141</f>
        <v>1856945</v>
      </c>
      <c r="J139" s="558"/>
      <c r="K139" s="219">
        <f>'részletező tábla eredeti ei Bag'!Q139</f>
        <v>900000</v>
      </c>
      <c r="L139" s="146">
        <f>'részletező tábla módosíto ei '!Q139</f>
        <v>599694</v>
      </c>
      <c r="M139" s="146">
        <f>'2a cofog szerinti teljesítés'!Q141</f>
        <v>599694</v>
      </c>
      <c r="N139" s="220">
        <f t="shared" ref="N139" si="97">SUM(N140:N142)</f>
        <v>0</v>
      </c>
      <c r="O139" s="219">
        <f>'részletező tábla eredeti ei Bag'!U139</f>
        <v>710000</v>
      </c>
      <c r="P139" s="146">
        <f>'részletező tábla módosíto ei '!U139</f>
        <v>671134</v>
      </c>
      <c r="Q139" s="146">
        <f>'2a cofog szerinti teljesítés'!U141</f>
        <v>671044</v>
      </c>
      <c r="R139" s="220">
        <f t="shared" si="96"/>
        <v>0.9998658986133917</v>
      </c>
      <c r="S139" s="219">
        <f>'részletező tábla eredeti ei Bag'!AZ139</f>
        <v>16303576</v>
      </c>
      <c r="T139" s="146">
        <f>'részletező tábla módosíto ei '!AZ139</f>
        <v>22566065</v>
      </c>
      <c r="U139" s="146">
        <f>'2a cofog szerinti teljesítés'!BC141</f>
        <v>22144293</v>
      </c>
      <c r="V139" s="301">
        <f>U139/T139</f>
        <v>0.98130945736440978</v>
      </c>
      <c r="W139" s="768">
        <f>'részletező tábla eredeti ei Bag'!BA139</f>
        <v>20063576</v>
      </c>
      <c r="X139" s="769">
        <f>'részletező tábla módosíto ei '!BA139</f>
        <v>25907253</v>
      </c>
      <c r="Y139" s="769">
        <f>'2a cofog szerinti teljesítés'!BD141</f>
        <v>25453136</v>
      </c>
      <c r="Z139" s="770">
        <f>Y139/X139</f>
        <v>0.98247143377184765</v>
      </c>
      <c r="AA139" s="752">
        <f t="shared" si="91"/>
        <v>454117</v>
      </c>
      <c r="AC139" s="101">
        <f t="shared" ref="AC139:AC203" si="98">X139-Y139</f>
        <v>454117</v>
      </c>
      <c r="AD139" s="146">
        <f t="shared" si="92"/>
        <v>454117</v>
      </c>
    </row>
    <row r="140" spans="1:30" x14ac:dyDescent="0.3">
      <c r="A140" s="18" t="s">
        <v>273</v>
      </c>
      <c r="B140" s="201" t="s">
        <v>274</v>
      </c>
      <c r="C140" s="221">
        <f>'részletező tábla eredeti ei Bag'!H140</f>
        <v>0</v>
      </c>
      <c r="D140" s="147">
        <f>'részletező tábla módosíto ei '!H140</f>
        <v>0</v>
      </c>
      <c r="E140" s="147">
        <f>'2a cofog szerinti teljesítés'!H142</f>
        <v>0</v>
      </c>
      <c r="F140" s="222"/>
      <c r="G140" s="221">
        <f>'részletező tábla eredeti ei Bag'!L140</f>
        <v>0</v>
      </c>
      <c r="H140" s="147">
        <f>'részletező tábla módosíto ei '!L140</f>
        <v>0</v>
      </c>
      <c r="I140" s="147">
        <f>'2a cofog szerinti teljesítés'!L142</f>
        <v>0</v>
      </c>
      <c r="J140" s="559"/>
      <c r="K140" s="221">
        <f>'részletező tábla eredeti ei Bag'!Q140</f>
        <v>0</v>
      </c>
      <c r="L140" s="147">
        <f>'részletező tábla módosíto ei '!Q140</f>
        <v>0</v>
      </c>
      <c r="M140" s="147">
        <f>'2a cofog szerinti teljesítés'!Q142</f>
        <v>0</v>
      </c>
      <c r="N140" s="222"/>
      <c r="O140" s="221">
        <f>'részletező tábla eredeti ei Bag'!U140</f>
        <v>0</v>
      </c>
      <c r="P140" s="147">
        <f>'részletező tábla módosíto ei '!U140</f>
        <v>0</v>
      </c>
      <c r="Q140" s="147">
        <f>'2a cofog szerinti teljesítés'!U142</f>
        <v>0</v>
      </c>
      <c r="R140" s="222" t="e">
        <f t="shared" si="96"/>
        <v>#DIV/0!</v>
      </c>
      <c r="S140" s="221">
        <f>'részletező tábla eredeti ei Bag'!AZ140</f>
        <v>14033576</v>
      </c>
      <c r="T140" s="147">
        <f>'részletező tábla módosíto ei '!AZ140</f>
        <v>16227576</v>
      </c>
      <c r="U140" s="147">
        <f>'2a cofog szerinti teljesítés'!BC142</f>
        <v>16227576</v>
      </c>
      <c r="V140" s="302"/>
      <c r="W140" s="771">
        <f>'részletező tábla eredeti ei Bag'!BA140</f>
        <v>14033576</v>
      </c>
      <c r="X140" s="772">
        <f>'részletező tábla módosíto ei '!BA140</f>
        <v>16227576</v>
      </c>
      <c r="Y140" s="772">
        <f>'2a cofog szerinti teljesítés'!BD142</f>
        <v>16227576</v>
      </c>
      <c r="Z140" s="773">
        <f>Y140/X140</f>
        <v>1</v>
      </c>
      <c r="AA140" s="753">
        <f t="shared" si="91"/>
        <v>0</v>
      </c>
      <c r="AC140" s="101">
        <f t="shared" si="98"/>
        <v>0</v>
      </c>
      <c r="AD140" s="147">
        <f t="shared" si="92"/>
        <v>0</v>
      </c>
    </row>
    <row r="141" spans="1:30" ht="30" x14ac:dyDescent="0.3">
      <c r="A141" s="18" t="s">
        <v>275</v>
      </c>
      <c r="B141" s="201" t="s">
        <v>276</v>
      </c>
      <c r="C141" s="221">
        <f>'részletező tábla eredeti ei Bag'!H141</f>
        <v>120000</v>
      </c>
      <c r="D141" s="147">
        <f>'részletező tábla módosíto ei '!H141</f>
        <v>181160</v>
      </c>
      <c r="E141" s="147">
        <f>'2a cofog szerinti teljesítés'!H143</f>
        <v>181160</v>
      </c>
      <c r="F141" s="222">
        <v>0</v>
      </c>
      <c r="G141" s="221">
        <f>'részletező tábla eredeti ei Bag'!L141</f>
        <v>1980000</v>
      </c>
      <c r="H141" s="147">
        <f>'részletező tábla módosíto ei '!L141</f>
        <v>1856945</v>
      </c>
      <c r="I141" s="147">
        <f>'2a cofog szerinti teljesítés'!L143</f>
        <v>1856945</v>
      </c>
      <c r="J141" s="559"/>
      <c r="K141" s="221">
        <f>'részletező tábla eredeti ei Bag'!Q141</f>
        <v>900000</v>
      </c>
      <c r="L141" s="147">
        <f>'részletező tábla módosíto ei '!Q141</f>
        <v>599694</v>
      </c>
      <c r="M141" s="147">
        <f>'2a cofog szerinti teljesítés'!Q143</f>
        <v>599694</v>
      </c>
      <c r="N141" s="222"/>
      <c r="O141" s="221">
        <f>'részletező tábla eredeti ei Bag'!U141</f>
        <v>360000</v>
      </c>
      <c r="P141" s="147">
        <f>'részletező tábla módosíto ei '!U141</f>
        <v>517431</v>
      </c>
      <c r="Q141" s="147">
        <f>'2a cofog szerinti teljesítés'!U143</f>
        <v>517341</v>
      </c>
      <c r="R141" s="222">
        <f t="shared" si="96"/>
        <v>0.9998260637650237</v>
      </c>
      <c r="S141" s="221">
        <f>'részletező tábla eredeti ei Bag'!AZ141</f>
        <v>1150000</v>
      </c>
      <c r="T141" s="147">
        <f>'részletező tábla módosíto ei '!AZ141</f>
        <v>4818489</v>
      </c>
      <c r="U141" s="147">
        <f>'2a cofog szerinti teljesítés'!BC143</f>
        <v>4818489</v>
      </c>
      <c r="V141" s="302">
        <f t="shared" ref="V141:V147" si="99">U141/T141</f>
        <v>1</v>
      </c>
      <c r="W141" s="771">
        <f>'részletező tábla eredeti ei Bag'!BA141</f>
        <v>4510000</v>
      </c>
      <c r="X141" s="772">
        <f>'részletező tábla módosíto ei '!BA141</f>
        <v>7973719</v>
      </c>
      <c r="Y141" s="772">
        <f>'2a cofog szerinti teljesítés'!BD143</f>
        <v>7973629</v>
      </c>
      <c r="Z141" s="773">
        <f t="shared" ref="Z141:Z142" si="100">Y141/X141</f>
        <v>0.99998871292053304</v>
      </c>
      <c r="AA141" s="753">
        <f t="shared" si="91"/>
        <v>90</v>
      </c>
      <c r="AC141" s="101">
        <f t="shared" si="98"/>
        <v>90</v>
      </c>
      <c r="AD141" s="147">
        <f t="shared" si="92"/>
        <v>90</v>
      </c>
    </row>
    <row r="142" spans="1:30" x14ac:dyDescent="0.3">
      <c r="A142" s="18" t="s">
        <v>277</v>
      </c>
      <c r="B142" s="201" t="s">
        <v>278</v>
      </c>
      <c r="C142" s="221">
        <f>'részletező tábla eredeti ei Bag'!H142</f>
        <v>50000</v>
      </c>
      <c r="D142" s="147">
        <f>'részletező tábla módosíto ei '!H142</f>
        <v>32255</v>
      </c>
      <c r="E142" s="147">
        <f>'2a cofog szerinti teljesítés'!H144</f>
        <v>0</v>
      </c>
      <c r="F142" s="222">
        <f t="shared" ref="F142:F147" si="101">E142/D142</f>
        <v>0</v>
      </c>
      <c r="G142" s="221">
        <f>'részletező tábla eredeti ei Bag'!L142</f>
        <v>0</v>
      </c>
      <c r="H142" s="147">
        <f>'részletező tábla módosíto ei '!L142</f>
        <v>0</v>
      </c>
      <c r="I142" s="147">
        <f>'2a cofog szerinti teljesítés'!L144</f>
        <v>0</v>
      </c>
      <c r="J142" s="559"/>
      <c r="K142" s="221">
        <f>'részletező tábla eredeti ei Bag'!Q142</f>
        <v>0</v>
      </c>
      <c r="L142" s="147">
        <f>'részletező tábla módosíto ei '!Q142</f>
        <v>0</v>
      </c>
      <c r="M142" s="147">
        <f>'2a cofog szerinti teljesítés'!Q144</f>
        <v>0</v>
      </c>
      <c r="N142" s="222"/>
      <c r="O142" s="221">
        <f>'részletező tábla eredeti ei Bag'!U142</f>
        <v>350000</v>
      </c>
      <c r="P142" s="147">
        <f>'részletező tábla módosíto ei '!U142</f>
        <v>153703</v>
      </c>
      <c r="Q142" s="147">
        <f>'2a cofog szerinti teljesítés'!U144</f>
        <v>153703</v>
      </c>
      <c r="R142" s="222">
        <f t="shared" si="96"/>
        <v>1</v>
      </c>
      <c r="S142" s="221">
        <f>'részletező tábla eredeti ei Bag'!AZ142</f>
        <v>1120000</v>
      </c>
      <c r="T142" s="147">
        <f>'részletező tábla módosíto ei '!AZ142</f>
        <v>1520000</v>
      </c>
      <c r="U142" s="147">
        <f>'2a cofog szerinti teljesítés'!BC144</f>
        <v>1098228</v>
      </c>
      <c r="V142" s="302">
        <f t="shared" si="99"/>
        <v>0.72251842105263153</v>
      </c>
      <c r="W142" s="771">
        <f>'részletező tábla eredeti ei Bag'!BA142</f>
        <v>1520000</v>
      </c>
      <c r="X142" s="772">
        <f>'részletező tábla módosíto ei '!BA142</f>
        <v>1705958</v>
      </c>
      <c r="Y142" s="772">
        <f>'2a cofog szerinti teljesítés'!BD144</f>
        <v>1251931</v>
      </c>
      <c r="Z142" s="773">
        <f t="shared" si="100"/>
        <v>0.73385804339848926</v>
      </c>
      <c r="AA142" s="753">
        <f t="shared" si="91"/>
        <v>454027</v>
      </c>
      <c r="AC142" s="101">
        <f t="shared" si="98"/>
        <v>454027</v>
      </c>
      <c r="AD142" s="147">
        <f t="shared" si="92"/>
        <v>454027</v>
      </c>
    </row>
    <row r="143" spans="1:30" ht="31.2" x14ac:dyDescent="0.3">
      <c r="A143" s="14" t="s">
        <v>279</v>
      </c>
      <c r="B143" s="199" t="s">
        <v>280</v>
      </c>
      <c r="C143" s="217">
        <f>'részletező tábla eredeti ei Bag'!H143</f>
        <v>1576408</v>
      </c>
      <c r="D143" s="145">
        <f>'részletező tábla módosíto ei '!H143</f>
        <v>1633993</v>
      </c>
      <c r="E143" s="145">
        <f>'2a cofog szerinti teljesítés'!H145</f>
        <v>1633993</v>
      </c>
      <c r="F143" s="218">
        <f t="shared" si="101"/>
        <v>1</v>
      </c>
      <c r="G143" s="217">
        <f>'részletező tábla eredeti ei Bag'!L143</f>
        <v>7407148</v>
      </c>
      <c r="H143" s="145">
        <f>'részletező tábla módosíto ei '!L143</f>
        <v>9183396</v>
      </c>
      <c r="I143" s="145">
        <f>'2a cofog szerinti teljesítés'!L145</f>
        <v>9183396</v>
      </c>
      <c r="J143" s="557"/>
      <c r="K143" s="217">
        <f>'részletező tábla eredeti ei Bag'!Q143</f>
        <v>12641215</v>
      </c>
      <c r="L143" s="145">
        <f>'részletező tábla módosíto ei '!Q143</f>
        <v>14793533</v>
      </c>
      <c r="M143" s="145">
        <f>'2a cofog szerinti teljesítés'!Q145</f>
        <v>12829068</v>
      </c>
      <c r="N143" s="218">
        <f>M143/L143</f>
        <v>0.86720785359386432</v>
      </c>
      <c r="O143" s="217">
        <f>'részletező tábla eredeti ei Bag'!U143</f>
        <v>7762526</v>
      </c>
      <c r="P143" s="145">
        <f>'részletező tábla módosíto ei '!U143</f>
        <v>8038714</v>
      </c>
      <c r="Q143" s="145">
        <f>'2a cofog szerinti teljesítés'!U145</f>
        <v>8038714</v>
      </c>
      <c r="R143" s="218">
        <f t="shared" si="96"/>
        <v>1</v>
      </c>
      <c r="S143" s="217">
        <f>'részletező tábla eredeti ei Bag'!AZ143</f>
        <v>8528313</v>
      </c>
      <c r="T143" s="145">
        <f>'részletező tábla módosíto ei '!AZ143</f>
        <v>8896254</v>
      </c>
      <c r="U143" s="145">
        <f>'2a cofog szerinti teljesítés'!BC145</f>
        <v>8563301</v>
      </c>
      <c r="V143" s="300">
        <f t="shared" si="99"/>
        <v>0.96257379791539222</v>
      </c>
      <c r="W143" s="765">
        <f>'részletező tábla eredeti ei Bag'!BA143</f>
        <v>37915610</v>
      </c>
      <c r="X143" s="766">
        <f>'részletező tábla módosíto ei '!BA143</f>
        <v>42545890</v>
      </c>
      <c r="Y143" s="766">
        <f>'2a cofog szerinti teljesítés'!BD145</f>
        <v>40248472</v>
      </c>
      <c r="Z143" s="767">
        <f>Y143/X143</f>
        <v>0.94600141165221829</v>
      </c>
      <c r="AA143" s="751">
        <f t="shared" si="91"/>
        <v>2297418</v>
      </c>
      <c r="AC143" s="101">
        <f t="shared" si="98"/>
        <v>2297418</v>
      </c>
      <c r="AD143" s="145">
        <f t="shared" si="92"/>
        <v>2297418</v>
      </c>
    </row>
    <row r="144" spans="1:30" ht="15.6" x14ac:dyDescent="0.3">
      <c r="A144" s="14" t="s">
        <v>281</v>
      </c>
      <c r="B144" s="199" t="s">
        <v>282</v>
      </c>
      <c r="C144" s="217">
        <f>'részletező tábla eredeti ei Bag'!H144</f>
        <v>9844000</v>
      </c>
      <c r="D144" s="145">
        <f>'részletező tábla módosíto ei '!H144</f>
        <v>10138559</v>
      </c>
      <c r="E144" s="145">
        <f>'2a cofog szerinti teljesítés'!H146</f>
        <v>8421409</v>
      </c>
      <c r="F144" s="218">
        <f t="shared" si="101"/>
        <v>0.83063174954152752</v>
      </c>
      <c r="G144" s="217">
        <f>'részletező tábla eredeti ei Bag'!L144</f>
        <v>7624600</v>
      </c>
      <c r="H144" s="145">
        <f>'részletező tábla módosíto ei '!L144</f>
        <v>9901415</v>
      </c>
      <c r="I144" s="145">
        <f>'2a cofog szerinti teljesítés'!L146</f>
        <v>5893316</v>
      </c>
      <c r="J144" s="557"/>
      <c r="K144" s="217">
        <f>'részletező tábla eredeti ei Bag'!Q144</f>
        <v>8612660</v>
      </c>
      <c r="L144" s="145">
        <f>'részletező tábla módosíto ei '!Q144</f>
        <v>11019670</v>
      </c>
      <c r="M144" s="145">
        <f>'2a cofog szerinti teljesítés'!Q146</f>
        <v>9435812</v>
      </c>
      <c r="N144" s="218">
        <f>M144/L144</f>
        <v>0.85626992459846796</v>
      </c>
      <c r="O144" s="217">
        <f>'részletező tábla eredeti ei Bag'!U144</f>
        <v>13155276</v>
      </c>
      <c r="P144" s="145">
        <f>'részletező tábla módosíto ei '!U144</f>
        <v>13733102</v>
      </c>
      <c r="Q144" s="145">
        <f>'2a cofog szerinti teljesítés'!U146</f>
        <v>10905793</v>
      </c>
      <c r="R144" s="218">
        <f t="shared" si="96"/>
        <v>0.79412451753434876</v>
      </c>
      <c r="S144" s="217">
        <f>'részletező tábla eredeti ei Bag'!AZ144</f>
        <v>172611680</v>
      </c>
      <c r="T144" s="145">
        <f>'részletező tábla módosíto ei '!AZ144</f>
        <v>200042764</v>
      </c>
      <c r="U144" s="145">
        <f>'2a cofog szerinti teljesítés'!BC146</f>
        <v>163066479</v>
      </c>
      <c r="V144" s="300">
        <f t="shared" si="99"/>
        <v>0.81515809789550797</v>
      </c>
      <c r="W144" s="765">
        <f>'részletező tábla eredeti ei Bag'!BA144</f>
        <v>211848216</v>
      </c>
      <c r="X144" s="766">
        <f>'részletező tábla módosíto ei '!BA144</f>
        <v>244835510</v>
      </c>
      <c r="Y144" s="766">
        <f>'2a cofog szerinti teljesítés'!BD146</f>
        <v>197722809</v>
      </c>
      <c r="Z144" s="767">
        <f>Y144/X144</f>
        <v>0.80757406881052507</v>
      </c>
      <c r="AA144" s="751">
        <f t="shared" si="91"/>
        <v>47112701</v>
      </c>
      <c r="AC144" s="101">
        <f t="shared" si="98"/>
        <v>47112701</v>
      </c>
      <c r="AD144" s="145">
        <f t="shared" si="92"/>
        <v>47112701</v>
      </c>
    </row>
    <row r="145" spans="1:30" ht="15.6" x14ac:dyDescent="0.3">
      <c r="A145" s="16" t="s">
        <v>283</v>
      </c>
      <c r="B145" s="200" t="s">
        <v>284</v>
      </c>
      <c r="C145" s="219">
        <f>'részletező tábla eredeti ei Bag'!H145</f>
        <v>1900000</v>
      </c>
      <c r="D145" s="146">
        <f>'részletező tábla módosíto ei '!H145</f>
        <v>1900000</v>
      </c>
      <c r="E145" s="146">
        <f>'2a cofog szerinti teljesítés'!H147</f>
        <v>1475590</v>
      </c>
      <c r="F145" s="220">
        <f t="shared" si="101"/>
        <v>0.77662631578947372</v>
      </c>
      <c r="G145" s="219">
        <f>'részletező tábla eredeti ei Bag'!L145</f>
        <v>2000000</v>
      </c>
      <c r="H145" s="146">
        <f>'részletező tábla módosíto ei '!L145</f>
        <v>2000000</v>
      </c>
      <c r="I145" s="146">
        <f>'2a cofog szerinti teljesítés'!L147</f>
        <v>1521192</v>
      </c>
      <c r="J145" s="558"/>
      <c r="K145" s="219">
        <f>'részletező tábla eredeti ei Bag'!Q145</f>
        <v>2200000</v>
      </c>
      <c r="L145" s="146">
        <f>'részletező tábla módosíto ei '!Q145</f>
        <v>2390000</v>
      </c>
      <c r="M145" s="146">
        <f>'2a cofog szerinti teljesítés'!Q147</f>
        <v>2118518</v>
      </c>
      <c r="N145" s="220">
        <f>M145/L145</f>
        <v>0.88640920502092047</v>
      </c>
      <c r="O145" s="219">
        <f>'részletező tábla eredeti ei Bag'!U145</f>
        <v>1150000</v>
      </c>
      <c r="P145" s="146">
        <f>'részletező tábla módosíto ei '!U145</f>
        <v>2180000</v>
      </c>
      <c r="Q145" s="146">
        <f>'2a cofog szerinti teljesítés'!U147</f>
        <v>1977816</v>
      </c>
      <c r="R145" s="220">
        <f t="shared" ref="R145" si="102">SUM(R146:R148)</f>
        <v>1.5272048082901555</v>
      </c>
      <c r="S145" s="219">
        <f>'részletező tábla eredeti ei Bag'!AZ145</f>
        <v>7768500</v>
      </c>
      <c r="T145" s="146">
        <f>'részletező tábla módosíto ei '!AZ145</f>
        <v>16926281</v>
      </c>
      <c r="U145" s="146">
        <f>'2a cofog szerinti teljesítés'!BC147</f>
        <v>15863652</v>
      </c>
      <c r="V145" s="301">
        <f t="shared" si="99"/>
        <v>0.93722017258250645</v>
      </c>
      <c r="W145" s="768">
        <f>'részletező tábla eredeti ei Bag'!BA145</f>
        <v>15018500</v>
      </c>
      <c r="X145" s="769">
        <f>'részletező tábla módosíto ei '!BA145</f>
        <v>25396281</v>
      </c>
      <c r="Y145" s="769">
        <f>'2a cofog szerinti teljesítés'!BD147</f>
        <v>22956768</v>
      </c>
      <c r="Z145" s="770">
        <f>Y145/X145</f>
        <v>0.9039421165642324</v>
      </c>
      <c r="AA145" s="752">
        <f t="shared" si="91"/>
        <v>2439513</v>
      </c>
      <c r="AC145" s="101">
        <f t="shared" si="98"/>
        <v>2439513</v>
      </c>
      <c r="AD145" s="146">
        <f t="shared" si="92"/>
        <v>2439513</v>
      </c>
    </row>
    <row r="146" spans="1:30" x14ac:dyDescent="0.3">
      <c r="A146" s="18" t="s">
        <v>285</v>
      </c>
      <c r="B146" s="201" t="s">
        <v>286</v>
      </c>
      <c r="C146" s="221">
        <f>'részletező tábla eredeti ei Bag'!H146</f>
        <v>500000</v>
      </c>
      <c r="D146" s="147">
        <f>'részletező tábla módosíto ei '!H146</f>
        <v>500000</v>
      </c>
      <c r="E146" s="147">
        <f>'2a cofog szerinti teljesítés'!H148</f>
        <v>389355</v>
      </c>
      <c r="F146" s="222">
        <f t="shared" si="101"/>
        <v>0.77871000000000001</v>
      </c>
      <c r="G146" s="221">
        <f>'részletező tábla eredeti ei Bag'!L146</f>
        <v>300000</v>
      </c>
      <c r="H146" s="147">
        <f>'részletező tábla módosíto ei '!L146</f>
        <v>300000</v>
      </c>
      <c r="I146" s="147">
        <f>'2a cofog szerinti teljesítés'!L148</f>
        <v>219767</v>
      </c>
      <c r="J146" s="559"/>
      <c r="K146" s="221">
        <f>'részletező tábla eredeti ei Bag'!Q146</f>
        <v>700000</v>
      </c>
      <c r="L146" s="147">
        <f>'részletező tábla módosíto ei '!Q146</f>
        <v>700000</v>
      </c>
      <c r="M146" s="147">
        <f>'2a cofog szerinti teljesítés'!Q148</f>
        <v>433869</v>
      </c>
      <c r="N146" s="222">
        <f>M146/L146</f>
        <v>0.61981285714285717</v>
      </c>
      <c r="O146" s="221">
        <f>'részletező tábla eredeti ei Bag'!U146</f>
        <v>150000</v>
      </c>
      <c r="P146" s="147">
        <f>'részletező tábla módosíto ei '!U146</f>
        <v>250000</v>
      </c>
      <c r="Q146" s="147">
        <f>'2a cofog szerinti teljesítés'!U148</f>
        <v>144299</v>
      </c>
      <c r="R146" s="222">
        <f>Q146/P146</f>
        <v>0.57719600000000004</v>
      </c>
      <c r="S146" s="221">
        <f>'részletező tábla eredeti ei Bag'!AZ146</f>
        <v>430000</v>
      </c>
      <c r="T146" s="147">
        <f>'részletező tábla módosíto ei '!AZ146</f>
        <v>430000</v>
      </c>
      <c r="U146" s="147">
        <f>'2a cofog szerinti teljesítés'!BC148</f>
        <v>195702</v>
      </c>
      <c r="V146" s="302">
        <f t="shared" si="99"/>
        <v>0.45512093023255812</v>
      </c>
      <c r="W146" s="771">
        <f>'részletező tábla eredeti ei Bag'!BA146</f>
        <v>2080000</v>
      </c>
      <c r="X146" s="772">
        <f>'részletező tábla módosíto ei '!BA146</f>
        <v>2180000</v>
      </c>
      <c r="Y146" s="772">
        <f>'2a cofog szerinti teljesítés'!BD148</f>
        <v>1382992</v>
      </c>
      <c r="Z146" s="773">
        <f>Y146/X146</f>
        <v>0.63439999999999996</v>
      </c>
      <c r="AA146" s="753">
        <f t="shared" si="91"/>
        <v>797008</v>
      </c>
      <c r="AC146" s="101">
        <f t="shared" si="98"/>
        <v>797008</v>
      </c>
      <c r="AD146" s="147">
        <f t="shared" si="92"/>
        <v>797008</v>
      </c>
    </row>
    <row r="147" spans="1:30" x14ac:dyDescent="0.3">
      <c r="A147" s="18" t="s">
        <v>287</v>
      </c>
      <c r="B147" s="201" t="s">
        <v>288</v>
      </c>
      <c r="C147" s="221">
        <f>'részletező tábla eredeti ei Bag'!H147</f>
        <v>1400000</v>
      </c>
      <c r="D147" s="147">
        <f>'részletező tábla módosíto ei '!H147</f>
        <v>1400000</v>
      </c>
      <c r="E147" s="147">
        <f>'2a cofog szerinti teljesítés'!H149</f>
        <v>1086235</v>
      </c>
      <c r="F147" s="222">
        <f t="shared" si="101"/>
        <v>0.77588214285714285</v>
      </c>
      <c r="G147" s="221">
        <f>'részletező tábla eredeti ei Bag'!L147</f>
        <v>1700000</v>
      </c>
      <c r="H147" s="147">
        <f>'részletező tábla módosíto ei '!L147</f>
        <v>1700000</v>
      </c>
      <c r="I147" s="147">
        <f>'2a cofog szerinti teljesítés'!L149</f>
        <v>1301425</v>
      </c>
      <c r="J147" s="559"/>
      <c r="K147" s="221">
        <f>'részletező tábla eredeti ei Bag'!Q147</f>
        <v>1500000</v>
      </c>
      <c r="L147" s="147">
        <f>'részletező tábla módosíto ei '!Q147</f>
        <v>1690000</v>
      </c>
      <c r="M147" s="147">
        <f>'2a cofog szerinti teljesítés'!Q149</f>
        <v>1684649</v>
      </c>
      <c r="N147" s="222">
        <f>M147/L147</f>
        <v>0.99683372781065094</v>
      </c>
      <c r="O147" s="221">
        <f>'részletező tábla eredeti ei Bag'!U147</f>
        <v>1000000</v>
      </c>
      <c r="P147" s="147">
        <f>'részletező tábla módosíto ei '!U147</f>
        <v>1930000</v>
      </c>
      <c r="Q147" s="147">
        <f>'2a cofog szerinti teljesítés'!U149</f>
        <v>1833517</v>
      </c>
      <c r="R147" s="222">
        <f>Q147/P147</f>
        <v>0.95000880829015544</v>
      </c>
      <c r="S147" s="221">
        <f>'részletező tábla eredeti ei Bag'!AZ147</f>
        <v>7338500</v>
      </c>
      <c r="T147" s="147">
        <f>'részletező tábla módosíto ei '!AZ147</f>
        <v>16496281</v>
      </c>
      <c r="U147" s="147">
        <f>'2a cofog szerinti teljesítés'!BC149</f>
        <v>15667950</v>
      </c>
      <c r="V147" s="302">
        <f t="shared" si="99"/>
        <v>0.94978680346194388</v>
      </c>
      <c r="W147" s="771">
        <f>'részletező tábla eredeti ei Bag'!BA147</f>
        <v>12938500</v>
      </c>
      <c r="X147" s="772">
        <f>'részletező tábla módosíto ei '!BA147</f>
        <v>23216281</v>
      </c>
      <c r="Y147" s="772">
        <f>'2a cofog szerinti teljesítés'!BD149</f>
        <v>21573776</v>
      </c>
      <c r="Z147" s="773">
        <f>Y147/X147</f>
        <v>0.92925201930490076</v>
      </c>
      <c r="AA147" s="753">
        <f t="shared" si="91"/>
        <v>1642505</v>
      </c>
      <c r="AC147" s="101">
        <f t="shared" si="98"/>
        <v>1642505</v>
      </c>
      <c r="AD147" s="147">
        <f t="shared" si="92"/>
        <v>1642505</v>
      </c>
    </row>
    <row r="148" spans="1:30" x14ac:dyDescent="0.3">
      <c r="A148" s="18" t="s">
        <v>289</v>
      </c>
      <c r="B148" s="201" t="s">
        <v>290</v>
      </c>
      <c r="C148" s="221">
        <f>'részletező tábla eredeti ei Bag'!H148</f>
        <v>0</v>
      </c>
      <c r="D148" s="147">
        <f>'részletező tábla módosíto ei '!H148</f>
        <v>0</v>
      </c>
      <c r="E148" s="147">
        <f>'2a cofog szerinti teljesítés'!H150</f>
        <v>0</v>
      </c>
      <c r="F148" s="222">
        <v>0</v>
      </c>
      <c r="G148" s="221">
        <f>'részletező tábla eredeti ei Bag'!L148</f>
        <v>0</v>
      </c>
      <c r="H148" s="147">
        <f>'részletező tábla módosíto ei '!L148</f>
        <v>0</v>
      </c>
      <c r="I148" s="147">
        <f>'2a cofog szerinti teljesítés'!L150</f>
        <v>0</v>
      </c>
      <c r="J148" s="559"/>
      <c r="K148" s="221">
        <f>'részletező tábla eredeti ei Bag'!Q148</f>
        <v>0</v>
      </c>
      <c r="L148" s="147">
        <f>'részletező tábla módosíto ei '!Q148</f>
        <v>0</v>
      </c>
      <c r="M148" s="147">
        <f>'2a cofog szerinti teljesítés'!Q150</f>
        <v>0</v>
      </c>
      <c r="N148" s="222"/>
      <c r="O148" s="221">
        <f>'részletező tábla eredeti ei Bag'!U148</f>
        <v>0</v>
      </c>
      <c r="P148" s="147">
        <f>'részletező tábla módosíto ei '!U148</f>
        <v>0</v>
      </c>
      <c r="Q148" s="147">
        <f>'2a cofog szerinti teljesítés'!U150</f>
        <v>0</v>
      </c>
      <c r="R148" s="222"/>
      <c r="S148" s="221">
        <f>'részletező tábla eredeti ei Bag'!AZ148</f>
        <v>0</v>
      </c>
      <c r="T148" s="147">
        <f>'részletező tábla módosíto ei '!AZ148</f>
        <v>0</v>
      </c>
      <c r="U148" s="147">
        <f>'2a cofog szerinti teljesítés'!BC150</f>
        <v>0</v>
      </c>
      <c r="V148" s="302">
        <v>0</v>
      </c>
      <c r="W148" s="771">
        <f>'részletező tábla eredeti ei Bag'!BA148</f>
        <v>0</v>
      </c>
      <c r="X148" s="772">
        <f>'részletező tábla módosíto ei '!BA148</f>
        <v>0</v>
      </c>
      <c r="Y148" s="772">
        <f>'2a cofog szerinti teljesítés'!BD150</f>
        <v>0</v>
      </c>
      <c r="Z148" s="773"/>
      <c r="AA148" s="753">
        <f t="shared" si="91"/>
        <v>0</v>
      </c>
      <c r="AC148" s="101">
        <f t="shared" si="98"/>
        <v>0</v>
      </c>
      <c r="AD148" s="147">
        <f t="shared" si="92"/>
        <v>0</v>
      </c>
    </row>
    <row r="149" spans="1:30" ht="15.6" x14ac:dyDescent="0.3">
      <c r="A149" s="16" t="s">
        <v>291</v>
      </c>
      <c r="B149" s="200" t="s">
        <v>292</v>
      </c>
      <c r="C149" s="219">
        <f>'részletező tábla eredeti ei Bag'!H149</f>
        <v>200000</v>
      </c>
      <c r="D149" s="146">
        <f>'részletező tábla módosíto ei '!H149</f>
        <v>527500</v>
      </c>
      <c r="E149" s="146">
        <f>'2a cofog szerinti teljesítés'!H151</f>
        <v>484603</v>
      </c>
      <c r="F149" s="220">
        <f>E149/D149</f>
        <v>0.91867867298578199</v>
      </c>
      <c r="G149" s="219">
        <f>'részletező tábla eredeti ei Bag'!L149</f>
        <v>330000</v>
      </c>
      <c r="H149" s="146">
        <f>'részletező tábla módosíto ei '!L149</f>
        <v>330000</v>
      </c>
      <c r="I149" s="146">
        <f>'2a cofog szerinti teljesítés'!L151</f>
        <v>258905</v>
      </c>
      <c r="J149" s="558"/>
      <c r="K149" s="219">
        <f>'részletező tábla eredeti ei Bag'!Q149</f>
        <v>545000</v>
      </c>
      <c r="L149" s="146">
        <f>'részletező tábla módosíto ei '!Q149</f>
        <v>645000</v>
      </c>
      <c r="M149" s="146">
        <f>'2a cofog szerinti teljesítés'!Q151</f>
        <v>509131</v>
      </c>
      <c r="N149" s="220">
        <f>M149/L149</f>
        <v>0.78935038759689924</v>
      </c>
      <c r="O149" s="219">
        <f>'részletező tábla eredeti ei Bag'!U149</f>
        <v>3200000</v>
      </c>
      <c r="P149" s="146">
        <f>'részletező tábla módosíto ei '!U149</f>
        <v>3300000</v>
      </c>
      <c r="Q149" s="146">
        <f>'2a cofog szerinti teljesítés'!U151</f>
        <v>2725872</v>
      </c>
      <c r="R149" s="220">
        <f>Q149/P149</f>
        <v>0.82602181818181819</v>
      </c>
      <c r="S149" s="219">
        <f>'részletező tábla eredeti ei Bag'!AZ149</f>
        <v>2426000</v>
      </c>
      <c r="T149" s="146">
        <f>'részletező tábla módosíto ei '!AZ149</f>
        <v>3126000</v>
      </c>
      <c r="U149" s="146">
        <f>'2a cofog szerinti teljesítés'!BC151</f>
        <v>2729663</v>
      </c>
      <c r="V149" s="301">
        <f>U149/T149</f>
        <v>0.87321273192578375</v>
      </c>
      <c r="W149" s="768">
        <f>'részletező tábla eredeti ei Bag'!BA149</f>
        <v>6701000</v>
      </c>
      <c r="X149" s="769">
        <f>'részletező tábla módosíto ei '!BA149</f>
        <v>7928500</v>
      </c>
      <c r="Y149" s="769">
        <f>'2a cofog szerinti teljesítés'!BD151</f>
        <v>6708174</v>
      </c>
      <c r="Z149" s="770">
        <f>Y149/X149</f>
        <v>0.84608362237497636</v>
      </c>
      <c r="AA149" s="752">
        <f t="shared" si="91"/>
        <v>1220326</v>
      </c>
      <c r="AC149" s="101">
        <f t="shared" si="98"/>
        <v>1220326</v>
      </c>
      <c r="AD149" s="146">
        <f t="shared" si="92"/>
        <v>1220326</v>
      </c>
    </row>
    <row r="150" spans="1:30" x14ac:dyDescent="0.3">
      <c r="A150" s="18" t="s">
        <v>293</v>
      </c>
      <c r="B150" s="201" t="s">
        <v>294</v>
      </c>
      <c r="C150" s="221">
        <f>'részletező tábla eredeti ei Bag'!H150</f>
        <v>100000</v>
      </c>
      <c r="D150" s="147">
        <f>'részletező tábla módosíto ei '!H150</f>
        <v>427500</v>
      </c>
      <c r="E150" s="147">
        <f>'2a cofog szerinti teljesítés'!H152</f>
        <v>410894</v>
      </c>
      <c r="F150" s="222">
        <f>E150/D150</f>
        <v>0.96115555555555554</v>
      </c>
      <c r="G150" s="221">
        <f>'részletező tábla eredeti ei Bag'!L150</f>
        <v>150000</v>
      </c>
      <c r="H150" s="147">
        <f>'részletező tábla módosíto ei '!L150</f>
        <v>150805</v>
      </c>
      <c r="I150" s="147">
        <f>'2a cofog szerinti teljesítés'!L152</f>
        <v>129889</v>
      </c>
      <c r="J150" s="559"/>
      <c r="K150" s="221">
        <f>'részletező tábla eredeti ei Bag'!Q150</f>
        <v>345000</v>
      </c>
      <c r="L150" s="147">
        <f>'részletező tábla módosíto ei '!Q150</f>
        <v>445000</v>
      </c>
      <c r="M150" s="147">
        <f>'2a cofog szerinti teljesítés'!Q152</f>
        <v>361241</v>
      </c>
      <c r="N150" s="222">
        <f>M150/L150</f>
        <v>0.81177752808988768</v>
      </c>
      <c r="O150" s="221">
        <f>'részletező tábla eredeti ei Bag'!U150</f>
        <v>2200000</v>
      </c>
      <c r="P150" s="147">
        <f>'részletező tábla módosíto ei '!U150</f>
        <v>2300000</v>
      </c>
      <c r="Q150" s="147">
        <f>'2a cofog szerinti teljesítés'!U152</f>
        <v>1985571</v>
      </c>
      <c r="R150" s="222">
        <f>Q150/P150</f>
        <v>0.86329173913043478</v>
      </c>
      <c r="S150" s="221">
        <f>'részletező tábla eredeti ei Bag'!AZ150</f>
        <v>1724000</v>
      </c>
      <c r="T150" s="147">
        <f>'részletező tábla módosíto ei '!AZ150</f>
        <v>2424000</v>
      </c>
      <c r="U150" s="147">
        <f>'2a cofog szerinti teljesítés'!BC152</f>
        <v>2129684</v>
      </c>
      <c r="V150" s="302">
        <f>U150/T150</f>
        <v>0.87858250825082507</v>
      </c>
      <c r="W150" s="771">
        <f>'részletező tábla eredeti ei Bag'!BA150</f>
        <v>4519000</v>
      </c>
      <c r="X150" s="772">
        <f>'részletező tábla módosíto ei '!BA150</f>
        <v>5747305</v>
      </c>
      <c r="Y150" s="772">
        <f>'2a cofog szerinti teljesítés'!BD152</f>
        <v>5017279</v>
      </c>
      <c r="Z150" s="773">
        <f>Y150/X150</f>
        <v>0.87297942252934202</v>
      </c>
      <c r="AA150" s="753">
        <f t="shared" si="91"/>
        <v>730026</v>
      </c>
      <c r="AC150" s="101">
        <f t="shared" si="98"/>
        <v>730026</v>
      </c>
      <c r="AD150" s="147">
        <f t="shared" si="92"/>
        <v>730026</v>
      </c>
    </row>
    <row r="151" spans="1:30" x14ac:dyDescent="0.3">
      <c r="A151" s="18" t="s">
        <v>295</v>
      </c>
      <c r="B151" s="201" t="s">
        <v>296</v>
      </c>
      <c r="C151" s="221">
        <f>'részletező tábla eredeti ei Bag'!H151</f>
        <v>100000</v>
      </c>
      <c r="D151" s="147">
        <f>'részletező tábla módosíto ei '!H151</f>
        <v>100000</v>
      </c>
      <c r="E151" s="147">
        <f>'2a cofog szerinti teljesítés'!H153</f>
        <v>73709</v>
      </c>
      <c r="F151" s="222">
        <f>E151/D151</f>
        <v>0.73709000000000002</v>
      </c>
      <c r="G151" s="221">
        <f>'részletező tábla eredeti ei Bag'!L151</f>
        <v>180000</v>
      </c>
      <c r="H151" s="147">
        <f>'részletező tábla módosíto ei '!L151</f>
        <v>179195</v>
      </c>
      <c r="I151" s="147">
        <f>'2a cofog szerinti teljesítés'!L153</f>
        <v>129016</v>
      </c>
      <c r="J151" s="559"/>
      <c r="K151" s="221">
        <f>'részletező tábla eredeti ei Bag'!Q151</f>
        <v>200000</v>
      </c>
      <c r="L151" s="147">
        <f>'részletező tábla módosíto ei '!Q151</f>
        <v>200000</v>
      </c>
      <c r="M151" s="147">
        <f>'2a cofog szerinti teljesítés'!Q153</f>
        <v>147890</v>
      </c>
      <c r="N151" s="222">
        <f>M151/L151</f>
        <v>0.73945000000000005</v>
      </c>
      <c r="O151" s="221">
        <f>'részletező tábla eredeti ei Bag'!U151</f>
        <v>1000000</v>
      </c>
      <c r="P151" s="147">
        <f>'részletező tábla módosíto ei '!U151</f>
        <v>1000000</v>
      </c>
      <c r="Q151" s="147">
        <f>'2a cofog szerinti teljesítés'!U153</f>
        <v>740301</v>
      </c>
      <c r="R151" s="222">
        <f>Q151/P151</f>
        <v>0.74030099999999999</v>
      </c>
      <c r="S151" s="221">
        <f>'részletező tábla eredeti ei Bag'!AZ151</f>
        <v>702000</v>
      </c>
      <c r="T151" s="147">
        <f>'részletező tábla módosíto ei '!AZ151</f>
        <v>702000</v>
      </c>
      <c r="U151" s="147">
        <f>'2a cofog szerinti teljesítés'!BC153</f>
        <v>599979</v>
      </c>
      <c r="V151" s="302">
        <f>U151/T151</f>
        <v>0.85467094017094014</v>
      </c>
      <c r="W151" s="771">
        <f>'részletező tábla eredeti ei Bag'!BA151</f>
        <v>2182000</v>
      </c>
      <c r="X151" s="772">
        <f>'részletező tábla módosíto ei '!BA151</f>
        <v>2181195</v>
      </c>
      <c r="Y151" s="772">
        <f>'2a cofog szerinti teljesítés'!BD153</f>
        <v>1690895</v>
      </c>
      <c r="Z151" s="773">
        <f>Y151/X151</f>
        <v>0.77521496244031363</v>
      </c>
      <c r="AA151" s="753">
        <f t="shared" si="91"/>
        <v>490300</v>
      </c>
      <c r="AC151" s="101">
        <f t="shared" si="98"/>
        <v>490300</v>
      </c>
      <c r="AD151" s="147">
        <f t="shared" si="92"/>
        <v>490300</v>
      </c>
    </row>
    <row r="152" spans="1:30" ht="15.6" x14ac:dyDescent="0.3">
      <c r="A152" s="16" t="s">
        <v>297</v>
      </c>
      <c r="B152" s="200" t="s">
        <v>298</v>
      </c>
      <c r="C152" s="219">
        <f>'részletező tábla eredeti ei Bag'!H152</f>
        <v>5385000</v>
      </c>
      <c r="D152" s="146">
        <f>'részletező tábla módosíto ei '!H152</f>
        <v>5650000</v>
      </c>
      <c r="E152" s="146">
        <f>'2a cofog szerinti teljesítés'!H154</f>
        <v>4869001</v>
      </c>
      <c r="F152" s="220">
        <f>E152/D152</f>
        <v>0.86177008849557524</v>
      </c>
      <c r="G152" s="219">
        <f>'részletező tábla eredeti ei Bag'!L152</f>
        <v>3650000</v>
      </c>
      <c r="H152" s="146">
        <f>'részletező tábla módosíto ei '!L152</f>
        <v>5596815</v>
      </c>
      <c r="I152" s="146">
        <f>'2a cofog szerinti teljesítés'!L154</f>
        <v>3014743</v>
      </c>
      <c r="J152" s="558"/>
      <c r="K152" s="219">
        <f>'részletező tábla eredeti ei Bag'!Q152</f>
        <v>4013000</v>
      </c>
      <c r="L152" s="146">
        <f>'részletező tábla módosíto ei '!Q152</f>
        <v>5615000</v>
      </c>
      <c r="M152" s="146">
        <f>'2a cofog szerinti teljesítés'!Q154</f>
        <v>4924003</v>
      </c>
      <c r="N152" s="220">
        <f>M152/L152</f>
        <v>0.8769373107747106</v>
      </c>
      <c r="O152" s="219">
        <f>'részletező tábla eredeti ei Bag'!U152</f>
        <v>5250000</v>
      </c>
      <c r="P152" s="146">
        <f>'részletező tábla módosíto ei '!U152</f>
        <v>5506871</v>
      </c>
      <c r="Q152" s="146">
        <f>'2a cofog szerinti teljesítés'!U154</f>
        <v>4045994</v>
      </c>
      <c r="R152" s="220">
        <f>Q152/P152</f>
        <v>0.73471741030432713</v>
      </c>
      <c r="S152" s="219">
        <f>'részletező tábla eredeti ei Bag'!AZ152</f>
        <v>129126434</v>
      </c>
      <c r="T152" s="146">
        <f>'részletező tábla módosíto ei '!AZ152</f>
        <v>144737412</v>
      </c>
      <c r="U152" s="146">
        <f>'2a cofog szerinti teljesítés'!BC154</f>
        <v>112470500</v>
      </c>
      <c r="V152" s="301">
        <f>U152/T152</f>
        <v>0.77706584942944812</v>
      </c>
      <c r="W152" s="768">
        <f>'részletező tábla eredeti ei Bag'!BA152</f>
        <v>147424434</v>
      </c>
      <c r="X152" s="769">
        <f>'részletező tábla módosíto ei '!BA152</f>
        <v>167106098</v>
      </c>
      <c r="Y152" s="769">
        <f>'2a cofog szerinti teljesítés'!BD154</f>
        <v>129324241</v>
      </c>
      <c r="Z152" s="770">
        <f>Y152/X152</f>
        <v>0.77390497742338527</v>
      </c>
      <c r="AA152" s="752">
        <f t="shared" si="91"/>
        <v>37781857</v>
      </c>
      <c r="AC152" s="101">
        <f t="shared" si="98"/>
        <v>37781857</v>
      </c>
      <c r="AD152" s="146">
        <f t="shared" si="92"/>
        <v>37781857</v>
      </c>
    </row>
    <row r="153" spans="1:30" x14ac:dyDescent="0.3">
      <c r="A153" s="18" t="s">
        <v>299</v>
      </c>
      <c r="B153" s="201" t="s">
        <v>300</v>
      </c>
      <c r="C153" s="221">
        <f>'részletező tábla eredeti ei Bag'!H153</f>
        <v>2585000</v>
      </c>
      <c r="D153" s="147">
        <f>'részletező tábla módosíto ei '!H153</f>
        <v>2415000</v>
      </c>
      <c r="E153" s="147">
        <f>'2a cofog szerinti teljesítés'!H155</f>
        <v>2031993</v>
      </c>
      <c r="F153" s="222">
        <f>E153/D153</f>
        <v>0.84140496894409933</v>
      </c>
      <c r="G153" s="221">
        <f>'részletező tábla eredeti ei Bag'!L153</f>
        <v>2350000</v>
      </c>
      <c r="H153" s="147">
        <f>'részletező tábla módosíto ei '!L153</f>
        <v>3450000</v>
      </c>
      <c r="I153" s="147">
        <f>'2a cofog szerinti teljesítés'!L155</f>
        <v>2190366</v>
      </c>
      <c r="J153" s="559"/>
      <c r="K153" s="221">
        <f>'részletező tábla eredeti ei Bag'!Q153</f>
        <v>1813000</v>
      </c>
      <c r="L153" s="147">
        <f>'részletező tábla módosíto ei '!Q153</f>
        <v>3170000</v>
      </c>
      <c r="M153" s="147">
        <f>'2a cofog szerinti teljesítés'!Q155</f>
        <v>2674284</v>
      </c>
      <c r="N153" s="222">
        <f>M153/L153</f>
        <v>0.8436227129337539</v>
      </c>
      <c r="O153" s="221">
        <f>'részletező tábla eredeti ei Bag'!U153</f>
        <v>2650000</v>
      </c>
      <c r="P153" s="147">
        <f>'részletező tábla módosíto ei '!U153</f>
        <v>3150000</v>
      </c>
      <c r="Q153" s="147">
        <f>'2a cofog szerinti teljesítés'!U155</f>
        <v>2136423</v>
      </c>
      <c r="R153" s="222">
        <f>Q153/P153</f>
        <v>0.67822952380952384</v>
      </c>
      <c r="S153" s="221">
        <f>'részletező tábla eredeti ei Bag'!AZ153</f>
        <v>24235004</v>
      </c>
      <c r="T153" s="147">
        <f>'részletező tábla módosíto ei '!AZ153</f>
        <v>26044452</v>
      </c>
      <c r="U153" s="147">
        <f>'2a cofog szerinti teljesítés'!BC155</f>
        <v>18721144</v>
      </c>
      <c r="V153" s="302">
        <f>U153/T153</f>
        <v>0.71881504744273372</v>
      </c>
      <c r="W153" s="771">
        <f>'részletező tábla eredeti ei Bag'!BA153</f>
        <v>33633004</v>
      </c>
      <c r="X153" s="772">
        <f>'részletező tábla módosíto ei '!BA153</f>
        <v>38229452</v>
      </c>
      <c r="Y153" s="772">
        <f>'2a cofog szerinti teljesítés'!BD155</f>
        <v>27754210</v>
      </c>
      <c r="Z153" s="773">
        <f>Y153/X153</f>
        <v>0.72599026530644484</v>
      </c>
      <c r="AA153" s="753">
        <f t="shared" si="91"/>
        <v>10475242</v>
      </c>
      <c r="AC153" s="101">
        <f t="shared" si="98"/>
        <v>10475242</v>
      </c>
      <c r="AD153" s="147">
        <f t="shared" si="92"/>
        <v>10475242</v>
      </c>
    </row>
    <row r="154" spans="1:30" x14ac:dyDescent="0.3">
      <c r="A154" s="18" t="s">
        <v>301</v>
      </c>
      <c r="B154" s="201" t="s">
        <v>302</v>
      </c>
      <c r="C154" s="221">
        <f>'részletező tábla eredeti ei Bag'!H154</f>
        <v>300000</v>
      </c>
      <c r="D154" s="147">
        <f>'részletező tábla módosíto ei '!H154</f>
        <v>300000</v>
      </c>
      <c r="E154" s="147">
        <f>'2a cofog szerinti teljesítés'!H156</f>
        <v>28998</v>
      </c>
      <c r="F154" s="222"/>
      <c r="G154" s="221">
        <f>'részletező tábla eredeti ei Bag'!L154</f>
        <v>0</v>
      </c>
      <c r="H154" s="147">
        <f>'részletező tábla módosíto ei '!L154</f>
        <v>0</v>
      </c>
      <c r="I154" s="147">
        <f>'2a cofog szerinti teljesítés'!L156</f>
        <v>0</v>
      </c>
      <c r="J154" s="559"/>
      <c r="K154" s="221">
        <f>'részletező tábla eredeti ei Bag'!Q154</f>
        <v>0</v>
      </c>
      <c r="L154" s="147">
        <f>'részletező tábla módosíto ei '!Q154</f>
        <v>0</v>
      </c>
      <c r="M154" s="147">
        <f>'2a cofog szerinti teljesítés'!Q156</f>
        <v>0</v>
      </c>
      <c r="N154" s="222"/>
      <c r="O154" s="221">
        <f>'részletező tábla eredeti ei Bag'!U154</f>
        <v>0</v>
      </c>
      <c r="P154" s="147">
        <f>'részletező tábla módosíto ei '!U154</f>
        <v>0</v>
      </c>
      <c r="Q154" s="147">
        <f>'2a cofog szerinti teljesítés'!U156</f>
        <v>0</v>
      </c>
      <c r="R154" s="222"/>
      <c r="S154" s="221">
        <f>'részletező tábla eredeti ei Bag'!AZ154</f>
        <v>35000000</v>
      </c>
      <c r="T154" s="147">
        <f>'részletező tábla módosíto ei '!AZ154</f>
        <v>42982011</v>
      </c>
      <c r="U154" s="147">
        <f>'2a cofog szerinti teljesítés'!BC156</f>
        <v>41614583</v>
      </c>
      <c r="V154" s="302">
        <f t="shared" ref="V154:V159" si="103">U154/T154</f>
        <v>0.96818603950382875</v>
      </c>
      <c r="W154" s="771">
        <f>'részletező tábla eredeti ei Bag'!BA154</f>
        <v>35300000</v>
      </c>
      <c r="X154" s="772">
        <f>'részletező tábla módosíto ei '!BA154</f>
        <v>43282011</v>
      </c>
      <c r="Y154" s="772">
        <f>'2a cofog szerinti teljesítés'!BD156</f>
        <v>41643581</v>
      </c>
      <c r="Z154" s="773">
        <f t="shared" ref="Z154:Z159" si="104">Y154/X154</f>
        <v>0.96214524320508121</v>
      </c>
      <c r="AA154" s="753">
        <f t="shared" si="91"/>
        <v>1638430</v>
      </c>
      <c r="AC154" s="101">
        <f t="shared" si="98"/>
        <v>1638430</v>
      </c>
      <c r="AD154" s="147">
        <f t="shared" si="92"/>
        <v>1638430</v>
      </c>
    </row>
    <row r="155" spans="1:30" x14ac:dyDescent="0.3">
      <c r="A155" s="18" t="s">
        <v>303</v>
      </c>
      <c r="B155" s="201" t="s">
        <v>304</v>
      </c>
      <c r="C155" s="221">
        <f>'részletező tábla eredeti ei Bag'!H155</f>
        <v>0</v>
      </c>
      <c r="D155" s="147">
        <f>'részletező tábla módosíto ei '!H155</f>
        <v>0</v>
      </c>
      <c r="E155" s="147">
        <f>'2a cofog szerinti teljesítés'!H157</f>
        <v>0</v>
      </c>
      <c r="F155" s="222"/>
      <c r="G155" s="221">
        <f>'részletező tábla eredeti ei Bag'!L155</f>
        <v>0</v>
      </c>
      <c r="H155" s="147">
        <f>'részletező tábla módosíto ei '!L155</f>
        <v>0</v>
      </c>
      <c r="I155" s="147">
        <f>'2a cofog szerinti teljesítés'!L157</f>
        <v>0</v>
      </c>
      <c r="J155" s="559"/>
      <c r="K155" s="221">
        <f>'részletező tábla eredeti ei Bag'!Q155</f>
        <v>0</v>
      </c>
      <c r="L155" s="147">
        <f>'részletező tábla módosíto ei '!Q155</f>
        <v>0</v>
      </c>
      <c r="M155" s="147">
        <f>'2a cofog szerinti teljesítés'!Q157</f>
        <v>0</v>
      </c>
      <c r="N155" s="222" t="e">
        <f>M155/L155</f>
        <v>#DIV/0!</v>
      </c>
      <c r="O155" s="221">
        <f>'részletező tábla eredeti ei Bag'!U155</f>
        <v>0</v>
      </c>
      <c r="P155" s="147">
        <f>'részletező tábla módosíto ei '!U155</f>
        <v>0</v>
      </c>
      <c r="Q155" s="147">
        <f>'2a cofog szerinti teljesítés'!U157</f>
        <v>0</v>
      </c>
      <c r="R155" s="222" t="e">
        <f>Q155/P155</f>
        <v>#DIV/0!</v>
      </c>
      <c r="S155" s="221">
        <f>'részletező tábla eredeti ei Bag'!AZ155</f>
        <v>0</v>
      </c>
      <c r="T155" s="147">
        <f>'részletező tábla módosíto ei '!AZ155</f>
        <v>0</v>
      </c>
      <c r="U155" s="147">
        <f>'2a cofog szerinti teljesítés'!BC157</f>
        <v>0</v>
      </c>
      <c r="V155" s="302">
        <v>0</v>
      </c>
      <c r="W155" s="771">
        <f>'részletező tábla eredeti ei Bag'!BA155</f>
        <v>0</v>
      </c>
      <c r="X155" s="772">
        <f>'részletező tábla módosíto ei '!BA155</f>
        <v>0</v>
      </c>
      <c r="Y155" s="772">
        <f>'2a cofog szerinti teljesítés'!BD157</f>
        <v>0</v>
      </c>
      <c r="Z155" s="773" t="e">
        <f t="shared" si="104"/>
        <v>#DIV/0!</v>
      </c>
      <c r="AA155" s="753">
        <f t="shared" si="91"/>
        <v>0</v>
      </c>
      <c r="AC155" s="101">
        <f t="shared" si="98"/>
        <v>0</v>
      </c>
      <c r="AD155" s="147">
        <f t="shared" si="92"/>
        <v>0</v>
      </c>
    </row>
    <row r="156" spans="1:30" x14ac:dyDescent="0.3">
      <c r="A156" s="18" t="s">
        <v>305</v>
      </c>
      <c r="B156" s="201" t="s">
        <v>685</v>
      </c>
      <c r="C156" s="221">
        <f>'részletező tábla eredeti ei Bag'!H156</f>
        <v>200000</v>
      </c>
      <c r="D156" s="147">
        <f>'részletező tábla módosíto ei '!H156</f>
        <v>275000</v>
      </c>
      <c r="E156" s="147">
        <f>'2a cofog szerinti teljesítés'!H158</f>
        <v>274272</v>
      </c>
      <c r="F156" s="222">
        <f>E156/D156</f>
        <v>0.99735272727272728</v>
      </c>
      <c r="G156" s="221">
        <f>'részletező tábla eredeti ei Bag'!L156</f>
        <v>300000</v>
      </c>
      <c r="H156" s="147">
        <f>'részletező tábla módosíto ei '!L156</f>
        <v>300000</v>
      </c>
      <c r="I156" s="147">
        <f>'2a cofog szerinti teljesítés'!L158</f>
        <v>25721</v>
      </c>
      <c r="J156" s="559"/>
      <c r="K156" s="221">
        <f>'részletező tábla eredeti ei Bag'!Q156</f>
        <v>1600000</v>
      </c>
      <c r="L156" s="147">
        <f>'részletező tábla módosíto ei '!Q156</f>
        <v>1850000</v>
      </c>
      <c r="M156" s="147">
        <f>'2a cofog szerinti teljesítés'!Q158</f>
        <v>1848242</v>
      </c>
      <c r="N156" s="222">
        <f>M156/L156</f>
        <v>0.99904972972972972</v>
      </c>
      <c r="O156" s="221">
        <f>'részletező tábla eredeti ei Bag'!U156</f>
        <v>600000</v>
      </c>
      <c r="P156" s="147">
        <f>'részletező tábla módosíto ei '!U156</f>
        <v>356871</v>
      </c>
      <c r="Q156" s="147">
        <f>'2a cofog szerinti teljesítés'!U158</f>
        <v>266000</v>
      </c>
      <c r="R156" s="222">
        <f>Q156/P156</f>
        <v>0.74536737364481842</v>
      </c>
      <c r="S156" s="221">
        <f>'részletező tábla eredeti ei Bag'!AZ156</f>
        <v>4900000</v>
      </c>
      <c r="T156" s="147">
        <f>'részletező tábla módosíto ei '!AZ156</f>
        <v>5700000</v>
      </c>
      <c r="U156" s="147">
        <f>'2a cofog szerinti teljesítés'!BC158</f>
        <v>5137762</v>
      </c>
      <c r="V156" s="302">
        <f t="shared" si="103"/>
        <v>0.90136175438596489</v>
      </c>
      <c r="W156" s="771">
        <f>'részletező tábla eredeti ei Bag'!BA156</f>
        <v>7600000</v>
      </c>
      <c r="X156" s="772">
        <f>'részletező tábla módosíto ei '!BA156</f>
        <v>8481871</v>
      </c>
      <c r="Y156" s="772">
        <f>'2a cofog szerinti teljesítés'!BD158</f>
        <v>7551997</v>
      </c>
      <c r="Z156" s="773">
        <f t="shared" si="104"/>
        <v>0.89036923574998961</v>
      </c>
      <c r="AA156" s="753">
        <f t="shared" si="91"/>
        <v>929874</v>
      </c>
      <c r="AC156" s="101">
        <f t="shared" si="98"/>
        <v>929874</v>
      </c>
      <c r="AD156" s="147">
        <f t="shared" si="92"/>
        <v>929874</v>
      </c>
    </row>
    <row r="157" spans="1:30" x14ac:dyDescent="0.3">
      <c r="A157" s="18" t="s">
        <v>307</v>
      </c>
      <c r="B157" s="201" t="s">
        <v>308</v>
      </c>
      <c r="C157" s="221">
        <f>'részletező tábla eredeti ei Bag'!H157</f>
        <v>0</v>
      </c>
      <c r="D157" s="147">
        <f>'részletező tábla módosíto ei '!H157</f>
        <v>60000</v>
      </c>
      <c r="E157" s="147">
        <f>'2a cofog szerinti teljesítés'!H159</f>
        <v>0</v>
      </c>
      <c r="F157" s="222"/>
      <c r="G157" s="221">
        <f>'részletező tábla eredeti ei Bag'!L157</f>
        <v>0</v>
      </c>
      <c r="H157" s="147">
        <f>'részletező tábla módosíto ei '!L157</f>
        <v>676815</v>
      </c>
      <c r="I157" s="147">
        <f>'2a cofog szerinti teljesítés'!L159</f>
        <v>0</v>
      </c>
      <c r="J157" s="559"/>
      <c r="K157" s="221">
        <f>'részletező tábla eredeti ei Bag'!Q157</f>
        <v>0</v>
      </c>
      <c r="L157" s="147">
        <f>'részletező tábla módosíto ei '!Q157</f>
        <v>0</v>
      </c>
      <c r="M157" s="147">
        <f>'2a cofog szerinti teljesítés'!Q159</f>
        <v>0</v>
      </c>
      <c r="N157" s="222"/>
      <c r="O157" s="221">
        <f>'részletező tábla eredeti ei Bag'!U157</f>
        <v>0</v>
      </c>
      <c r="P157" s="147">
        <f>'részletező tábla módosíto ei '!U157</f>
        <v>0</v>
      </c>
      <c r="Q157" s="147">
        <f>'2a cofog szerinti teljesítés'!U159</f>
        <v>0</v>
      </c>
      <c r="R157" s="222"/>
      <c r="S157" s="221">
        <f>'részletező tábla eredeti ei Bag'!AZ157</f>
        <v>1000000</v>
      </c>
      <c r="T157" s="147">
        <f>'részletező tábla módosíto ei '!AZ157</f>
        <v>1700000</v>
      </c>
      <c r="U157" s="147">
        <f>'2a cofog szerinti teljesítés'!BC159</f>
        <v>1305869</v>
      </c>
      <c r="V157" s="302">
        <f t="shared" si="103"/>
        <v>0.76815823529411764</v>
      </c>
      <c r="W157" s="771">
        <f>'részletező tábla eredeti ei Bag'!BA157</f>
        <v>1000000</v>
      </c>
      <c r="X157" s="772">
        <f>'részletező tábla módosíto ei '!BA157</f>
        <v>2436815</v>
      </c>
      <c r="Y157" s="772">
        <f>'2a cofog szerinti teljesítés'!BD159</f>
        <v>1305869</v>
      </c>
      <c r="Z157" s="773">
        <f t="shared" si="104"/>
        <v>0.53589172752137526</v>
      </c>
      <c r="AA157" s="753">
        <f t="shared" si="91"/>
        <v>1130946</v>
      </c>
      <c r="AC157" s="101">
        <f t="shared" si="98"/>
        <v>1130946</v>
      </c>
      <c r="AD157" s="147">
        <f t="shared" si="92"/>
        <v>1130946</v>
      </c>
    </row>
    <row r="158" spans="1:30" x14ac:dyDescent="0.3">
      <c r="A158" s="18" t="s">
        <v>309</v>
      </c>
      <c r="B158" s="201" t="s">
        <v>310</v>
      </c>
      <c r="C158" s="221">
        <f>'részletező tábla eredeti ei Bag'!H158</f>
        <v>300000</v>
      </c>
      <c r="D158" s="147">
        <f>'részletező tábla módosíto ei '!H158</f>
        <v>350000</v>
      </c>
      <c r="E158" s="147">
        <f>'2a cofog szerinti teljesítés'!H160</f>
        <v>305000</v>
      </c>
      <c r="F158" s="222">
        <f>E158/D158</f>
        <v>0.87142857142857144</v>
      </c>
      <c r="G158" s="221">
        <f>'részletező tábla eredeti ei Bag'!L158</f>
        <v>250000</v>
      </c>
      <c r="H158" s="147">
        <f>'részletező tábla módosíto ei '!L158</f>
        <v>250000</v>
      </c>
      <c r="I158" s="147">
        <f>'2a cofog szerinti teljesítés'!L160</f>
        <v>35024</v>
      </c>
      <c r="J158" s="559"/>
      <c r="K158" s="221">
        <f>'részletező tábla eredeti ei Bag'!Q158</f>
        <v>200000</v>
      </c>
      <c r="L158" s="147">
        <f>'részletező tábla módosíto ei '!Q158</f>
        <v>200000</v>
      </c>
      <c r="M158" s="147">
        <f>'2a cofog szerinti teljesítés'!Q160</f>
        <v>108850</v>
      </c>
      <c r="N158" s="222">
        <f>M158/L158</f>
        <v>0.54425000000000001</v>
      </c>
      <c r="O158" s="221">
        <f>'részletező tábla eredeti ei Bag'!U158</f>
        <v>500000</v>
      </c>
      <c r="P158" s="147">
        <f>'részletező tábla módosíto ei '!U158</f>
        <v>500000</v>
      </c>
      <c r="Q158" s="147">
        <f>'2a cofog szerinti teljesítés'!U160</f>
        <v>428500</v>
      </c>
      <c r="R158" s="222">
        <f>Q158/P158</f>
        <v>0.85699999999999998</v>
      </c>
      <c r="S158" s="221">
        <f>'részletező tábla eredeti ei Bag'!AZ158</f>
        <v>48754930</v>
      </c>
      <c r="T158" s="147">
        <f>'részletező tábla módosíto ei '!AZ158</f>
        <v>49277085</v>
      </c>
      <c r="U158" s="147">
        <f>'2a cofog szerinti teljesítés'!BC160</f>
        <v>27130100</v>
      </c>
      <c r="V158" s="302">
        <f t="shared" si="103"/>
        <v>0.55056219336026069</v>
      </c>
      <c r="W158" s="771">
        <f>'részletező tábla eredeti ei Bag'!BA158</f>
        <v>50004930</v>
      </c>
      <c r="X158" s="772">
        <f>'részletező tábla módosíto ei '!BA158</f>
        <v>50577085</v>
      </c>
      <c r="Y158" s="772">
        <f>'2a cofog szerinti teljesítés'!BD160</f>
        <v>28007474</v>
      </c>
      <c r="Z158" s="773">
        <f t="shared" si="104"/>
        <v>0.55375816933696353</v>
      </c>
      <c r="AA158" s="753">
        <f t="shared" si="91"/>
        <v>22569611</v>
      </c>
      <c r="AC158" s="101">
        <f t="shared" si="98"/>
        <v>22569611</v>
      </c>
      <c r="AD158" s="147">
        <f t="shared" si="92"/>
        <v>22569611</v>
      </c>
    </row>
    <row r="159" spans="1:30" x14ac:dyDescent="0.3">
      <c r="A159" s="18" t="s">
        <v>311</v>
      </c>
      <c r="B159" s="201" t="s">
        <v>312</v>
      </c>
      <c r="C159" s="221">
        <f>'részletező tábla eredeti ei Bag'!H159</f>
        <v>2000000</v>
      </c>
      <c r="D159" s="147">
        <f>'részletező tábla módosíto ei '!H159</f>
        <v>2250000</v>
      </c>
      <c r="E159" s="147">
        <f>'2a cofog szerinti teljesítés'!H161</f>
        <v>2228738</v>
      </c>
      <c r="F159" s="222">
        <f>E159/D159</f>
        <v>0.99055022222222222</v>
      </c>
      <c r="G159" s="221">
        <f>'részletező tábla eredeti ei Bag'!L159</f>
        <v>750000</v>
      </c>
      <c r="H159" s="147">
        <f>'részletező tábla módosíto ei '!L159</f>
        <v>920000</v>
      </c>
      <c r="I159" s="147">
        <f>'2a cofog szerinti teljesítés'!L161</f>
        <v>763632</v>
      </c>
      <c r="J159" s="559"/>
      <c r="K159" s="221">
        <f>'részletező tábla eredeti ei Bag'!Q159</f>
        <v>400000</v>
      </c>
      <c r="L159" s="147">
        <f>'részletező tábla módosíto ei '!Q159</f>
        <v>395000</v>
      </c>
      <c r="M159" s="147">
        <f>'2a cofog szerinti teljesítés'!Q161</f>
        <v>292627</v>
      </c>
      <c r="N159" s="222">
        <f>M159/L159</f>
        <v>0.74082784810126578</v>
      </c>
      <c r="O159" s="221">
        <f>'részletező tábla eredeti ei Bag'!U159</f>
        <v>1500000</v>
      </c>
      <c r="P159" s="147">
        <f>'részletező tábla módosíto ei '!U159</f>
        <v>1500000</v>
      </c>
      <c r="Q159" s="147">
        <f>'2a cofog szerinti teljesítés'!U161</f>
        <v>1215071</v>
      </c>
      <c r="R159" s="222">
        <f>Q159/P159</f>
        <v>0.81004733333333334</v>
      </c>
      <c r="S159" s="221">
        <f>'részletező tábla eredeti ei Bag'!AZ159</f>
        <v>15236500</v>
      </c>
      <c r="T159" s="147">
        <f>'részletező tábla módosíto ei '!AZ159</f>
        <v>19033864</v>
      </c>
      <c r="U159" s="147">
        <f>'2a cofog szerinti teljesítés'!BC161</f>
        <v>18561042</v>
      </c>
      <c r="V159" s="302">
        <f t="shared" si="103"/>
        <v>0.97515890625256119</v>
      </c>
      <c r="W159" s="771">
        <f>'részletező tábla eredeti ei Bag'!BA159</f>
        <v>19886500</v>
      </c>
      <c r="X159" s="772">
        <f>'részletező tábla módosíto ei '!BA159</f>
        <v>24098864</v>
      </c>
      <c r="Y159" s="772">
        <f>'2a cofog szerinti teljesítés'!BD161</f>
        <v>23061110</v>
      </c>
      <c r="Z159" s="773">
        <f t="shared" si="104"/>
        <v>0.95693763822228306</v>
      </c>
      <c r="AA159" s="753">
        <f t="shared" si="91"/>
        <v>1037754</v>
      </c>
      <c r="AC159" s="101">
        <f t="shared" si="98"/>
        <v>1037754</v>
      </c>
      <c r="AD159" s="147">
        <f t="shared" si="92"/>
        <v>1037754</v>
      </c>
    </row>
    <row r="160" spans="1:30" ht="15.6" x14ac:dyDescent="0.3">
      <c r="A160" s="16" t="s">
        <v>313</v>
      </c>
      <c r="B160" s="200" t="s">
        <v>314</v>
      </c>
      <c r="C160" s="219">
        <f>'részletező tábla eredeti ei Bag'!H160</f>
        <v>100000</v>
      </c>
      <c r="D160" s="146">
        <f>'részletező tábla módosíto ei '!H160</f>
        <v>100000</v>
      </c>
      <c r="E160" s="146">
        <f>'2a cofog szerinti teljesítés'!H162</f>
        <v>47981</v>
      </c>
      <c r="F160" s="220">
        <f>E160/D160</f>
        <v>0.47981000000000001</v>
      </c>
      <c r="G160" s="219">
        <f>'részletező tábla eredeti ei Bag'!L160</f>
        <v>0</v>
      </c>
      <c r="H160" s="146">
        <f>'részletező tábla módosíto ei '!L160</f>
        <v>0</v>
      </c>
      <c r="I160" s="146">
        <f>'2a cofog szerinti teljesítés'!L162</f>
        <v>0</v>
      </c>
      <c r="J160" s="558"/>
      <c r="K160" s="219">
        <f>'részletező tábla eredeti ei Bag'!Q160</f>
        <v>0</v>
      </c>
      <c r="L160" s="146">
        <f>'részletező tábla módosíto ei '!Q160</f>
        <v>35000</v>
      </c>
      <c r="M160" s="146">
        <f>'2a cofog szerinti teljesítés'!Q162</f>
        <v>12955</v>
      </c>
      <c r="N160" s="220">
        <f t="shared" ref="N160" si="105">SUM(N161:N162)</f>
        <v>0</v>
      </c>
      <c r="O160" s="219">
        <f>'részletező tábla eredeti ei Bag'!U160</f>
        <v>100000</v>
      </c>
      <c r="P160" s="146">
        <f>'részletező tábla módosíto ei '!U160</f>
        <v>200000</v>
      </c>
      <c r="Q160" s="146">
        <f>'2a cofog szerinti teljesítés'!U162</f>
        <v>147874</v>
      </c>
      <c r="R160" s="220">
        <f>Q160/P160</f>
        <v>0.73936999999999997</v>
      </c>
      <c r="S160" s="219">
        <f>'részletező tábla eredeti ei Bag'!AZ160</f>
        <v>700000</v>
      </c>
      <c r="T160" s="146">
        <f>'részletező tábla módosíto ei '!AZ160</f>
        <v>850000</v>
      </c>
      <c r="U160" s="146">
        <f>'2a cofog szerinti teljesítés'!BC162</f>
        <v>659195</v>
      </c>
      <c r="V160" s="301">
        <v>0</v>
      </c>
      <c r="W160" s="768">
        <f>'részletező tábla eredeti ei Bag'!BA160</f>
        <v>900000</v>
      </c>
      <c r="X160" s="769">
        <f>'részletező tábla módosíto ei '!BA160</f>
        <v>1185000</v>
      </c>
      <c r="Y160" s="769">
        <f>'2a cofog szerinti teljesítés'!BD162</f>
        <v>868005</v>
      </c>
      <c r="Z160" s="770">
        <f>Y160/X160</f>
        <v>0.73249367088607598</v>
      </c>
      <c r="AA160" s="752">
        <f t="shared" si="91"/>
        <v>316995</v>
      </c>
      <c r="AC160" s="101">
        <f t="shared" si="98"/>
        <v>316995</v>
      </c>
      <c r="AD160" s="146">
        <f t="shared" si="92"/>
        <v>316995</v>
      </c>
    </row>
    <row r="161" spans="1:30" x14ac:dyDescent="0.3">
      <c r="A161" s="18" t="s">
        <v>315</v>
      </c>
      <c r="B161" s="201" t="s">
        <v>316</v>
      </c>
      <c r="C161" s="221">
        <f>'részletező tábla eredeti ei Bag'!H161</f>
        <v>100000</v>
      </c>
      <c r="D161" s="147">
        <f>'részletező tábla módosíto ei '!H161</f>
        <v>100000</v>
      </c>
      <c r="E161" s="147">
        <f>'2a cofog szerinti teljesítés'!H163</f>
        <v>47981</v>
      </c>
      <c r="F161" s="222">
        <f>E161/D161</f>
        <v>0.47981000000000001</v>
      </c>
      <c r="G161" s="221">
        <f>'részletező tábla eredeti ei Bag'!L161</f>
        <v>0</v>
      </c>
      <c r="H161" s="147">
        <f>'részletező tábla módosíto ei '!L161</f>
        <v>0</v>
      </c>
      <c r="I161" s="147">
        <f>'2a cofog szerinti teljesítés'!L163</f>
        <v>0</v>
      </c>
      <c r="J161" s="559"/>
      <c r="K161" s="221">
        <f>'részletező tábla eredeti ei Bag'!Q161</f>
        <v>0</v>
      </c>
      <c r="L161" s="147">
        <f>'részletező tábla módosíto ei '!Q161</f>
        <v>35000</v>
      </c>
      <c r="M161" s="147">
        <f>'2a cofog szerinti teljesítés'!Q163</f>
        <v>12955</v>
      </c>
      <c r="N161" s="222"/>
      <c r="O161" s="221">
        <f>'részletező tábla eredeti ei Bag'!U161</f>
        <v>100000</v>
      </c>
      <c r="P161" s="147">
        <f>'részletező tábla módosíto ei '!U161</f>
        <v>200000</v>
      </c>
      <c r="Q161" s="147">
        <f>'2a cofog szerinti teljesítés'!U163</f>
        <v>147874</v>
      </c>
      <c r="R161" s="222">
        <f>Q161/P161</f>
        <v>0.73936999999999997</v>
      </c>
      <c r="S161" s="221">
        <f>'részletező tábla eredeti ei Bag'!AZ161</f>
        <v>700000</v>
      </c>
      <c r="T161" s="147">
        <f>'részletező tábla módosíto ei '!AZ161</f>
        <v>850000</v>
      </c>
      <c r="U161" s="147">
        <f>'2a cofog szerinti teljesítés'!BC163</f>
        <v>659195</v>
      </c>
      <c r="V161" s="302">
        <v>0</v>
      </c>
      <c r="W161" s="771">
        <f>'részletező tábla eredeti ei Bag'!BA161</f>
        <v>900000</v>
      </c>
      <c r="X161" s="772">
        <f>'részletező tábla módosíto ei '!BA161</f>
        <v>1185000</v>
      </c>
      <c r="Y161" s="772">
        <f>'2a cofog szerinti teljesítés'!BD163</f>
        <v>868005</v>
      </c>
      <c r="Z161" s="773">
        <f>Y161/X161</f>
        <v>0.73249367088607598</v>
      </c>
      <c r="AA161" s="753">
        <f t="shared" si="91"/>
        <v>316995</v>
      </c>
      <c r="AC161" s="101">
        <f t="shared" si="98"/>
        <v>316995</v>
      </c>
      <c r="AD161" s="147">
        <f t="shared" si="92"/>
        <v>316995</v>
      </c>
    </row>
    <row r="162" spans="1:30" x14ac:dyDescent="0.3">
      <c r="A162" s="18" t="s">
        <v>317</v>
      </c>
      <c r="B162" s="201" t="s">
        <v>318</v>
      </c>
      <c r="C162" s="221">
        <f>'részletező tábla eredeti ei Bag'!H162</f>
        <v>0</v>
      </c>
      <c r="D162" s="147">
        <f>'részletező tábla módosíto ei '!H162</f>
        <v>0</v>
      </c>
      <c r="E162" s="147">
        <f>'2a cofog szerinti teljesítés'!H164</f>
        <v>0</v>
      </c>
      <c r="F162" s="222"/>
      <c r="G162" s="221">
        <f>'részletező tábla eredeti ei Bag'!L162</f>
        <v>0</v>
      </c>
      <c r="H162" s="147">
        <f>'részletező tábla módosíto ei '!L162</f>
        <v>0</v>
      </c>
      <c r="I162" s="147">
        <f>'2a cofog szerinti teljesítés'!L164</f>
        <v>0</v>
      </c>
      <c r="J162" s="559"/>
      <c r="K162" s="221">
        <f>'részletező tábla eredeti ei Bag'!Q162</f>
        <v>0</v>
      </c>
      <c r="L162" s="147">
        <f>'részletező tábla módosíto ei '!Q162</f>
        <v>0</v>
      </c>
      <c r="M162" s="147">
        <f>'2a cofog szerinti teljesítés'!Q164</f>
        <v>0</v>
      </c>
      <c r="N162" s="222"/>
      <c r="O162" s="221">
        <f>'részletező tábla eredeti ei Bag'!U162</f>
        <v>0</v>
      </c>
      <c r="P162" s="147">
        <f>'részletező tábla módosíto ei '!U162</f>
        <v>0</v>
      </c>
      <c r="Q162" s="147">
        <f>'2a cofog szerinti teljesítés'!U164</f>
        <v>0</v>
      </c>
      <c r="R162" s="222"/>
      <c r="S162" s="221">
        <f>'részletező tábla eredeti ei Bag'!AZ162</f>
        <v>0</v>
      </c>
      <c r="T162" s="147">
        <f>'részletező tábla módosíto ei '!AZ162</f>
        <v>0</v>
      </c>
      <c r="U162" s="147">
        <f>'2a cofog szerinti teljesítés'!BC164</f>
        <v>0</v>
      </c>
      <c r="V162" s="302">
        <v>0</v>
      </c>
      <c r="W162" s="771">
        <f>'részletező tábla eredeti ei Bag'!BA162</f>
        <v>0</v>
      </c>
      <c r="X162" s="772">
        <f>'részletező tábla módosíto ei '!BA162</f>
        <v>0</v>
      </c>
      <c r="Y162" s="772">
        <f>'2a cofog szerinti teljesítés'!BD164</f>
        <v>0</v>
      </c>
      <c r="Z162" s="773"/>
      <c r="AA162" s="753">
        <f t="shared" si="91"/>
        <v>0</v>
      </c>
      <c r="AC162" s="101">
        <f t="shared" si="98"/>
        <v>0</v>
      </c>
      <c r="AD162" s="147">
        <f t="shared" si="92"/>
        <v>0</v>
      </c>
    </row>
    <row r="163" spans="1:30" ht="15.6" x14ac:dyDescent="0.3">
      <c r="A163" s="16" t="s">
        <v>319</v>
      </c>
      <c r="B163" s="200" t="s">
        <v>320</v>
      </c>
      <c r="C163" s="219">
        <f>'részletező tábla eredeti ei Bag'!H163</f>
        <v>2259000</v>
      </c>
      <c r="D163" s="146">
        <f>'részletező tábla módosíto ei '!H163</f>
        <v>1961059</v>
      </c>
      <c r="E163" s="146">
        <f>'2a cofog szerinti teljesítés'!H165</f>
        <v>1544234</v>
      </c>
      <c r="F163" s="220">
        <f>E163/D163</f>
        <v>0.7874490262659104</v>
      </c>
      <c r="G163" s="219">
        <f>'részletező tábla eredeti ei Bag'!L163</f>
        <v>1644600</v>
      </c>
      <c r="H163" s="146">
        <f>'részletező tábla módosíto ei '!L163</f>
        <v>1974600</v>
      </c>
      <c r="I163" s="146">
        <f>'2a cofog szerinti teljesítés'!L165</f>
        <v>1098476</v>
      </c>
      <c r="J163" s="558"/>
      <c r="K163" s="219">
        <f>'részletező tábla eredeti ei Bag'!Q163</f>
        <v>1854660</v>
      </c>
      <c r="L163" s="146">
        <f>'részletező tábla módosíto ei '!Q163</f>
        <v>2334670</v>
      </c>
      <c r="M163" s="146">
        <f>'2a cofog szerinti teljesítés'!Q165</f>
        <v>1871205</v>
      </c>
      <c r="N163" s="220">
        <f>M163/L163</f>
        <v>0.80148586309842507</v>
      </c>
      <c r="O163" s="219">
        <f>'részletező tábla eredeti ei Bag'!U163</f>
        <v>3455276</v>
      </c>
      <c r="P163" s="146">
        <f>'részletező tábla módosíto ei '!U163</f>
        <v>2546231</v>
      </c>
      <c r="Q163" s="146">
        <f>'2a cofog szerinti teljesítés'!U165</f>
        <v>2008237</v>
      </c>
      <c r="R163" s="220">
        <f>Q163/P163</f>
        <v>0.78870966538385556</v>
      </c>
      <c r="S163" s="219">
        <f>'részletező tábla eredeti ei Bag'!AZ163</f>
        <v>32590746</v>
      </c>
      <c r="T163" s="146">
        <f>'részletező tábla módosíto ei '!AZ163</f>
        <v>34403071</v>
      </c>
      <c r="U163" s="146">
        <f>'2a cofog szerinti teljesítés'!BC165</f>
        <v>31343469</v>
      </c>
      <c r="V163" s="301">
        <f>U163/T163</f>
        <v>0.91106602082122257</v>
      </c>
      <c r="W163" s="768">
        <f>'részletező tábla eredeti ei Bag'!BA163</f>
        <v>41804282</v>
      </c>
      <c r="X163" s="769">
        <f>'részletező tábla módosíto ei '!BA163</f>
        <v>43219631</v>
      </c>
      <c r="Y163" s="769">
        <f>'2a cofog szerinti teljesítés'!BD165</f>
        <v>37865621</v>
      </c>
      <c r="Z163" s="770">
        <f>Y163/X163</f>
        <v>0.87612087664515226</v>
      </c>
      <c r="AA163" s="752">
        <f t="shared" si="91"/>
        <v>5354010</v>
      </c>
      <c r="AC163" s="101">
        <f t="shared" si="98"/>
        <v>5354010</v>
      </c>
      <c r="AD163" s="146">
        <f t="shared" si="92"/>
        <v>5354010</v>
      </c>
    </row>
    <row r="164" spans="1:30" x14ac:dyDescent="0.3">
      <c r="A164" s="18" t="s">
        <v>321</v>
      </c>
      <c r="B164" s="201" t="s">
        <v>322</v>
      </c>
      <c r="C164" s="221">
        <f>'részletező tábla eredeti ei Bag'!H164</f>
        <v>2021000</v>
      </c>
      <c r="D164" s="147">
        <f>'részletező tábla módosíto ei '!H164</f>
        <v>1653059</v>
      </c>
      <c r="E164" s="147">
        <f>'2a cofog szerinti teljesítés'!H166</f>
        <v>1294412</v>
      </c>
      <c r="F164" s="222">
        <f>E164/D164</f>
        <v>0.78304041174573924</v>
      </c>
      <c r="G164" s="221">
        <f>'részletező tábla eredeti ei Bag'!L164</f>
        <v>1614600</v>
      </c>
      <c r="H164" s="147">
        <f>'részletező tábla módosíto ei '!L164</f>
        <v>1914600</v>
      </c>
      <c r="I164" s="147">
        <f>'2a cofog szerinti teljesítés'!L166</f>
        <v>1075022</v>
      </c>
      <c r="J164" s="559"/>
      <c r="K164" s="221">
        <f>'részletező tábla eredeti ei Bag'!Q164</f>
        <v>1824660</v>
      </c>
      <c r="L164" s="147">
        <f>'részletező tábla módosíto ei '!Q164</f>
        <v>2304670</v>
      </c>
      <c r="M164" s="147">
        <f>'2a cofog szerinti teljesítés'!Q166</f>
        <v>1860491</v>
      </c>
      <c r="N164" s="222">
        <f>M164/L164</f>
        <v>0.8072700213045686</v>
      </c>
      <c r="O164" s="221">
        <f>'részletező tábla eredeti ei Bag'!U164</f>
        <v>3200000</v>
      </c>
      <c r="P164" s="147">
        <f>'részletező tábla módosíto ei '!U164</f>
        <v>2290955</v>
      </c>
      <c r="Q164" s="147">
        <f>'2a cofog szerinti teljesítés'!U166</f>
        <v>1950718</v>
      </c>
      <c r="R164" s="222">
        <f>Q164/P164</f>
        <v>0.85148682536322184</v>
      </c>
      <c r="S164" s="221">
        <f>'részletező tábla eredeti ei Bag'!AZ164</f>
        <v>29485746</v>
      </c>
      <c r="T164" s="147">
        <f>'részletező tábla módosíto ei '!AZ164</f>
        <v>30616217</v>
      </c>
      <c r="U164" s="147">
        <f>'2a cofog szerinti teljesítés'!BC166</f>
        <v>28160342</v>
      </c>
      <c r="V164" s="302">
        <f>U164/T164</f>
        <v>0.91978515830352259</v>
      </c>
      <c r="W164" s="771">
        <f>'részletező tábla eredeti ei Bag'!BA164</f>
        <v>38146006</v>
      </c>
      <c r="X164" s="772">
        <f>'részletező tábla módosíto ei '!BA164</f>
        <v>38779501</v>
      </c>
      <c r="Y164" s="772">
        <f>'2a cofog szerinti teljesítés'!BD166</f>
        <v>34340985</v>
      </c>
      <c r="Z164" s="773">
        <f>Y164/X164</f>
        <v>0.88554478821168947</v>
      </c>
      <c r="AA164" s="753">
        <f t="shared" si="91"/>
        <v>4438516</v>
      </c>
      <c r="AC164" s="101">
        <f t="shared" si="98"/>
        <v>4438516</v>
      </c>
      <c r="AD164" s="147">
        <f t="shared" si="92"/>
        <v>4438516</v>
      </c>
    </row>
    <row r="165" spans="1:30" x14ac:dyDescent="0.3">
      <c r="A165" s="18" t="s">
        <v>323</v>
      </c>
      <c r="B165" s="201" t="s">
        <v>324</v>
      </c>
      <c r="C165" s="221">
        <f>'részletező tábla eredeti ei Bag'!H165</f>
        <v>208000</v>
      </c>
      <c r="D165" s="147">
        <f>'részletező tábla módosíto ei '!H165</f>
        <v>208000</v>
      </c>
      <c r="E165" s="147">
        <f>'2a cofog szerinti teljesítés'!H167</f>
        <v>196000</v>
      </c>
      <c r="F165" s="222">
        <f>E165/D165</f>
        <v>0.94230769230769229</v>
      </c>
      <c r="G165" s="221">
        <f>'részletező tábla eredeti ei Bag'!L165</f>
        <v>0</v>
      </c>
      <c r="H165" s="147">
        <f>'részletező tábla módosíto ei '!L165</f>
        <v>0</v>
      </c>
      <c r="I165" s="147">
        <f>'2a cofog szerinti teljesítés'!L167</f>
        <v>0</v>
      </c>
      <c r="J165" s="559"/>
      <c r="K165" s="221">
        <f>'részletező tábla eredeti ei Bag'!Q165</f>
        <v>0</v>
      </c>
      <c r="L165" s="147">
        <f>'részletező tábla módosíto ei '!Q165</f>
        <v>0</v>
      </c>
      <c r="M165" s="147">
        <f>'2a cofog szerinti teljesítés'!Q167</f>
        <v>0</v>
      </c>
      <c r="N165" s="222"/>
      <c r="O165" s="221">
        <f>'részletező tábla eredeti ei Bag'!U165</f>
        <v>55276</v>
      </c>
      <c r="P165" s="147">
        <f>'részletező tábla módosíto ei '!U165</f>
        <v>55276</v>
      </c>
      <c r="Q165" s="147">
        <f>'2a cofog szerinti teljesítés'!U167</f>
        <v>55000</v>
      </c>
      <c r="R165" s="222">
        <v>0</v>
      </c>
      <c r="S165" s="221">
        <f>'részletező tábla eredeti ei Bag'!AZ165</f>
        <v>1400000</v>
      </c>
      <c r="T165" s="147">
        <f>'részletező tábla módosíto ei '!AZ165</f>
        <v>2107000</v>
      </c>
      <c r="U165" s="147">
        <f>'2a cofog szerinti teljesítés'!BC167</f>
        <v>2107000</v>
      </c>
      <c r="V165" s="302">
        <f t="shared" ref="V165:V168" si="106">U165/T165</f>
        <v>1</v>
      </c>
      <c r="W165" s="771">
        <f>'részletező tábla eredeti ei Bag'!BA165</f>
        <v>1663276</v>
      </c>
      <c r="X165" s="772">
        <f>'részletező tábla módosíto ei '!BA165</f>
        <v>2370276</v>
      </c>
      <c r="Y165" s="772">
        <f>'2a cofog szerinti teljesítés'!BD167</f>
        <v>2358000</v>
      </c>
      <c r="Z165" s="773">
        <f t="shared" ref="Z165:Z168" si="107">Y165/X165</f>
        <v>0.99482085630534167</v>
      </c>
      <c r="AA165" s="753">
        <f t="shared" si="91"/>
        <v>12276</v>
      </c>
      <c r="AC165" s="101">
        <f t="shared" si="98"/>
        <v>12276</v>
      </c>
      <c r="AD165" s="147">
        <f t="shared" si="92"/>
        <v>12276</v>
      </c>
    </row>
    <row r="166" spans="1:30" x14ac:dyDescent="0.3">
      <c r="A166" s="18" t="s">
        <v>325</v>
      </c>
      <c r="B166" s="201" t="s">
        <v>326</v>
      </c>
      <c r="C166" s="221">
        <f>'részletező tábla eredeti ei Bag'!H166</f>
        <v>0</v>
      </c>
      <c r="D166" s="147">
        <f>'részletező tábla módosíto ei '!H166</f>
        <v>0</v>
      </c>
      <c r="E166" s="147">
        <f>'2a cofog szerinti teljesítés'!H168</f>
        <v>0</v>
      </c>
      <c r="F166" s="222"/>
      <c r="G166" s="221">
        <f>'részletező tábla eredeti ei Bag'!L166</f>
        <v>0</v>
      </c>
      <c r="H166" s="147">
        <f>'részletező tábla módosíto ei '!L166</f>
        <v>0</v>
      </c>
      <c r="I166" s="147">
        <f>'2a cofog szerinti teljesítés'!L168</f>
        <v>0</v>
      </c>
      <c r="J166" s="559"/>
      <c r="K166" s="221">
        <f>'részletező tábla eredeti ei Bag'!Q166</f>
        <v>0</v>
      </c>
      <c r="L166" s="147">
        <f>'részletező tábla módosíto ei '!Q166</f>
        <v>0</v>
      </c>
      <c r="M166" s="147">
        <f>'2a cofog szerinti teljesítés'!Q168</f>
        <v>0</v>
      </c>
      <c r="N166" s="222"/>
      <c r="O166" s="221">
        <f>'részletező tábla eredeti ei Bag'!U166</f>
        <v>0</v>
      </c>
      <c r="P166" s="147">
        <f>'részletező tábla módosíto ei '!U166</f>
        <v>0</v>
      </c>
      <c r="Q166" s="147">
        <f>'2a cofog szerinti teljesítés'!U168</f>
        <v>0</v>
      </c>
      <c r="R166" s="222"/>
      <c r="S166" s="221">
        <f>'részletező tábla eredeti ei Bag'!AZ166</f>
        <v>0</v>
      </c>
      <c r="T166" s="147">
        <f>'részletező tábla módosíto ei '!AZ166</f>
        <v>0</v>
      </c>
      <c r="U166" s="147">
        <f>'2a cofog szerinti teljesítés'!BC168</f>
        <v>0</v>
      </c>
      <c r="V166" s="302" t="e">
        <f t="shared" si="106"/>
        <v>#DIV/0!</v>
      </c>
      <c r="W166" s="771">
        <f>'részletező tábla eredeti ei Bag'!BA166</f>
        <v>0</v>
      </c>
      <c r="X166" s="772">
        <f>'részletező tábla módosíto ei '!BA166</f>
        <v>0</v>
      </c>
      <c r="Y166" s="772">
        <f>'2a cofog szerinti teljesítés'!BD168</f>
        <v>0</v>
      </c>
      <c r="Z166" s="773" t="e">
        <f t="shared" si="107"/>
        <v>#DIV/0!</v>
      </c>
      <c r="AA166" s="753">
        <f t="shared" si="91"/>
        <v>0</v>
      </c>
      <c r="AC166" s="101">
        <f t="shared" si="98"/>
        <v>0</v>
      </c>
      <c r="AD166" s="147">
        <f t="shared" si="92"/>
        <v>0</v>
      </c>
    </row>
    <row r="167" spans="1:30" x14ac:dyDescent="0.3">
      <c r="A167" s="18" t="s">
        <v>327</v>
      </c>
      <c r="B167" s="201" t="s">
        <v>328</v>
      </c>
      <c r="C167" s="221">
        <f>'részletező tábla eredeti ei Bag'!H167</f>
        <v>0</v>
      </c>
      <c r="D167" s="147">
        <f>'részletező tábla módosíto ei '!H167</f>
        <v>0</v>
      </c>
      <c r="E167" s="147">
        <f>'2a cofog szerinti teljesítés'!H169</f>
        <v>0</v>
      </c>
      <c r="F167" s="222"/>
      <c r="G167" s="221">
        <f>'részletező tábla eredeti ei Bag'!L167</f>
        <v>0</v>
      </c>
      <c r="H167" s="147">
        <f>'részletező tábla módosíto ei '!L167</f>
        <v>0</v>
      </c>
      <c r="I167" s="147">
        <f>'2a cofog szerinti teljesítés'!L169</f>
        <v>0</v>
      </c>
      <c r="J167" s="559"/>
      <c r="K167" s="221">
        <f>'részletező tábla eredeti ei Bag'!Q167</f>
        <v>0</v>
      </c>
      <c r="L167" s="147">
        <f>'részletező tábla módosíto ei '!Q167</f>
        <v>0</v>
      </c>
      <c r="M167" s="147">
        <f>'2a cofog szerinti teljesítés'!Q169</f>
        <v>0</v>
      </c>
      <c r="N167" s="222"/>
      <c r="O167" s="221">
        <f>'részletező tábla eredeti ei Bag'!U167</f>
        <v>0</v>
      </c>
      <c r="P167" s="147">
        <f>'részletező tábla módosíto ei '!U167</f>
        <v>0</v>
      </c>
      <c r="Q167" s="147">
        <f>'2a cofog szerinti teljesítés'!U169</f>
        <v>0</v>
      </c>
      <c r="R167" s="222"/>
      <c r="S167" s="221">
        <f>'részletező tábla eredeti ei Bag'!AZ167</f>
        <v>0</v>
      </c>
      <c r="T167" s="147">
        <f>'részletező tábla módosíto ei '!AZ167</f>
        <v>0</v>
      </c>
      <c r="U167" s="147">
        <f>'2a cofog szerinti teljesítés'!BC169</f>
        <v>0</v>
      </c>
      <c r="V167" s="302">
        <v>0</v>
      </c>
      <c r="W167" s="771">
        <f>'részletező tábla eredeti ei Bag'!BA167</f>
        <v>0</v>
      </c>
      <c r="X167" s="772">
        <f>'részletező tábla módosíto ei '!BA167</f>
        <v>0</v>
      </c>
      <c r="Y167" s="772">
        <f>'2a cofog szerinti teljesítés'!BD169</f>
        <v>0</v>
      </c>
      <c r="Z167" s="773">
        <v>0</v>
      </c>
      <c r="AA167" s="753">
        <f t="shared" si="91"/>
        <v>0</v>
      </c>
      <c r="AC167" s="101">
        <f t="shared" si="98"/>
        <v>0</v>
      </c>
      <c r="AD167" s="147">
        <f t="shared" si="92"/>
        <v>0</v>
      </c>
    </row>
    <row r="168" spans="1:30" x14ac:dyDescent="0.3">
      <c r="A168" s="18" t="s">
        <v>329</v>
      </c>
      <c r="B168" s="201" t="s">
        <v>330</v>
      </c>
      <c r="C168" s="221">
        <f>'részletező tábla eredeti ei Bag'!H168</f>
        <v>30000</v>
      </c>
      <c r="D168" s="147">
        <f>'részletező tábla módosíto ei '!H168</f>
        <v>100000</v>
      </c>
      <c r="E168" s="147">
        <f>'2a cofog szerinti teljesítés'!H170</f>
        <v>53822</v>
      </c>
      <c r="F168" s="222">
        <f>E168/D168</f>
        <v>0.53822000000000003</v>
      </c>
      <c r="G168" s="221">
        <f>'részletező tábla eredeti ei Bag'!L168</f>
        <v>30000</v>
      </c>
      <c r="H168" s="147">
        <f>'részletező tábla módosíto ei '!L168</f>
        <v>60000</v>
      </c>
      <c r="I168" s="147">
        <f>'2a cofog szerinti teljesítés'!L170</f>
        <v>23454</v>
      </c>
      <c r="J168" s="559"/>
      <c r="K168" s="221">
        <f>'részletező tábla eredeti ei Bag'!Q168</f>
        <v>30000</v>
      </c>
      <c r="L168" s="147">
        <f>'részletező tábla módosíto ei '!Q168</f>
        <v>30000</v>
      </c>
      <c r="M168" s="147">
        <f>'2a cofog szerinti teljesítés'!Q170</f>
        <v>10714</v>
      </c>
      <c r="N168" s="222">
        <f>M168/L168</f>
        <v>0.35713333333333336</v>
      </c>
      <c r="O168" s="221">
        <f>'részletező tábla eredeti ei Bag'!U168</f>
        <v>200000</v>
      </c>
      <c r="P168" s="147">
        <f>'részletező tábla módosíto ei '!U168</f>
        <v>200000</v>
      </c>
      <c r="Q168" s="147">
        <f>'2a cofog szerinti teljesítés'!U170</f>
        <v>2519</v>
      </c>
      <c r="R168" s="222">
        <f>Q168/P168</f>
        <v>1.2595E-2</v>
      </c>
      <c r="S168" s="221">
        <f>'részletező tábla eredeti ei Bag'!AZ168</f>
        <v>1705000</v>
      </c>
      <c r="T168" s="147">
        <f>'részletező tábla módosíto ei '!AZ168</f>
        <v>1679854</v>
      </c>
      <c r="U168" s="147">
        <f>'2a cofog szerinti teljesítés'!BC170</f>
        <v>1076127</v>
      </c>
      <c r="V168" s="302">
        <f t="shared" si="106"/>
        <v>0.64060745755285875</v>
      </c>
      <c r="W168" s="771">
        <f>'részletező tábla eredeti ei Bag'!BA168</f>
        <v>1995000</v>
      </c>
      <c r="X168" s="772">
        <f>'részletező tábla módosíto ei '!BA168</f>
        <v>2069854</v>
      </c>
      <c r="Y168" s="772">
        <f>'2a cofog szerinti teljesítés'!BD170</f>
        <v>1166636</v>
      </c>
      <c r="Z168" s="773">
        <f t="shared" si="107"/>
        <v>0.56363202428770343</v>
      </c>
      <c r="AA168" s="753">
        <f t="shared" si="91"/>
        <v>903218</v>
      </c>
      <c r="AC168" s="101">
        <f t="shared" si="98"/>
        <v>903218</v>
      </c>
      <c r="AD168" s="147">
        <f t="shared" si="92"/>
        <v>903218</v>
      </c>
    </row>
    <row r="169" spans="1:30" ht="15.6" x14ac:dyDescent="0.3">
      <c r="A169" s="14" t="s">
        <v>331</v>
      </c>
      <c r="B169" s="199" t="s">
        <v>332</v>
      </c>
      <c r="C169" s="217">
        <f>'részletező tábla eredeti ei Bag'!H169</f>
        <v>0</v>
      </c>
      <c r="D169" s="145">
        <f>'részletező tábla módosíto ei '!H169</f>
        <v>0</v>
      </c>
      <c r="E169" s="145">
        <f>'2a cofog szerinti teljesítés'!H171</f>
        <v>0</v>
      </c>
      <c r="F169" s="218">
        <f t="shared" ref="F169" si="108">SUM(F170:F177)</f>
        <v>0</v>
      </c>
      <c r="G169" s="217">
        <f>'részletező tábla eredeti ei Bag'!L169</f>
        <v>0</v>
      </c>
      <c r="H169" s="145">
        <f>'részletező tábla módosíto ei '!L169</f>
        <v>0</v>
      </c>
      <c r="I169" s="145">
        <f>'2a cofog szerinti teljesítés'!L171</f>
        <v>0</v>
      </c>
      <c r="J169" s="557"/>
      <c r="K169" s="217">
        <f>'részletező tábla eredeti ei Bag'!Q169</f>
        <v>0</v>
      </c>
      <c r="L169" s="145">
        <f>'részletező tábla módosíto ei '!Q169</f>
        <v>0</v>
      </c>
      <c r="M169" s="145">
        <f>'2a cofog szerinti teljesítés'!Q171</f>
        <v>0</v>
      </c>
      <c r="N169" s="218">
        <f t="shared" ref="N169" si="109">SUM(N170:N177)</f>
        <v>0</v>
      </c>
      <c r="O169" s="217">
        <f>'részletező tábla eredeti ei Bag'!U169</f>
        <v>0</v>
      </c>
      <c r="P169" s="145">
        <f>'részletező tábla módosíto ei '!U169</f>
        <v>0</v>
      </c>
      <c r="Q169" s="145">
        <f>'2a cofog szerinti teljesítés'!U171</f>
        <v>0</v>
      </c>
      <c r="R169" s="218">
        <f t="shared" ref="R169" si="110">SUM(R170:R177)</f>
        <v>0</v>
      </c>
      <c r="S169" s="217">
        <f>'részletező tábla eredeti ei Bag'!AZ169</f>
        <v>18118794</v>
      </c>
      <c r="T169" s="145">
        <f>'részletező tábla módosíto ei '!AZ169</f>
        <v>18118794</v>
      </c>
      <c r="U169" s="145">
        <f>'2a cofog szerinti teljesítés'!BC171</f>
        <v>14287692</v>
      </c>
      <c r="V169" s="300">
        <f>U169/T169</f>
        <v>0.78855645690325749</v>
      </c>
      <c r="W169" s="765">
        <f>'részletező tábla eredeti ei Bag'!BA169</f>
        <v>18118794</v>
      </c>
      <c r="X169" s="766">
        <f>'részletező tábla módosíto ei '!BA169</f>
        <v>18118794</v>
      </c>
      <c r="Y169" s="766">
        <f>'2a cofog szerinti teljesítés'!BD171</f>
        <v>14287692</v>
      </c>
      <c r="Z169" s="767">
        <f>Y169/X169</f>
        <v>0.78855645690325749</v>
      </c>
      <c r="AA169" s="751">
        <f t="shared" si="91"/>
        <v>3831102</v>
      </c>
      <c r="AC169" s="101">
        <f t="shared" si="98"/>
        <v>3831102</v>
      </c>
      <c r="AD169" s="145">
        <f t="shared" si="92"/>
        <v>3831102</v>
      </c>
    </row>
    <row r="170" spans="1:30" x14ac:dyDescent="0.3">
      <c r="A170" s="34" t="s">
        <v>333</v>
      </c>
      <c r="B170" s="208" t="s">
        <v>334</v>
      </c>
      <c r="C170" s="237">
        <f>'részletező tábla eredeti ei Bag'!H170</f>
        <v>0</v>
      </c>
      <c r="D170" s="164">
        <f>'részletező tábla módosíto ei '!H170</f>
        <v>0</v>
      </c>
      <c r="E170" s="164">
        <f>'2a cofog szerinti teljesítés'!H172</f>
        <v>0</v>
      </c>
      <c r="F170" s="238"/>
      <c r="G170" s="237">
        <f>'részletező tábla eredeti ei Bag'!L170</f>
        <v>0</v>
      </c>
      <c r="H170" s="164">
        <f>'részletező tábla módosíto ei '!L170</f>
        <v>0</v>
      </c>
      <c r="I170" s="164">
        <f>'2a cofog szerinti teljesítés'!L172</f>
        <v>0</v>
      </c>
      <c r="J170" s="568"/>
      <c r="K170" s="237">
        <f>'részletező tábla eredeti ei Bag'!Q170</f>
        <v>0</v>
      </c>
      <c r="L170" s="164">
        <f>'részletező tábla módosíto ei '!Q170</f>
        <v>0</v>
      </c>
      <c r="M170" s="164">
        <f>'2a cofog szerinti teljesítés'!Q172</f>
        <v>0</v>
      </c>
      <c r="N170" s="238"/>
      <c r="O170" s="237">
        <f>'részletező tábla eredeti ei Bag'!U170</f>
        <v>0</v>
      </c>
      <c r="P170" s="164">
        <f>'részletező tábla módosíto ei '!U170</f>
        <v>0</v>
      </c>
      <c r="Q170" s="164">
        <f>'2a cofog szerinti teljesítés'!U172</f>
        <v>0</v>
      </c>
      <c r="R170" s="238"/>
      <c r="S170" s="237">
        <f>'részletező tábla eredeti ei Bag'!AZ170</f>
        <v>0</v>
      </c>
      <c r="T170" s="164">
        <f>'részletező tábla módosíto ei '!AZ170</f>
        <v>0</v>
      </c>
      <c r="U170" s="164">
        <f>'2a cofog szerinti teljesítés'!BC172</f>
        <v>0</v>
      </c>
      <c r="V170" s="312">
        <v>0</v>
      </c>
      <c r="W170" s="777">
        <f>'részletező tábla eredeti ei Bag'!BA170</f>
        <v>0</v>
      </c>
      <c r="X170" s="778">
        <f>'részletező tábla módosíto ei '!BA170</f>
        <v>0</v>
      </c>
      <c r="Y170" s="778">
        <f>'2a cofog szerinti teljesítés'!BD172</f>
        <v>0</v>
      </c>
      <c r="Z170" s="779">
        <v>0</v>
      </c>
      <c r="AA170" s="762">
        <f t="shared" si="91"/>
        <v>0</v>
      </c>
      <c r="AC170" s="101">
        <f t="shared" si="98"/>
        <v>0</v>
      </c>
      <c r="AD170" s="164">
        <f t="shared" si="92"/>
        <v>0</v>
      </c>
    </row>
    <row r="171" spans="1:30" x14ac:dyDescent="0.3">
      <c r="A171" s="34" t="s">
        <v>335</v>
      </c>
      <c r="B171" s="208" t="s">
        <v>336</v>
      </c>
      <c r="C171" s="237">
        <f>'részletező tábla eredeti ei Bag'!H171</f>
        <v>0</v>
      </c>
      <c r="D171" s="164">
        <f>'részletező tábla módosíto ei '!H171</f>
        <v>0</v>
      </c>
      <c r="E171" s="164">
        <f>'2a cofog szerinti teljesítés'!H173</f>
        <v>0</v>
      </c>
      <c r="F171" s="238"/>
      <c r="G171" s="237">
        <f>'részletező tábla eredeti ei Bag'!L171</f>
        <v>0</v>
      </c>
      <c r="H171" s="164">
        <f>'részletező tábla módosíto ei '!L171</f>
        <v>0</v>
      </c>
      <c r="I171" s="164">
        <f>'2a cofog szerinti teljesítés'!L173</f>
        <v>0</v>
      </c>
      <c r="J171" s="568"/>
      <c r="K171" s="237">
        <f>'részletező tábla eredeti ei Bag'!Q171</f>
        <v>0</v>
      </c>
      <c r="L171" s="164">
        <f>'részletező tábla módosíto ei '!Q171</f>
        <v>0</v>
      </c>
      <c r="M171" s="164">
        <f>'2a cofog szerinti teljesítés'!Q173</f>
        <v>0</v>
      </c>
      <c r="N171" s="238"/>
      <c r="O171" s="237">
        <f>'részletező tábla eredeti ei Bag'!U171</f>
        <v>0</v>
      </c>
      <c r="P171" s="164">
        <f>'részletező tábla módosíto ei '!U171</f>
        <v>0</v>
      </c>
      <c r="Q171" s="164">
        <f>'2a cofog szerinti teljesítés'!U173</f>
        <v>0</v>
      </c>
      <c r="R171" s="238"/>
      <c r="S171" s="237">
        <f>'részletező tábla eredeti ei Bag'!AZ171</f>
        <v>0</v>
      </c>
      <c r="T171" s="164">
        <f>'részletező tábla módosíto ei '!AZ171</f>
        <v>0</v>
      </c>
      <c r="U171" s="164">
        <f>'2a cofog szerinti teljesítés'!BC173</f>
        <v>0</v>
      </c>
      <c r="V171" s="312">
        <v>0</v>
      </c>
      <c r="W171" s="777">
        <f>'részletező tábla eredeti ei Bag'!BA171</f>
        <v>0</v>
      </c>
      <c r="X171" s="778">
        <f>'részletező tábla módosíto ei '!BA171</f>
        <v>0</v>
      </c>
      <c r="Y171" s="778">
        <f>'2a cofog szerinti teljesítés'!BD173</f>
        <v>0</v>
      </c>
      <c r="Z171" s="779">
        <v>0</v>
      </c>
      <c r="AA171" s="762">
        <f t="shared" si="91"/>
        <v>0</v>
      </c>
      <c r="AC171" s="101">
        <f t="shared" si="98"/>
        <v>0</v>
      </c>
      <c r="AD171" s="164">
        <f t="shared" si="92"/>
        <v>0</v>
      </c>
    </row>
    <row r="172" spans="1:30" x14ac:dyDescent="0.3">
      <c r="A172" s="34" t="s">
        <v>337</v>
      </c>
      <c r="B172" s="208" t="s">
        <v>338</v>
      </c>
      <c r="C172" s="237">
        <f>'részletező tábla eredeti ei Bag'!H172</f>
        <v>0</v>
      </c>
      <c r="D172" s="164">
        <f>'részletező tábla módosíto ei '!H172</f>
        <v>0</v>
      </c>
      <c r="E172" s="164">
        <f>'2a cofog szerinti teljesítés'!H174</f>
        <v>0</v>
      </c>
      <c r="F172" s="238"/>
      <c r="G172" s="237">
        <f>'részletező tábla eredeti ei Bag'!L172</f>
        <v>0</v>
      </c>
      <c r="H172" s="164">
        <f>'részletező tábla módosíto ei '!L172</f>
        <v>0</v>
      </c>
      <c r="I172" s="164">
        <f>'2a cofog szerinti teljesítés'!L174</f>
        <v>0</v>
      </c>
      <c r="J172" s="568"/>
      <c r="K172" s="237">
        <f>'részletező tábla eredeti ei Bag'!Q172</f>
        <v>0</v>
      </c>
      <c r="L172" s="164">
        <f>'részletező tábla módosíto ei '!Q172</f>
        <v>0</v>
      </c>
      <c r="M172" s="164">
        <f>'2a cofog szerinti teljesítés'!Q174</f>
        <v>0</v>
      </c>
      <c r="N172" s="238"/>
      <c r="O172" s="237">
        <f>'részletező tábla eredeti ei Bag'!U172</f>
        <v>0</v>
      </c>
      <c r="P172" s="164">
        <f>'részletező tábla módosíto ei '!U172</f>
        <v>0</v>
      </c>
      <c r="Q172" s="164">
        <f>'2a cofog szerinti teljesítés'!U174</f>
        <v>0</v>
      </c>
      <c r="R172" s="238"/>
      <c r="S172" s="237">
        <f>'részletező tábla eredeti ei Bag'!AZ172</f>
        <v>0</v>
      </c>
      <c r="T172" s="164">
        <f>'részletező tábla módosíto ei '!AZ172</f>
        <v>0</v>
      </c>
      <c r="U172" s="164">
        <f>'2a cofog szerinti teljesítés'!BC174</f>
        <v>0</v>
      </c>
      <c r="V172" s="312">
        <v>0</v>
      </c>
      <c r="W172" s="777">
        <f>'részletező tábla eredeti ei Bag'!BA172</f>
        <v>0</v>
      </c>
      <c r="X172" s="778">
        <f>'részletező tábla módosíto ei '!BA172</f>
        <v>0</v>
      </c>
      <c r="Y172" s="778">
        <f>'2a cofog szerinti teljesítés'!BD174</f>
        <v>0</v>
      </c>
      <c r="Z172" s="779">
        <v>0</v>
      </c>
      <c r="AA172" s="762">
        <f t="shared" si="91"/>
        <v>0</v>
      </c>
      <c r="AC172" s="101">
        <f t="shared" si="98"/>
        <v>0</v>
      </c>
      <c r="AD172" s="164">
        <f t="shared" si="92"/>
        <v>0</v>
      </c>
    </row>
    <row r="173" spans="1:30" x14ac:dyDescent="0.3">
      <c r="A173" s="34" t="s">
        <v>339</v>
      </c>
      <c r="B173" s="208" t="s">
        <v>340</v>
      </c>
      <c r="C173" s="237">
        <f>'részletező tábla eredeti ei Bag'!H173</f>
        <v>0</v>
      </c>
      <c r="D173" s="164">
        <f>'részletező tábla módosíto ei '!H173</f>
        <v>0</v>
      </c>
      <c r="E173" s="164">
        <f>'2a cofog szerinti teljesítés'!H175</f>
        <v>0</v>
      </c>
      <c r="F173" s="238"/>
      <c r="G173" s="237">
        <f>'részletező tábla eredeti ei Bag'!L173</f>
        <v>0</v>
      </c>
      <c r="H173" s="164">
        <f>'részletező tábla módosíto ei '!L173</f>
        <v>0</v>
      </c>
      <c r="I173" s="164">
        <f>'2a cofog szerinti teljesítés'!L175</f>
        <v>0</v>
      </c>
      <c r="J173" s="568"/>
      <c r="K173" s="237">
        <f>'részletező tábla eredeti ei Bag'!Q173</f>
        <v>0</v>
      </c>
      <c r="L173" s="164">
        <f>'részletező tábla módosíto ei '!Q173</f>
        <v>0</v>
      </c>
      <c r="M173" s="164">
        <f>'2a cofog szerinti teljesítés'!Q175</f>
        <v>0</v>
      </c>
      <c r="N173" s="238"/>
      <c r="O173" s="237">
        <f>'részletező tábla eredeti ei Bag'!U173</f>
        <v>0</v>
      </c>
      <c r="P173" s="164">
        <f>'részletező tábla módosíto ei '!U173</f>
        <v>0</v>
      </c>
      <c r="Q173" s="164">
        <f>'2a cofog szerinti teljesítés'!U175</f>
        <v>0</v>
      </c>
      <c r="R173" s="238"/>
      <c r="S173" s="237">
        <f>'részletező tábla eredeti ei Bag'!AZ173</f>
        <v>0</v>
      </c>
      <c r="T173" s="164">
        <f>'részletező tábla módosíto ei '!AZ173</f>
        <v>0</v>
      </c>
      <c r="U173" s="164">
        <f>'2a cofog szerinti teljesítés'!BC175</f>
        <v>0</v>
      </c>
      <c r="V173" s="312">
        <v>0</v>
      </c>
      <c r="W173" s="777">
        <f>'részletező tábla eredeti ei Bag'!BA173</f>
        <v>0</v>
      </c>
      <c r="X173" s="778">
        <f>'részletező tábla módosíto ei '!BA173</f>
        <v>0</v>
      </c>
      <c r="Y173" s="778">
        <f>'2a cofog szerinti teljesítés'!BD175</f>
        <v>0</v>
      </c>
      <c r="Z173" s="779">
        <v>0</v>
      </c>
      <c r="AA173" s="762">
        <f t="shared" si="91"/>
        <v>0</v>
      </c>
      <c r="AC173" s="101">
        <f t="shared" si="98"/>
        <v>0</v>
      </c>
      <c r="AD173" s="164">
        <f t="shared" si="92"/>
        <v>0</v>
      </c>
    </row>
    <row r="174" spans="1:30" ht="30" x14ac:dyDescent="0.3">
      <c r="A174" s="34" t="s">
        <v>341</v>
      </c>
      <c r="B174" s="208" t="s">
        <v>342</v>
      </c>
      <c r="C174" s="237">
        <f>'részletező tábla eredeti ei Bag'!H174</f>
        <v>0</v>
      </c>
      <c r="D174" s="164">
        <f>'részletező tábla módosíto ei '!H174</f>
        <v>0</v>
      </c>
      <c r="E174" s="164">
        <f>'2a cofog szerinti teljesítés'!H176</f>
        <v>0</v>
      </c>
      <c r="F174" s="238"/>
      <c r="G174" s="237">
        <f>'részletező tábla eredeti ei Bag'!L174</f>
        <v>0</v>
      </c>
      <c r="H174" s="164">
        <f>'részletező tábla módosíto ei '!L174</f>
        <v>0</v>
      </c>
      <c r="I174" s="164">
        <f>'2a cofog szerinti teljesítés'!L176</f>
        <v>0</v>
      </c>
      <c r="J174" s="568"/>
      <c r="K174" s="237">
        <f>'részletező tábla eredeti ei Bag'!Q174</f>
        <v>0</v>
      </c>
      <c r="L174" s="164">
        <f>'részletező tábla módosíto ei '!Q174</f>
        <v>0</v>
      </c>
      <c r="M174" s="164">
        <f>'2a cofog szerinti teljesítés'!Q176</f>
        <v>0</v>
      </c>
      <c r="N174" s="238"/>
      <c r="O174" s="237">
        <f>'részletező tábla eredeti ei Bag'!U174</f>
        <v>0</v>
      </c>
      <c r="P174" s="164">
        <f>'részletező tábla módosíto ei '!U174</f>
        <v>0</v>
      </c>
      <c r="Q174" s="164">
        <f>'2a cofog szerinti teljesítés'!U176</f>
        <v>0</v>
      </c>
      <c r="R174" s="238"/>
      <c r="S174" s="237">
        <f>'részletező tábla eredeti ei Bag'!AZ174</f>
        <v>0</v>
      </c>
      <c r="T174" s="164">
        <f>'részletező tábla módosíto ei '!AZ174</f>
        <v>0</v>
      </c>
      <c r="U174" s="164">
        <f>'2a cofog szerinti teljesítés'!BC176</f>
        <v>0</v>
      </c>
      <c r="V174" s="312">
        <v>0</v>
      </c>
      <c r="W174" s="777">
        <f>'részletező tábla eredeti ei Bag'!BA174</f>
        <v>0</v>
      </c>
      <c r="X174" s="778">
        <f>'részletező tábla módosíto ei '!BA174</f>
        <v>0</v>
      </c>
      <c r="Y174" s="778">
        <f>'2a cofog szerinti teljesítés'!BD176</f>
        <v>0</v>
      </c>
      <c r="Z174" s="779">
        <v>0</v>
      </c>
      <c r="AA174" s="762">
        <f t="shared" si="91"/>
        <v>0</v>
      </c>
      <c r="AC174" s="101">
        <f t="shared" si="98"/>
        <v>0</v>
      </c>
      <c r="AD174" s="164">
        <f t="shared" si="92"/>
        <v>0</v>
      </c>
    </row>
    <row r="175" spans="1:30" x14ac:dyDescent="0.3">
      <c r="A175" s="34" t="s">
        <v>343</v>
      </c>
      <c r="B175" s="208" t="s">
        <v>344</v>
      </c>
      <c r="C175" s="237">
        <f>'részletező tábla eredeti ei Bag'!H175</f>
        <v>0</v>
      </c>
      <c r="D175" s="164">
        <f>'részletező tábla módosíto ei '!H175</f>
        <v>0</v>
      </c>
      <c r="E175" s="164">
        <f>'2a cofog szerinti teljesítés'!H177</f>
        <v>0</v>
      </c>
      <c r="F175" s="238"/>
      <c r="G175" s="237">
        <f>'részletező tábla eredeti ei Bag'!L175</f>
        <v>0</v>
      </c>
      <c r="H175" s="164">
        <f>'részletező tábla módosíto ei '!L175</f>
        <v>0</v>
      </c>
      <c r="I175" s="164">
        <f>'2a cofog szerinti teljesítés'!L177</f>
        <v>0</v>
      </c>
      <c r="J175" s="568"/>
      <c r="K175" s="237">
        <f>'részletező tábla eredeti ei Bag'!Q175</f>
        <v>0</v>
      </c>
      <c r="L175" s="164">
        <f>'részletező tábla módosíto ei '!Q175</f>
        <v>0</v>
      </c>
      <c r="M175" s="164">
        <f>'2a cofog szerinti teljesítés'!Q177</f>
        <v>0</v>
      </c>
      <c r="N175" s="238"/>
      <c r="O175" s="237">
        <f>'részletező tábla eredeti ei Bag'!U175</f>
        <v>0</v>
      </c>
      <c r="P175" s="164">
        <f>'részletező tábla módosíto ei '!U175</f>
        <v>0</v>
      </c>
      <c r="Q175" s="164">
        <f>'2a cofog szerinti teljesítés'!U177</f>
        <v>0</v>
      </c>
      <c r="R175" s="238"/>
      <c r="S175" s="237">
        <f>'részletező tábla eredeti ei Bag'!AZ175</f>
        <v>0</v>
      </c>
      <c r="T175" s="164">
        <f>'részletező tábla módosíto ei '!AZ175</f>
        <v>0</v>
      </c>
      <c r="U175" s="164">
        <f>'2a cofog szerinti teljesítés'!BC177</f>
        <v>0</v>
      </c>
      <c r="V175" s="312">
        <v>0</v>
      </c>
      <c r="W175" s="777">
        <f>'részletező tábla eredeti ei Bag'!BA175</f>
        <v>0</v>
      </c>
      <c r="X175" s="778">
        <f>'részletező tábla módosíto ei '!BA175</f>
        <v>0</v>
      </c>
      <c r="Y175" s="778">
        <f>'2a cofog szerinti teljesítés'!BD177</f>
        <v>0</v>
      </c>
      <c r="Z175" s="779">
        <v>0</v>
      </c>
      <c r="AA175" s="762">
        <f t="shared" si="91"/>
        <v>0</v>
      </c>
      <c r="AC175" s="101">
        <f t="shared" si="98"/>
        <v>0</v>
      </c>
      <c r="AD175" s="164">
        <f t="shared" si="92"/>
        <v>0</v>
      </c>
    </row>
    <row r="176" spans="1:30" x14ac:dyDescent="0.3">
      <c r="A176" s="34" t="s">
        <v>345</v>
      </c>
      <c r="B176" s="208" t="s">
        <v>346</v>
      </c>
      <c r="C176" s="237">
        <f>'részletező tábla eredeti ei Bag'!H176</f>
        <v>0</v>
      </c>
      <c r="D176" s="164">
        <f>'részletező tábla módosíto ei '!H176</f>
        <v>0</v>
      </c>
      <c r="E176" s="164">
        <f>'2a cofog szerinti teljesítés'!H178</f>
        <v>0</v>
      </c>
      <c r="F176" s="238"/>
      <c r="G176" s="237">
        <f>'részletező tábla eredeti ei Bag'!L176</f>
        <v>0</v>
      </c>
      <c r="H176" s="164">
        <f>'részletező tábla módosíto ei '!L176</f>
        <v>0</v>
      </c>
      <c r="I176" s="164">
        <f>'2a cofog szerinti teljesítés'!L178</f>
        <v>0</v>
      </c>
      <c r="J176" s="568"/>
      <c r="K176" s="237">
        <f>'részletező tábla eredeti ei Bag'!Q176</f>
        <v>0</v>
      </c>
      <c r="L176" s="164">
        <f>'részletező tábla módosíto ei '!Q176</f>
        <v>0</v>
      </c>
      <c r="M176" s="164">
        <f>'2a cofog szerinti teljesítés'!Q178</f>
        <v>0</v>
      </c>
      <c r="N176" s="238"/>
      <c r="O176" s="237">
        <f>'részletező tábla eredeti ei Bag'!U176</f>
        <v>0</v>
      </c>
      <c r="P176" s="164">
        <f>'részletező tábla módosíto ei '!U176</f>
        <v>0</v>
      </c>
      <c r="Q176" s="164">
        <f>'2a cofog szerinti teljesítés'!U178</f>
        <v>0</v>
      </c>
      <c r="R176" s="238"/>
      <c r="S176" s="237">
        <f>'részletező tábla eredeti ei Bag'!AZ176</f>
        <v>0</v>
      </c>
      <c r="T176" s="164">
        <f>'részletező tábla módosíto ei '!AZ176</f>
        <v>0</v>
      </c>
      <c r="U176" s="164">
        <f>'2a cofog szerinti teljesítés'!BC178</f>
        <v>0</v>
      </c>
      <c r="V176" s="312"/>
      <c r="W176" s="777">
        <f>'részletező tábla eredeti ei Bag'!BA176</f>
        <v>0</v>
      </c>
      <c r="X176" s="778">
        <f>'részletező tábla módosíto ei '!BA176</f>
        <v>0</v>
      </c>
      <c r="Y176" s="778">
        <f>'2a cofog szerinti teljesítés'!BD178</f>
        <v>0</v>
      </c>
      <c r="Z176" s="779"/>
      <c r="AA176" s="762">
        <f t="shared" si="91"/>
        <v>0</v>
      </c>
      <c r="AC176" s="101">
        <f t="shared" si="98"/>
        <v>0</v>
      </c>
      <c r="AD176" s="164">
        <f t="shared" si="92"/>
        <v>0</v>
      </c>
    </row>
    <row r="177" spans="1:30" x14ac:dyDescent="0.3">
      <c r="A177" s="34" t="s">
        <v>347</v>
      </c>
      <c r="B177" s="208" t="s">
        <v>348</v>
      </c>
      <c r="C177" s="237">
        <f>'részletező tábla eredeti ei Bag'!H177</f>
        <v>0</v>
      </c>
      <c r="D177" s="164">
        <f>'részletező tábla módosíto ei '!H177</f>
        <v>0</v>
      </c>
      <c r="E177" s="164">
        <f>'2a cofog szerinti teljesítés'!H179</f>
        <v>0</v>
      </c>
      <c r="F177" s="238"/>
      <c r="G177" s="237">
        <f>'részletező tábla eredeti ei Bag'!L177</f>
        <v>0</v>
      </c>
      <c r="H177" s="164">
        <f>'részletező tábla módosíto ei '!L177</f>
        <v>0</v>
      </c>
      <c r="I177" s="164">
        <f>'2a cofog szerinti teljesítés'!L179</f>
        <v>0</v>
      </c>
      <c r="J177" s="568"/>
      <c r="K177" s="237">
        <f>'részletező tábla eredeti ei Bag'!Q177</f>
        <v>0</v>
      </c>
      <c r="L177" s="164">
        <f>'részletező tábla módosíto ei '!Q177</f>
        <v>0</v>
      </c>
      <c r="M177" s="164">
        <f>'2a cofog szerinti teljesítés'!Q179</f>
        <v>0</v>
      </c>
      <c r="N177" s="238"/>
      <c r="O177" s="237">
        <f>'részletező tábla eredeti ei Bag'!U177</f>
        <v>0</v>
      </c>
      <c r="P177" s="164">
        <f>'részletező tábla módosíto ei '!U177</f>
        <v>0</v>
      </c>
      <c r="Q177" s="164">
        <f>'2a cofog szerinti teljesítés'!U179</f>
        <v>0</v>
      </c>
      <c r="R177" s="238"/>
      <c r="S177" s="237">
        <f>'részletező tábla eredeti ei Bag'!AZ177</f>
        <v>18118794</v>
      </c>
      <c r="T177" s="164">
        <f>'részletező tábla módosíto ei '!AZ177</f>
        <v>18118794</v>
      </c>
      <c r="U177" s="164">
        <f>'2a cofog szerinti teljesítés'!BC179</f>
        <v>14287692</v>
      </c>
      <c r="V177" s="312">
        <f>U177/T177</f>
        <v>0.78855645690325749</v>
      </c>
      <c r="W177" s="777">
        <f>'részletező tábla eredeti ei Bag'!BA177</f>
        <v>18118794</v>
      </c>
      <c r="X177" s="778">
        <f>'részletező tábla módosíto ei '!BA177</f>
        <v>18118794</v>
      </c>
      <c r="Y177" s="778">
        <f>'2a cofog szerinti teljesítés'!BD179</f>
        <v>14287692</v>
      </c>
      <c r="Z177" s="779">
        <f>Y177/X177</f>
        <v>0.78855645690325749</v>
      </c>
      <c r="AA177" s="762">
        <f t="shared" si="91"/>
        <v>3831102</v>
      </c>
      <c r="AC177" s="101">
        <f t="shared" si="98"/>
        <v>3831102</v>
      </c>
      <c r="AD177" s="164">
        <f t="shared" si="92"/>
        <v>3831102</v>
      </c>
    </row>
    <row r="178" spans="1:30" ht="15.6" x14ac:dyDescent="0.3">
      <c r="A178" s="14" t="s">
        <v>349</v>
      </c>
      <c r="B178" s="199" t="s">
        <v>350</v>
      </c>
      <c r="C178" s="217">
        <f>'részletező tábla eredeti ei Bag'!H178</f>
        <v>0</v>
      </c>
      <c r="D178" s="145">
        <f>'részletező tábla módosíto ei '!H178</f>
        <v>59441</v>
      </c>
      <c r="E178" s="145">
        <f>'2a cofog szerinti teljesítés'!H180</f>
        <v>59441</v>
      </c>
      <c r="F178" s="218">
        <f t="shared" ref="F178" si="111">SUM(F179:F191)</f>
        <v>0</v>
      </c>
      <c r="G178" s="217">
        <f>'részletező tábla eredeti ei Bag'!L178</f>
        <v>0</v>
      </c>
      <c r="H178" s="145">
        <f>'részletező tábla módosíto ei '!L178</f>
        <v>0</v>
      </c>
      <c r="I178" s="145">
        <f>'2a cofog szerinti teljesítés'!L180</f>
        <v>0</v>
      </c>
      <c r="J178" s="557"/>
      <c r="K178" s="217">
        <f>'részletező tábla eredeti ei Bag'!Q178</f>
        <v>0</v>
      </c>
      <c r="L178" s="145">
        <f>'részletező tábla módosíto ei '!Q178</f>
        <v>0</v>
      </c>
      <c r="M178" s="145">
        <f>'2a cofog szerinti teljesítés'!Q180</f>
        <v>0</v>
      </c>
      <c r="N178" s="218">
        <f t="shared" ref="N178" si="112">SUM(N179:N191)</f>
        <v>0</v>
      </c>
      <c r="O178" s="217">
        <f>'részletező tábla eredeti ei Bag'!U178</f>
        <v>0</v>
      </c>
      <c r="P178" s="145">
        <f>'részletező tábla módosíto ei '!U178</f>
        <v>364805</v>
      </c>
      <c r="Q178" s="145">
        <f>'2a cofog szerinti teljesítés'!U180</f>
        <v>364805</v>
      </c>
      <c r="R178" s="218">
        <f t="shared" ref="R178" si="113">SUM(R179:R191)</f>
        <v>0</v>
      </c>
      <c r="S178" s="217">
        <f>'részletező tábla eredeti ei Bag'!AZ178</f>
        <v>4140000</v>
      </c>
      <c r="T178" s="145">
        <f>'részletező tábla módosíto ei '!AZ178</f>
        <v>8068249</v>
      </c>
      <c r="U178" s="145">
        <f>'2a cofog szerinti teljesítés'!BC180</f>
        <v>7858163</v>
      </c>
      <c r="V178" s="300">
        <f>U178/T178</f>
        <v>0.97396138864826809</v>
      </c>
      <c r="W178" s="765">
        <f>'részletező tábla eredeti ei Bag'!BA178</f>
        <v>4140000</v>
      </c>
      <c r="X178" s="766">
        <f>'részletező tábla módosíto ei '!BA178</f>
        <v>8492495</v>
      </c>
      <c r="Y178" s="766">
        <f>'2a cofog szerinti teljesítés'!BD180</f>
        <v>8282409</v>
      </c>
      <c r="Z178" s="767">
        <f>Y178/X178</f>
        <v>0.97526215794062876</v>
      </c>
      <c r="AA178" s="751">
        <f t="shared" si="91"/>
        <v>210086</v>
      </c>
      <c r="AC178" s="101">
        <f t="shared" si="98"/>
        <v>210086</v>
      </c>
      <c r="AD178" s="145">
        <f t="shared" si="92"/>
        <v>210086</v>
      </c>
    </row>
    <row r="179" spans="1:30" x14ac:dyDescent="0.3">
      <c r="A179" s="18" t="s">
        <v>351</v>
      </c>
      <c r="B179" s="201" t="s">
        <v>352</v>
      </c>
      <c r="C179" s="221">
        <f>'részletező tábla eredeti ei Bag'!H179</f>
        <v>0</v>
      </c>
      <c r="D179" s="147">
        <f>'részletező tábla módosíto ei '!H179</f>
        <v>0</v>
      </c>
      <c r="E179" s="147">
        <f>'2a cofog szerinti teljesítés'!H181</f>
        <v>0</v>
      </c>
      <c r="F179" s="222"/>
      <c r="G179" s="221">
        <f>'részletező tábla eredeti ei Bag'!L179</f>
        <v>0</v>
      </c>
      <c r="H179" s="147">
        <f>'részletező tábla módosíto ei '!L179</f>
        <v>0</v>
      </c>
      <c r="I179" s="147">
        <f>'2a cofog szerinti teljesítés'!L181</f>
        <v>0</v>
      </c>
      <c r="J179" s="559"/>
      <c r="K179" s="221">
        <f>'részletező tábla eredeti ei Bag'!Q179</f>
        <v>0</v>
      </c>
      <c r="L179" s="147">
        <f>'részletező tábla módosíto ei '!Q179</f>
        <v>0</v>
      </c>
      <c r="M179" s="147">
        <f>'2a cofog szerinti teljesítés'!Q181</f>
        <v>0</v>
      </c>
      <c r="N179" s="222"/>
      <c r="O179" s="221">
        <f>'részletező tábla eredeti ei Bag'!U179</f>
        <v>0</v>
      </c>
      <c r="P179" s="147">
        <f>'részletező tábla módosíto ei '!U179</f>
        <v>0</v>
      </c>
      <c r="Q179" s="147">
        <f>'2a cofog szerinti teljesítés'!U181</f>
        <v>0</v>
      </c>
      <c r="R179" s="222"/>
      <c r="S179" s="221">
        <f>'részletező tábla eredeti ei Bag'!AZ179</f>
        <v>0</v>
      </c>
      <c r="T179" s="147">
        <f>'részletező tábla módosíto ei '!AZ179</f>
        <v>0</v>
      </c>
      <c r="U179" s="147">
        <f>'2a cofog szerinti teljesítés'!BC181</f>
        <v>0</v>
      </c>
      <c r="V179" s="302"/>
      <c r="W179" s="771">
        <f>'részletező tábla eredeti ei Bag'!BA179</f>
        <v>0</v>
      </c>
      <c r="X179" s="772">
        <f>'részletező tábla módosíto ei '!BA179</f>
        <v>0</v>
      </c>
      <c r="Y179" s="772">
        <f>'2a cofog szerinti teljesítés'!BD181</f>
        <v>0</v>
      </c>
      <c r="Z179" s="773"/>
      <c r="AA179" s="753">
        <f t="shared" si="91"/>
        <v>0</v>
      </c>
      <c r="AC179" s="101">
        <f t="shared" si="98"/>
        <v>0</v>
      </c>
      <c r="AD179" s="147">
        <f t="shared" si="92"/>
        <v>0</v>
      </c>
    </row>
    <row r="180" spans="1:30" x14ac:dyDescent="0.3">
      <c r="A180" s="18" t="s">
        <v>353</v>
      </c>
      <c r="B180" s="201" t="s">
        <v>354</v>
      </c>
      <c r="C180" s="221">
        <f>'részletező tábla eredeti ei Bag'!H180</f>
        <v>0</v>
      </c>
      <c r="D180" s="147">
        <f>'részletező tábla módosíto ei '!H180</f>
        <v>0</v>
      </c>
      <c r="E180" s="147">
        <f>'2a cofog szerinti teljesítés'!H182</f>
        <v>0</v>
      </c>
      <c r="F180" s="222"/>
      <c r="G180" s="221">
        <f>'részletező tábla eredeti ei Bag'!L180</f>
        <v>0</v>
      </c>
      <c r="H180" s="147">
        <f>'részletező tábla módosíto ei '!L180</f>
        <v>0</v>
      </c>
      <c r="I180" s="147">
        <f>'2a cofog szerinti teljesítés'!L182</f>
        <v>0</v>
      </c>
      <c r="J180" s="559"/>
      <c r="K180" s="221">
        <f>'részletező tábla eredeti ei Bag'!Q180</f>
        <v>0</v>
      </c>
      <c r="L180" s="147">
        <f>'részletező tábla módosíto ei '!Q180</f>
        <v>0</v>
      </c>
      <c r="M180" s="147">
        <f>'2a cofog szerinti teljesítés'!Q182</f>
        <v>0</v>
      </c>
      <c r="N180" s="222"/>
      <c r="O180" s="221">
        <f>'részletező tábla eredeti ei Bag'!U180</f>
        <v>0</v>
      </c>
      <c r="P180" s="147">
        <f>'részletező tábla módosíto ei '!U180</f>
        <v>0</v>
      </c>
      <c r="Q180" s="147">
        <f>'2a cofog szerinti teljesítés'!U182</f>
        <v>0</v>
      </c>
      <c r="R180" s="222"/>
      <c r="S180" s="221">
        <f>'részletező tábla eredeti ei Bag'!AZ180</f>
        <v>0</v>
      </c>
      <c r="T180" s="147">
        <f>'részletező tábla módosíto ei '!AZ180</f>
        <v>28249</v>
      </c>
      <c r="U180" s="147">
        <f>'2a cofog szerinti teljesítés'!BC182</f>
        <v>25146</v>
      </c>
      <c r="V180" s="302">
        <f>U180/T180</f>
        <v>0.89015540373110558</v>
      </c>
      <c r="W180" s="771">
        <f>'részletező tábla eredeti ei Bag'!BA180</f>
        <v>0</v>
      </c>
      <c r="X180" s="772">
        <f>'részletező tábla módosíto ei '!BA180</f>
        <v>28249</v>
      </c>
      <c r="Y180" s="772">
        <f>'2a cofog szerinti teljesítés'!BD182</f>
        <v>25146</v>
      </c>
      <c r="Z180" s="773">
        <f>Y180/X180</f>
        <v>0.89015540373110558</v>
      </c>
      <c r="AA180" s="753">
        <f t="shared" si="91"/>
        <v>3103</v>
      </c>
      <c r="AC180" s="101">
        <f t="shared" si="98"/>
        <v>3103</v>
      </c>
      <c r="AD180" s="147">
        <f t="shared" si="92"/>
        <v>3103</v>
      </c>
    </row>
    <row r="181" spans="1:30" ht="30" x14ac:dyDescent="0.3">
      <c r="A181" s="18" t="s">
        <v>355</v>
      </c>
      <c r="B181" s="201" t="s">
        <v>356</v>
      </c>
      <c r="C181" s="221">
        <f>'részletező tábla eredeti ei Bag'!H181</f>
        <v>0</v>
      </c>
      <c r="D181" s="147">
        <f>'részletező tábla módosíto ei '!H181</f>
        <v>0</v>
      </c>
      <c r="E181" s="147">
        <f>'2a cofog szerinti teljesítés'!H183</f>
        <v>0</v>
      </c>
      <c r="F181" s="222"/>
      <c r="G181" s="221">
        <f>'részletező tábla eredeti ei Bag'!L181</f>
        <v>0</v>
      </c>
      <c r="H181" s="147">
        <f>'részletező tábla módosíto ei '!L181</f>
        <v>0</v>
      </c>
      <c r="I181" s="147">
        <f>'2a cofog szerinti teljesítés'!L183</f>
        <v>0</v>
      </c>
      <c r="J181" s="559"/>
      <c r="K181" s="221">
        <f>'részletező tábla eredeti ei Bag'!Q181</f>
        <v>0</v>
      </c>
      <c r="L181" s="147">
        <f>'részletező tábla módosíto ei '!Q181</f>
        <v>0</v>
      </c>
      <c r="M181" s="147">
        <f>'2a cofog szerinti teljesítés'!Q183</f>
        <v>0</v>
      </c>
      <c r="N181" s="222"/>
      <c r="O181" s="221">
        <f>'részletező tábla eredeti ei Bag'!U181</f>
        <v>0</v>
      </c>
      <c r="P181" s="147">
        <f>'részletező tábla módosíto ei '!U181</f>
        <v>0</v>
      </c>
      <c r="Q181" s="147">
        <f>'2a cofog szerinti teljesítés'!U183</f>
        <v>0</v>
      </c>
      <c r="R181" s="222"/>
      <c r="S181" s="221">
        <f>'részletező tábla eredeti ei Bag'!AZ181</f>
        <v>0</v>
      </c>
      <c r="T181" s="147">
        <f>'részletező tábla módosíto ei '!AZ181</f>
        <v>0</v>
      </c>
      <c r="U181" s="147">
        <f>'2a cofog szerinti teljesítés'!BC183</f>
        <v>0</v>
      </c>
      <c r="V181" s="302"/>
      <c r="W181" s="771">
        <f>'részletező tábla eredeti ei Bag'!BA181</f>
        <v>0</v>
      </c>
      <c r="X181" s="772">
        <f>'részletező tábla módosíto ei '!BA181</f>
        <v>0</v>
      </c>
      <c r="Y181" s="772">
        <f>'2a cofog szerinti teljesítés'!BD183</f>
        <v>0</v>
      </c>
      <c r="Z181" s="773"/>
      <c r="AA181" s="753">
        <f t="shared" si="91"/>
        <v>0</v>
      </c>
      <c r="AC181" s="101">
        <f t="shared" si="98"/>
        <v>0</v>
      </c>
      <c r="AD181" s="147">
        <f t="shared" si="92"/>
        <v>0</v>
      </c>
    </row>
    <row r="182" spans="1:30" ht="30" x14ac:dyDescent="0.3">
      <c r="A182" s="18" t="s">
        <v>357</v>
      </c>
      <c r="B182" s="201" t="s">
        <v>358</v>
      </c>
      <c r="C182" s="221">
        <f>'részletező tábla eredeti ei Bag'!H182</f>
        <v>0</v>
      </c>
      <c r="D182" s="147">
        <f>'részletező tábla módosíto ei '!H182</f>
        <v>0</v>
      </c>
      <c r="E182" s="147">
        <f>'2a cofog szerinti teljesítés'!H184</f>
        <v>0</v>
      </c>
      <c r="F182" s="222"/>
      <c r="G182" s="221">
        <f>'részletező tábla eredeti ei Bag'!L182</f>
        <v>0</v>
      </c>
      <c r="H182" s="147">
        <f>'részletező tábla módosíto ei '!L182</f>
        <v>0</v>
      </c>
      <c r="I182" s="147">
        <f>'2a cofog szerinti teljesítés'!L184</f>
        <v>0</v>
      </c>
      <c r="J182" s="559"/>
      <c r="K182" s="221">
        <f>'részletező tábla eredeti ei Bag'!Q182</f>
        <v>0</v>
      </c>
      <c r="L182" s="147">
        <f>'részletező tábla módosíto ei '!Q182</f>
        <v>0</v>
      </c>
      <c r="M182" s="147">
        <f>'2a cofog szerinti teljesítés'!Q184</f>
        <v>0</v>
      </c>
      <c r="N182" s="222"/>
      <c r="O182" s="221">
        <f>'részletező tábla eredeti ei Bag'!U182</f>
        <v>0</v>
      </c>
      <c r="P182" s="147">
        <f>'részletező tábla módosíto ei '!U182</f>
        <v>0</v>
      </c>
      <c r="Q182" s="147">
        <f>'2a cofog szerinti teljesítés'!U184</f>
        <v>0</v>
      </c>
      <c r="R182" s="222"/>
      <c r="S182" s="221">
        <f>'részletező tábla eredeti ei Bag'!AZ182</f>
        <v>0</v>
      </c>
      <c r="T182" s="147">
        <f>'részletező tábla módosíto ei '!AZ182</f>
        <v>0</v>
      </c>
      <c r="U182" s="147">
        <f>'2a cofog szerinti teljesítés'!BC184</f>
        <v>0</v>
      </c>
      <c r="V182" s="302"/>
      <c r="W182" s="771">
        <f>'részletező tábla eredeti ei Bag'!BA182</f>
        <v>0</v>
      </c>
      <c r="X182" s="772">
        <f>'részletező tábla módosíto ei '!BA182</f>
        <v>0</v>
      </c>
      <c r="Y182" s="772">
        <f>'2a cofog szerinti teljesítés'!BD184</f>
        <v>0</v>
      </c>
      <c r="Z182" s="773"/>
      <c r="AA182" s="753">
        <f t="shared" si="91"/>
        <v>0</v>
      </c>
      <c r="AC182" s="101">
        <f t="shared" si="98"/>
        <v>0</v>
      </c>
      <c r="AD182" s="147">
        <f t="shared" si="92"/>
        <v>0</v>
      </c>
    </row>
    <row r="183" spans="1:30" ht="30" x14ac:dyDescent="0.3">
      <c r="A183" s="18" t="s">
        <v>359</v>
      </c>
      <c r="B183" s="201" t="s">
        <v>360</v>
      </c>
      <c r="C183" s="221">
        <f>'részletező tábla eredeti ei Bag'!H183</f>
        <v>0</v>
      </c>
      <c r="D183" s="147">
        <f>'részletező tábla módosíto ei '!H183</f>
        <v>0</v>
      </c>
      <c r="E183" s="147">
        <f>'2a cofog szerinti teljesítés'!H185</f>
        <v>0</v>
      </c>
      <c r="F183" s="222"/>
      <c r="G183" s="221">
        <f>'részletező tábla eredeti ei Bag'!L183</f>
        <v>0</v>
      </c>
      <c r="H183" s="147">
        <f>'részletező tábla módosíto ei '!L183</f>
        <v>0</v>
      </c>
      <c r="I183" s="147">
        <f>'2a cofog szerinti teljesítés'!L185</f>
        <v>0</v>
      </c>
      <c r="J183" s="559"/>
      <c r="K183" s="221">
        <f>'részletező tábla eredeti ei Bag'!Q183</f>
        <v>0</v>
      </c>
      <c r="L183" s="147">
        <f>'részletező tábla módosíto ei '!Q183</f>
        <v>0</v>
      </c>
      <c r="M183" s="147">
        <f>'2a cofog szerinti teljesítés'!Q185</f>
        <v>0</v>
      </c>
      <c r="N183" s="222"/>
      <c r="O183" s="221">
        <f>'részletező tábla eredeti ei Bag'!U183</f>
        <v>0</v>
      </c>
      <c r="P183" s="147">
        <f>'részletező tábla módosíto ei '!U183</f>
        <v>0</v>
      </c>
      <c r="Q183" s="147">
        <f>'2a cofog szerinti teljesítés'!U185</f>
        <v>0</v>
      </c>
      <c r="R183" s="222"/>
      <c r="S183" s="221">
        <f>'részletező tábla eredeti ei Bag'!AZ183</f>
        <v>0</v>
      </c>
      <c r="T183" s="147">
        <f>'részletező tábla módosíto ei '!AZ183</f>
        <v>0</v>
      </c>
      <c r="U183" s="147">
        <f>'2a cofog szerinti teljesítés'!BC185</f>
        <v>0</v>
      </c>
      <c r="V183" s="302"/>
      <c r="W183" s="771">
        <f>'részletező tábla eredeti ei Bag'!BA183</f>
        <v>0</v>
      </c>
      <c r="X183" s="772">
        <f>'részletező tábla módosíto ei '!BA183</f>
        <v>0</v>
      </c>
      <c r="Y183" s="772">
        <f>'2a cofog szerinti teljesítés'!BD185</f>
        <v>0</v>
      </c>
      <c r="Z183" s="773"/>
      <c r="AA183" s="753">
        <f t="shared" si="91"/>
        <v>0</v>
      </c>
      <c r="AC183" s="101">
        <f t="shared" si="98"/>
        <v>0</v>
      </c>
      <c r="AD183" s="147">
        <f t="shared" si="92"/>
        <v>0</v>
      </c>
    </row>
    <row r="184" spans="1:30" ht="30" x14ac:dyDescent="0.3">
      <c r="A184" s="18" t="s">
        <v>361</v>
      </c>
      <c r="B184" s="201" t="s">
        <v>362</v>
      </c>
      <c r="C184" s="221">
        <f>'részletező tábla eredeti ei Bag'!H184</f>
        <v>0</v>
      </c>
      <c r="D184" s="147">
        <f>'részletező tábla módosíto ei '!H184</f>
        <v>59441</v>
      </c>
      <c r="E184" s="147">
        <f>'2a cofog szerinti teljesítés'!H186</f>
        <v>59441</v>
      </c>
      <c r="F184" s="222"/>
      <c r="G184" s="221">
        <f>'részletező tábla eredeti ei Bag'!L184</f>
        <v>0</v>
      </c>
      <c r="H184" s="147">
        <f>'részletező tábla módosíto ei '!L184</f>
        <v>0</v>
      </c>
      <c r="I184" s="147">
        <f>'2a cofog szerinti teljesítés'!L186</f>
        <v>0</v>
      </c>
      <c r="J184" s="559"/>
      <c r="K184" s="221">
        <f>'részletező tábla eredeti ei Bag'!Q184</f>
        <v>0</v>
      </c>
      <c r="L184" s="147">
        <f>'részletező tábla módosíto ei '!Q184</f>
        <v>0</v>
      </c>
      <c r="M184" s="147">
        <f>'2a cofog szerinti teljesítés'!Q186</f>
        <v>0</v>
      </c>
      <c r="N184" s="222"/>
      <c r="O184" s="221">
        <f>'részletező tábla eredeti ei Bag'!U184</f>
        <v>0</v>
      </c>
      <c r="P184" s="147">
        <f>'részletező tábla módosíto ei '!U184</f>
        <v>364805</v>
      </c>
      <c r="Q184" s="147">
        <f>'2a cofog szerinti teljesítés'!U186</f>
        <v>364805</v>
      </c>
      <c r="R184" s="222"/>
      <c r="S184" s="221">
        <f>'részletező tábla eredeti ei Bag'!AZ184</f>
        <v>3900000</v>
      </c>
      <c r="T184" s="147">
        <f>'részletező tábla módosíto ei '!AZ184</f>
        <v>3650000</v>
      </c>
      <c r="U184" s="147">
        <f>'2a cofog szerinti teljesítés'!BC186</f>
        <v>3443017</v>
      </c>
      <c r="V184" s="302"/>
      <c r="W184" s="771">
        <f>'részletező tábla eredeti ei Bag'!BA184</f>
        <v>3900000</v>
      </c>
      <c r="X184" s="772">
        <f>'részletező tábla módosíto ei '!BA184</f>
        <v>4074246</v>
      </c>
      <c r="Y184" s="772">
        <f>'2a cofog szerinti teljesítés'!BD186</f>
        <v>3867263</v>
      </c>
      <c r="Z184" s="773"/>
      <c r="AA184" s="753">
        <f t="shared" si="91"/>
        <v>206983</v>
      </c>
      <c r="AC184" s="101">
        <f t="shared" si="98"/>
        <v>206983</v>
      </c>
      <c r="AD184" s="147">
        <f t="shared" si="92"/>
        <v>206983</v>
      </c>
    </row>
    <row r="185" spans="1:30" ht="30" x14ac:dyDescent="0.3">
      <c r="A185" s="18" t="s">
        <v>363</v>
      </c>
      <c r="B185" s="201" t="s">
        <v>364</v>
      </c>
      <c r="C185" s="221">
        <f>'részletező tábla eredeti ei Bag'!H185</f>
        <v>0</v>
      </c>
      <c r="D185" s="147">
        <f>'részletező tábla módosíto ei '!H185</f>
        <v>0</v>
      </c>
      <c r="E185" s="147">
        <f>'2a cofog szerinti teljesítés'!H187</f>
        <v>0</v>
      </c>
      <c r="F185" s="222"/>
      <c r="G185" s="221">
        <f>'részletező tábla eredeti ei Bag'!L185</f>
        <v>0</v>
      </c>
      <c r="H185" s="147">
        <f>'részletező tábla módosíto ei '!L185</f>
        <v>0</v>
      </c>
      <c r="I185" s="147">
        <f>'2a cofog szerinti teljesítés'!L187</f>
        <v>0</v>
      </c>
      <c r="J185" s="559"/>
      <c r="K185" s="221">
        <f>'részletező tábla eredeti ei Bag'!Q185</f>
        <v>0</v>
      </c>
      <c r="L185" s="147">
        <f>'részletező tábla módosíto ei '!Q185</f>
        <v>0</v>
      </c>
      <c r="M185" s="147">
        <f>'2a cofog szerinti teljesítés'!Q187</f>
        <v>0</v>
      </c>
      <c r="N185" s="222"/>
      <c r="O185" s="221">
        <f>'részletező tábla eredeti ei Bag'!U185</f>
        <v>0</v>
      </c>
      <c r="P185" s="147">
        <f>'részletező tábla módosíto ei '!U185</f>
        <v>0</v>
      </c>
      <c r="Q185" s="147">
        <f>'2a cofog szerinti teljesítés'!U187</f>
        <v>0</v>
      </c>
      <c r="R185" s="222"/>
      <c r="S185" s="221">
        <f>'részletező tábla eredeti ei Bag'!AZ185</f>
        <v>0</v>
      </c>
      <c r="T185" s="147">
        <f>'részletező tábla módosíto ei '!AZ185</f>
        <v>0</v>
      </c>
      <c r="U185" s="147">
        <f>'2a cofog szerinti teljesítés'!BC187</f>
        <v>0</v>
      </c>
      <c r="V185" s="302"/>
      <c r="W185" s="771">
        <f>'részletező tábla eredeti ei Bag'!BA185</f>
        <v>0</v>
      </c>
      <c r="X185" s="772">
        <f>'részletező tábla módosíto ei '!BA185</f>
        <v>0</v>
      </c>
      <c r="Y185" s="772">
        <f>'2a cofog szerinti teljesítés'!BD187</f>
        <v>0</v>
      </c>
      <c r="Z185" s="773"/>
      <c r="AA185" s="753">
        <f t="shared" si="91"/>
        <v>0</v>
      </c>
      <c r="AC185" s="101">
        <f t="shared" si="98"/>
        <v>0</v>
      </c>
      <c r="AD185" s="147">
        <f t="shared" si="92"/>
        <v>0</v>
      </c>
    </row>
    <row r="186" spans="1:30" ht="30" x14ac:dyDescent="0.3">
      <c r="A186" s="18" t="s">
        <v>365</v>
      </c>
      <c r="B186" s="201" t="s">
        <v>366</v>
      </c>
      <c r="C186" s="221">
        <f>'részletező tábla eredeti ei Bag'!H186</f>
        <v>0</v>
      </c>
      <c r="D186" s="147">
        <f>'részletező tábla módosíto ei '!H186</f>
        <v>0</v>
      </c>
      <c r="E186" s="147">
        <f>'2a cofog szerinti teljesítés'!H188</f>
        <v>0</v>
      </c>
      <c r="F186" s="222"/>
      <c r="G186" s="221">
        <f>'részletező tábla eredeti ei Bag'!L186</f>
        <v>0</v>
      </c>
      <c r="H186" s="147">
        <f>'részletező tábla módosíto ei '!L186</f>
        <v>0</v>
      </c>
      <c r="I186" s="147">
        <f>'2a cofog szerinti teljesítés'!L188</f>
        <v>0</v>
      </c>
      <c r="J186" s="559"/>
      <c r="K186" s="221">
        <f>'részletező tábla eredeti ei Bag'!Q186</f>
        <v>0</v>
      </c>
      <c r="L186" s="147">
        <f>'részletező tábla módosíto ei '!Q186</f>
        <v>0</v>
      </c>
      <c r="M186" s="147">
        <f>'2a cofog szerinti teljesítés'!Q188</f>
        <v>0</v>
      </c>
      <c r="N186" s="222"/>
      <c r="O186" s="221">
        <f>'részletező tábla eredeti ei Bag'!U186</f>
        <v>0</v>
      </c>
      <c r="P186" s="147">
        <f>'részletező tábla módosíto ei '!U186</f>
        <v>0</v>
      </c>
      <c r="Q186" s="147">
        <f>'2a cofog szerinti teljesítés'!U188</f>
        <v>0</v>
      </c>
      <c r="R186" s="222"/>
      <c r="S186" s="221">
        <f>'részletező tábla eredeti ei Bag'!AZ186</f>
        <v>0</v>
      </c>
      <c r="T186" s="147">
        <f>'részletező tábla módosíto ei '!AZ186</f>
        <v>0</v>
      </c>
      <c r="U186" s="147">
        <f>'2a cofog szerinti teljesítés'!BC188</f>
        <v>0</v>
      </c>
      <c r="V186" s="302"/>
      <c r="W186" s="771">
        <f>'részletező tábla eredeti ei Bag'!BA186</f>
        <v>0</v>
      </c>
      <c r="X186" s="772">
        <f>'részletező tábla módosíto ei '!BA186</f>
        <v>0</v>
      </c>
      <c r="Y186" s="772">
        <f>'2a cofog szerinti teljesítés'!BD188</f>
        <v>0</v>
      </c>
      <c r="Z186" s="773"/>
      <c r="AA186" s="753">
        <f t="shared" si="91"/>
        <v>0</v>
      </c>
      <c r="AC186" s="101">
        <f t="shared" si="98"/>
        <v>0</v>
      </c>
      <c r="AD186" s="147">
        <f t="shared" si="92"/>
        <v>0</v>
      </c>
    </row>
    <row r="187" spans="1:30" x14ac:dyDescent="0.3">
      <c r="A187" s="18" t="s">
        <v>367</v>
      </c>
      <c r="B187" s="201" t="s">
        <v>368</v>
      </c>
      <c r="C187" s="221">
        <f>'részletező tábla eredeti ei Bag'!H187</f>
        <v>0</v>
      </c>
      <c r="D187" s="147">
        <f>'részletező tábla módosíto ei '!H187</f>
        <v>0</v>
      </c>
      <c r="E187" s="147">
        <f>'2a cofog szerinti teljesítés'!H189</f>
        <v>0</v>
      </c>
      <c r="F187" s="222"/>
      <c r="G187" s="221">
        <f>'részletező tábla eredeti ei Bag'!L187</f>
        <v>0</v>
      </c>
      <c r="H187" s="147">
        <f>'részletező tábla módosíto ei '!L187</f>
        <v>0</v>
      </c>
      <c r="I187" s="147">
        <f>'2a cofog szerinti teljesítés'!L189</f>
        <v>0</v>
      </c>
      <c r="J187" s="559"/>
      <c r="K187" s="221">
        <f>'részletező tábla eredeti ei Bag'!Q187</f>
        <v>0</v>
      </c>
      <c r="L187" s="147">
        <f>'részletező tábla módosíto ei '!Q187</f>
        <v>0</v>
      </c>
      <c r="M187" s="147">
        <f>'2a cofog szerinti teljesítés'!Q189</f>
        <v>0</v>
      </c>
      <c r="N187" s="222"/>
      <c r="O187" s="221">
        <f>'részletező tábla eredeti ei Bag'!U187</f>
        <v>0</v>
      </c>
      <c r="P187" s="147">
        <f>'részletező tábla módosíto ei '!U187</f>
        <v>0</v>
      </c>
      <c r="Q187" s="147">
        <f>'2a cofog szerinti teljesítés'!U189</f>
        <v>0</v>
      </c>
      <c r="R187" s="222"/>
      <c r="S187" s="221">
        <f>'részletező tábla eredeti ei Bag'!AZ187</f>
        <v>0</v>
      </c>
      <c r="T187" s="147">
        <f>'részletező tábla módosíto ei '!AZ187</f>
        <v>0</v>
      </c>
      <c r="U187" s="147">
        <f>'2a cofog szerinti teljesítés'!BC189</f>
        <v>0</v>
      </c>
      <c r="V187" s="302"/>
      <c r="W187" s="771">
        <f>'részletező tábla eredeti ei Bag'!BA187</f>
        <v>0</v>
      </c>
      <c r="X187" s="772">
        <f>'részletező tábla módosíto ei '!BA187</f>
        <v>0</v>
      </c>
      <c r="Y187" s="772">
        <f>'2a cofog szerinti teljesítés'!BD189</f>
        <v>0</v>
      </c>
      <c r="Z187" s="773"/>
      <c r="AA187" s="753">
        <f t="shared" si="91"/>
        <v>0</v>
      </c>
      <c r="AC187" s="101">
        <f t="shared" si="98"/>
        <v>0</v>
      </c>
      <c r="AD187" s="147">
        <f t="shared" si="92"/>
        <v>0</v>
      </c>
    </row>
    <row r="188" spans="1:30" x14ac:dyDescent="0.3">
      <c r="A188" s="18" t="s">
        <v>369</v>
      </c>
      <c r="B188" s="201" t="s">
        <v>370</v>
      </c>
      <c r="C188" s="221">
        <f>'részletező tábla eredeti ei Bag'!H188</f>
        <v>0</v>
      </c>
      <c r="D188" s="147">
        <f>'részletező tábla módosíto ei '!H188</f>
        <v>0</v>
      </c>
      <c r="E188" s="147">
        <f>'2a cofog szerinti teljesítés'!H190</f>
        <v>0</v>
      </c>
      <c r="F188" s="222"/>
      <c r="G188" s="221">
        <f>'részletező tábla eredeti ei Bag'!L188</f>
        <v>0</v>
      </c>
      <c r="H188" s="147">
        <f>'részletező tábla módosíto ei '!L188</f>
        <v>0</v>
      </c>
      <c r="I188" s="147">
        <f>'2a cofog szerinti teljesítés'!L190</f>
        <v>0</v>
      </c>
      <c r="J188" s="559"/>
      <c r="K188" s="221">
        <f>'részletező tábla eredeti ei Bag'!Q188</f>
        <v>0</v>
      </c>
      <c r="L188" s="147">
        <f>'részletező tábla módosíto ei '!Q188</f>
        <v>0</v>
      </c>
      <c r="M188" s="147">
        <f>'2a cofog szerinti teljesítés'!Q190</f>
        <v>0</v>
      </c>
      <c r="N188" s="222"/>
      <c r="O188" s="221">
        <f>'részletező tábla eredeti ei Bag'!U188</f>
        <v>0</v>
      </c>
      <c r="P188" s="147">
        <f>'részletező tábla módosíto ei '!U188</f>
        <v>0</v>
      </c>
      <c r="Q188" s="147">
        <f>'2a cofog szerinti teljesítés'!U190</f>
        <v>0</v>
      </c>
      <c r="R188" s="222"/>
      <c r="S188" s="221">
        <f>'részletező tábla eredeti ei Bag'!AZ188</f>
        <v>0</v>
      </c>
      <c r="T188" s="147">
        <f>'részletező tábla módosíto ei '!AZ188</f>
        <v>0</v>
      </c>
      <c r="U188" s="147">
        <f>'2a cofog szerinti teljesítés'!BC190</f>
        <v>0</v>
      </c>
      <c r="V188" s="302"/>
      <c r="W188" s="771">
        <f>'részletező tábla eredeti ei Bag'!BA188</f>
        <v>0</v>
      </c>
      <c r="X188" s="772">
        <f>'részletező tábla módosíto ei '!BA188</f>
        <v>0</v>
      </c>
      <c r="Y188" s="772">
        <f>'2a cofog szerinti teljesítés'!BD190</f>
        <v>0</v>
      </c>
      <c r="Z188" s="773"/>
      <c r="AA188" s="753">
        <f t="shared" si="91"/>
        <v>0</v>
      </c>
      <c r="AC188" s="101">
        <f t="shared" si="98"/>
        <v>0</v>
      </c>
      <c r="AD188" s="147">
        <f t="shared" si="92"/>
        <v>0</v>
      </c>
    </row>
    <row r="189" spans="1:30" x14ac:dyDescent="0.3">
      <c r="A189" s="18" t="s">
        <v>371</v>
      </c>
      <c r="B189" s="201" t="s">
        <v>1321</v>
      </c>
      <c r="C189" s="221">
        <f>'részletező tábla eredeti ei Bag'!H189</f>
        <v>0</v>
      </c>
      <c r="D189" s="147">
        <f>'részletező tábla módosíto ei '!H189</f>
        <v>0</v>
      </c>
      <c r="E189" s="147">
        <f>'2a cofog szerinti teljesítés'!H191</f>
        <v>0</v>
      </c>
      <c r="F189" s="222"/>
      <c r="G189" s="221">
        <f>'részletező tábla eredeti ei Bag'!L189</f>
        <v>0</v>
      </c>
      <c r="H189" s="147">
        <f>'részletező tábla módosíto ei '!L189</f>
        <v>0</v>
      </c>
      <c r="I189" s="147">
        <f>'2a cofog szerinti teljesítés'!L191</f>
        <v>0</v>
      </c>
      <c r="J189" s="559"/>
      <c r="K189" s="221">
        <f>'részletező tábla eredeti ei Bag'!Q189</f>
        <v>0</v>
      </c>
      <c r="L189" s="147">
        <f>'részletező tábla módosíto ei '!Q189</f>
        <v>0</v>
      </c>
      <c r="M189" s="147">
        <f>'2a cofog szerinti teljesítés'!Q191</f>
        <v>0</v>
      </c>
      <c r="N189" s="222"/>
      <c r="O189" s="221">
        <f>'részletező tábla eredeti ei Bag'!U189</f>
        <v>0</v>
      </c>
      <c r="P189" s="147">
        <f>'részletező tábla módosíto ei '!U189</f>
        <v>0</v>
      </c>
      <c r="Q189" s="147">
        <f>'2a cofog szerinti teljesítés'!U191</f>
        <v>0</v>
      </c>
      <c r="R189" s="222"/>
      <c r="S189" s="221">
        <f>'részletező tábla eredeti ei Bag'!AZ189</f>
        <v>0</v>
      </c>
      <c r="T189" s="147">
        <f>'részletező tábla módosíto ei '!AZ189</f>
        <v>0</v>
      </c>
      <c r="U189" s="147">
        <f>'2a cofog szerinti teljesítés'!BC191</f>
        <v>0</v>
      </c>
      <c r="V189" s="302"/>
      <c r="W189" s="771">
        <f>'részletező tábla eredeti ei Bag'!BA189</f>
        <v>0</v>
      </c>
      <c r="X189" s="772">
        <f>'részletező tábla módosíto ei '!BA189</f>
        <v>0</v>
      </c>
      <c r="Y189" s="772">
        <f>'2a cofog szerinti teljesítés'!BD191</f>
        <v>0</v>
      </c>
      <c r="Z189" s="773"/>
      <c r="AA189" s="753">
        <f t="shared" ref="AA189" si="114">X189-Y189</f>
        <v>0</v>
      </c>
      <c r="AC189" s="101"/>
      <c r="AD189" s="147"/>
    </row>
    <row r="190" spans="1:30" ht="30" x14ac:dyDescent="0.3">
      <c r="A190" s="18" t="s">
        <v>373</v>
      </c>
      <c r="B190" s="201" t="s">
        <v>372</v>
      </c>
      <c r="C190" s="221">
        <f>'részletező tábla eredeti ei Bag'!H189</f>
        <v>0</v>
      </c>
      <c r="D190" s="147">
        <f>'részletező tábla módosíto ei '!H190</f>
        <v>0</v>
      </c>
      <c r="E190" s="147">
        <f>'2a cofog szerinti teljesítés'!H192</f>
        <v>0</v>
      </c>
      <c r="F190" s="222"/>
      <c r="G190" s="221">
        <f>'részletező tábla eredeti ei Bag'!L190</f>
        <v>0</v>
      </c>
      <c r="H190" s="147">
        <f>'részletező tábla módosíto ei '!L190</f>
        <v>0</v>
      </c>
      <c r="I190" s="147">
        <f>'2a cofog szerinti teljesítés'!L192</f>
        <v>0</v>
      </c>
      <c r="J190" s="559"/>
      <c r="K190" s="221">
        <f>'részletező tábla eredeti ei Bag'!Q189</f>
        <v>0</v>
      </c>
      <c r="L190" s="147">
        <f>'részletező tábla módosíto ei '!Q190</f>
        <v>0</v>
      </c>
      <c r="M190" s="147">
        <f>'2a cofog szerinti teljesítés'!Q192</f>
        <v>0</v>
      </c>
      <c r="N190" s="222"/>
      <c r="O190" s="221">
        <f>'részletező tábla eredeti ei Bag'!U189</f>
        <v>0</v>
      </c>
      <c r="P190" s="147">
        <f>'részletező tábla módosíto ei '!U190</f>
        <v>0</v>
      </c>
      <c r="Q190" s="147">
        <f>'2a cofog szerinti teljesítés'!U192</f>
        <v>0</v>
      </c>
      <c r="R190" s="222"/>
      <c r="S190" s="221">
        <f>'részletező tábla eredeti ei Bag'!AZ189</f>
        <v>0</v>
      </c>
      <c r="T190" s="147">
        <f>'részletező tábla módosíto ei '!AZ190</f>
        <v>4390000</v>
      </c>
      <c r="U190" s="147">
        <f>'2a cofog szerinti teljesítés'!BC192</f>
        <v>4390000</v>
      </c>
      <c r="V190" s="302">
        <f>U190/T190</f>
        <v>1</v>
      </c>
      <c r="W190" s="771">
        <f>'részletező tábla eredeti ei Bag'!BA189</f>
        <v>0</v>
      </c>
      <c r="X190" s="772">
        <f>'részletező tábla módosíto ei '!BA190</f>
        <v>4390000</v>
      </c>
      <c r="Y190" s="772">
        <f>'2a cofog szerinti teljesítés'!BD192</f>
        <v>4390000</v>
      </c>
      <c r="Z190" s="773">
        <f t="shared" ref="Z190:Z192" si="115">SUM(Z191:Z192)</f>
        <v>0.1724011568180909</v>
      </c>
      <c r="AA190" s="753">
        <f t="shared" ref="AA190:AA238" si="116">X190-Y190</f>
        <v>0</v>
      </c>
      <c r="AC190" s="101">
        <f t="shared" si="98"/>
        <v>0</v>
      </c>
      <c r="AD190" s="147">
        <f t="shared" ref="AD190:AD250" si="117">X190-Y190</f>
        <v>0</v>
      </c>
    </row>
    <row r="191" spans="1:30" x14ac:dyDescent="0.3">
      <c r="A191" s="18" t="s">
        <v>1320</v>
      </c>
      <c r="B191" s="201" t="s">
        <v>374</v>
      </c>
      <c r="C191" s="221">
        <f>'részletező tábla eredeti ei Bag'!H191</f>
        <v>0</v>
      </c>
      <c r="D191" s="147">
        <f>'részletező tábla módosíto ei '!H191</f>
        <v>0</v>
      </c>
      <c r="E191" s="147">
        <f>'2a cofog szerinti teljesítés'!H193</f>
        <v>0</v>
      </c>
      <c r="F191" s="222">
        <f t="shared" ref="F191" si="118">SUM(F192:F193)</f>
        <v>0</v>
      </c>
      <c r="G191" s="221">
        <f>'részletező tábla eredeti ei Bag'!L191</f>
        <v>0</v>
      </c>
      <c r="H191" s="147">
        <f>'részletező tábla módosíto ei '!L191</f>
        <v>0</v>
      </c>
      <c r="I191" s="147">
        <f>'2a cofog szerinti teljesítés'!L193</f>
        <v>0</v>
      </c>
      <c r="J191" s="559"/>
      <c r="K191" s="221">
        <f>'részletező tábla eredeti ei Bag'!Q191</f>
        <v>0</v>
      </c>
      <c r="L191" s="147">
        <f>'részletező tábla módosíto ei '!Q191</f>
        <v>0</v>
      </c>
      <c r="M191" s="147">
        <f>'2a cofog szerinti teljesítés'!Q193</f>
        <v>0</v>
      </c>
      <c r="N191" s="222">
        <f t="shared" ref="N191" si="119">SUM(N192:N193)</f>
        <v>0</v>
      </c>
      <c r="O191" s="221">
        <f>'részletező tábla eredeti ei Bag'!U191</f>
        <v>0</v>
      </c>
      <c r="P191" s="147">
        <f>'részletező tábla módosíto ei '!U191</f>
        <v>0</v>
      </c>
      <c r="Q191" s="147">
        <f>'2a cofog szerinti teljesítés'!U193</f>
        <v>0</v>
      </c>
      <c r="R191" s="222">
        <f t="shared" ref="R191" si="120">SUM(R192:R193)</f>
        <v>0</v>
      </c>
      <c r="S191" s="221">
        <f>'részletező tábla eredeti ei Bag'!AZ191</f>
        <v>0</v>
      </c>
      <c r="T191" s="147">
        <f>'részletező tábla módosíto ei '!AZ191</f>
        <v>0</v>
      </c>
      <c r="U191" s="147">
        <f>'2a cofog szerinti teljesítés'!BC193</f>
        <v>0</v>
      </c>
      <c r="V191" s="302">
        <v>0</v>
      </c>
      <c r="W191" s="771">
        <f>'részletező tábla eredeti ei Bag'!BA191</f>
        <v>0</v>
      </c>
      <c r="X191" s="772">
        <f>'részletező tábla módosíto ei '!BA191</f>
        <v>0</v>
      </c>
      <c r="Y191" s="772">
        <f>'2a cofog szerinti teljesítés'!BD193</f>
        <v>0</v>
      </c>
      <c r="Z191" s="773">
        <f t="shared" si="115"/>
        <v>8.620057840904545E-2</v>
      </c>
      <c r="AA191" s="753">
        <f t="shared" si="116"/>
        <v>0</v>
      </c>
      <c r="AC191" s="101">
        <f t="shared" si="98"/>
        <v>0</v>
      </c>
      <c r="AD191" s="147">
        <f t="shared" si="117"/>
        <v>0</v>
      </c>
    </row>
    <row r="192" spans="1:30" ht="15.6" x14ac:dyDescent="0.3">
      <c r="A192" s="18"/>
      <c r="B192" s="203" t="s">
        <v>375</v>
      </c>
      <c r="C192" s="221">
        <f>'részletező tábla eredeti ei Bag'!H192</f>
        <v>0</v>
      </c>
      <c r="D192" s="147">
        <f>'részletező tábla módosíto ei '!H192</f>
        <v>0</v>
      </c>
      <c r="E192" s="147">
        <f>'2a cofog szerinti teljesítés'!H194</f>
        <v>0</v>
      </c>
      <c r="F192" s="222"/>
      <c r="G192" s="221">
        <f>'részletező tábla eredeti ei Bag'!L192</f>
        <v>0</v>
      </c>
      <c r="H192" s="147">
        <f>'részletező tábla módosíto ei '!L192</f>
        <v>0</v>
      </c>
      <c r="I192" s="147">
        <f>'2a cofog szerinti teljesítés'!L194</f>
        <v>0</v>
      </c>
      <c r="J192" s="559"/>
      <c r="K192" s="221">
        <f>'részletező tábla eredeti ei Bag'!Q192</f>
        <v>0</v>
      </c>
      <c r="L192" s="147">
        <f>'részletező tábla módosíto ei '!Q192</f>
        <v>0</v>
      </c>
      <c r="M192" s="147">
        <f>'2a cofog szerinti teljesítés'!Q194</f>
        <v>0</v>
      </c>
      <c r="N192" s="222"/>
      <c r="O192" s="221">
        <f>'részletező tábla eredeti ei Bag'!U192</f>
        <v>0</v>
      </c>
      <c r="P192" s="147">
        <f>'részletező tábla módosíto ei '!U192</f>
        <v>0</v>
      </c>
      <c r="Q192" s="147">
        <f>'2a cofog szerinti teljesítés'!U194</f>
        <v>0</v>
      </c>
      <c r="R192" s="222"/>
      <c r="S192" s="221">
        <f>'részletező tábla eredeti ei Bag'!AZ192</f>
        <v>0</v>
      </c>
      <c r="T192" s="147">
        <f>'részletező tábla módosíto ei '!AZ192</f>
        <v>0</v>
      </c>
      <c r="U192" s="147">
        <f>'2a cofog szerinti teljesítés'!BC194</f>
        <v>0</v>
      </c>
      <c r="V192" s="302">
        <v>0</v>
      </c>
      <c r="W192" s="771">
        <f>'részletező tábla eredeti ei Bag'!BA192</f>
        <v>0</v>
      </c>
      <c r="X192" s="772">
        <f>'részletező tábla módosíto ei '!BA192</f>
        <v>0</v>
      </c>
      <c r="Y192" s="772">
        <f>'2a cofog szerinti teljesítés'!BD194</f>
        <v>0</v>
      </c>
      <c r="Z192" s="773">
        <f t="shared" si="115"/>
        <v>8.620057840904545E-2</v>
      </c>
      <c r="AA192" s="753">
        <f t="shared" si="116"/>
        <v>0</v>
      </c>
      <c r="AC192" s="101">
        <f t="shared" si="98"/>
        <v>0</v>
      </c>
      <c r="AD192" s="147">
        <f t="shared" si="117"/>
        <v>0</v>
      </c>
    </row>
    <row r="193" spans="1:30" ht="15.6" x14ac:dyDescent="0.3">
      <c r="A193" s="18"/>
      <c r="B193" s="203" t="s">
        <v>376</v>
      </c>
      <c r="C193" s="221">
        <f>'részletező tábla eredeti ei Bag'!H193</f>
        <v>0</v>
      </c>
      <c r="D193" s="147">
        <f>'részletező tábla módosíto ei '!H193</f>
        <v>0</v>
      </c>
      <c r="E193" s="147">
        <f>'2a cofog szerinti teljesítés'!H195</f>
        <v>0</v>
      </c>
      <c r="F193" s="222"/>
      <c r="G193" s="221">
        <f>'részletező tábla eredeti ei Bag'!L193</f>
        <v>0</v>
      </c>
      <c r="H193" s="147">
        <f>'részletező tábla módosíto ei '!L193</f>
        <v>0</v>
      </c>
      <c r="I193" s="147">
        <f>'2a cofog szerinti teljesítés'!L195</f>
        <v>0</v>
      </c>
      <c r="J193" s="559"/>
      <c r="K193" s="221">
        <f>'részletező tábla eredeti ei Bag'!Q193</f>
        <v>0</v>
      </c>
      <c r="L193" s="147">
        <f>'részletező tábla módosíto ei '!Q193</f>
        <v>0</v>
      </c>
      <c r="M193" s="147">
        <f>'2a cofog szerinti teljesítés'!Q195</f>
        <v>0</v>
      </c>
      <c r="N193" s="222"/>
      <c r="O193" s="221">
        <f>'részletező tábla eredeti ei Bag'!U193</f>
        <v>0</v>
      </c>
      <c r="P193" s="147">
        <f>'részletező tábla módosíto ei '!U193</f>
        <v>0</v>
      </c>
      <c r="Q193" s="147">
        <f>'2a cofog szerinti teljesítés'!U195</f>
        <v>0</v>
      </c>
      <c r="R193" s="222"/>
      <c r="S193" s="221">
        <f>'részletező tábla eredeti ei Bag'!AZ193</f>
        <v>0</v>
      </c>
      <c r="T193" s="147">
        <f>'részletező tábla módosíto ei '!AZ193</f>
        <v>0</v>
      </c>
      <c r="U193" s="147">
        <f>'2a cofog szerinti teljesítés'!BC195</f>
        <v>0</v>
      </c>
      <c r="V193" s="302"/>
      <c r="W193" s="771">
        <f>'részletező tábla eredeti ei Bag'!BA193</f>
        <v>0</v>
      </c>
      <c r="X193" s="772">
        <f>'részletező tábla módosíto ei '!BA193</f>
        <v>0</v>
      </c>
      <c r="Y193" s="772">
        <f>'2a cofog szerinti teljesítés'!BD195</f>
        <v>0</v>
      </c>
      <c r="Z193" s="773"/>
      <c r="AA193" s="753">
        <f t="shared" si="116"/>
        <v>0</v>
      </c>
      <c r="AC193" s="101">
        <f t="shared" si="98"/>
        <v>0</v>
      </c>
      <c r="AD193" s="147">
        <f t="shared" si="117"/>
        <v>0</v>
      </c>
    </row>
    <row r="194" spans="1:30" ht="15.6" x14ac:dyDescent="0.3">
      <c r="A194" s="14" t="s">
        <v>377</v>
      </c>
      <c r="B194" s="199" t="s">
        <v>378</v>
      </c>
      <c r="C194" s="217">
        <f>'részletező tábla eredeti ei Bag'!H194</f>
        <v>0</v>
      </c>
      <c r="D194" s="145">
        <f>'részletező tábla módosíto ei '!H194</f>
        <v>1321000</v>
      </c>
      <c r="E194" s="145">
        <f>'2a cofog szerinti teljesítés'!H196</f>
        <v>1312987</v>
      </c>
      <c r="F194" s="218">
        <f>E194/D194</f>
        <v>0.99393414080242237</v>
      </c>
      <c r="G194" s="217">
        <f>'részletező tábla eredeti ei Bag'!L194</f>
        <v>853700</v>
      </c>
      <c r="H194" s="145">
        <f>'részletező tábla módosíto ei '!L194</f>
        <v>853700</v>
      </c>
      <c r="I194" s="145">
        <f>'2a cofog szerinti teljesítés'!L196</f>
        <v>139990</v>
      </c>
      <c r="J194" s="557"/>
      <c r="K194" s="217">
        <f>'részletező tábla eredeti ei Bag'!Q194</f>
        <v>0</v>
      </c>
      <c r="L194" s="145">
        <f>'részletező tábla módosíto ei '!Q194</f>
        <v>830613</v>
      </c>
      <c r="M194" s="145">
        <f>'2a cofog szerinti teljesítés'!Q196</f>
        <v>790049</v>
      </c>
      <c r="N194" s="218">
        <f t="shared" ref="N194" si="121">SUM(N195:N201)</f>
        <v>0</v>
      </c>
      <c r="O194" s="217">
        <f>'részletező tábla eredeti ei Bag'!U194</f>
        <v>0</v>
      </c>
      <c r="P194" s="145">
        <f>'részletező tábla módosíto ei '!U194</f>
        <v>43129</v>
      </c>
      <c r="Q194" s="145">
        <f>'2a cofog szerinti teljesítés'!U196</f>
        <v>0</v>
      </c>
      <c r="R194" s="218">
        <f>Q194/P194</f>
        <v>0</v>
      </c>
      <c r="S194" s="217">
        <f>'részletező tábla eredeti ei Bag'!AZ194</f>
        <v>373775626</v>
      </c>
      <c r="T194" s="145">
        <f>'részletező tábla módosíto ei '!AZ194</f>
        <v>374203957</v>
      </c>
      <c r="U194" s="145">
        <f>'2a cofog szerinti teljesítés'!BC196</f>
        <v>30276349</v>
      </c>
      <c r="V194" s="300">
        <f>U194/T194</f>
        <v>8.0908682106747468E-2</v>
      </c>
      <c r="W194" s="765">
        <f>'részletező tábla eredeti ei Bag'!BA194</f>
        <v>374629326</v>
      </c>
      <c r="X194" s="766">
        <f>'részletező tábla módosíto ei '!BA194</f>
        <v>377252399</v>
      </c>
      <c r="Y194" s="766">
        <f>'2a cofog szerinti teljesítés'!BD196</f>
        <v>32519375</v>
      </c>
      <c r="Z194" s="767">
        <f>Y194/X194</f>
        <v>8.620057840904545E-2</v>
      </c>
      <c r="AA194" s="751">
        <f t="shared" si="116"/>
        <v>344733024</v>
      </c>
      <c r="AC194" s="101">
        <f t="shared" si="98"/>
        <v>344733024</v>
      </c>
      <c r="AD194" s="145">
        <f t="shared" si="117"/>
        <v>344733024</v>
      </c>
    </row>
    <row r="195" spans="1:30" x14ac:dyDescent="0.3">
      <c r="A195" s="34" t="s">
        <v>379</v>
      </c>
      <c r="B195" s="208" t="s">
        <v>380</v>
      </c>
      <c r="C195" s="237">
        <f>'részletező tábla eredeti ei Bag'!H195</f>
        <v>0</v>
      </c>
      <c r="D195" s="164">
        <f>'részletező tábla módosíto ei '!H195</f>
        <v>0</v>
      </c>
      <c r="E195" s="164">
        <f>'2a cofog szerinti teljesítés'!H197</f>
        <v>0</v>
      </c>
      <c r="F195" s="238"/>
      <c r="G195" s="237">
        <f>'részletező tábla eredeti ei Bag'!L195</f>
        <v>0</v>
      </c>
      <c r="H195" s="164">
        <f>'részletező tábla módosíto ei '!L195</f>
        <v>0</v>
      </c>
      <c r="I195" s="164">
        <f>'2a cofog szerinti teljesítés'!L197</f>
        <v>0</v>
      </c>
      <c r="J195" s="568"/>
      <c r="K195" s="237">
        <f>'részletező tábla eredeti ei Bag'!Q195</f>
        <v>0</v>
      </c>
      <c r="L195" s="164">
        <f>'részletező tábla módosíto ei '!Q195</f>
        <v>0</v>
      </c>
      <c r="M195" s="164">
        <f>'2a cofog szerinti teljesítés'!Q197</f>
        <v>0</v>
      </c>
      <c r="N195" s="238"/>
      <c r="O195" s="237">
        <f>'részletező tábla eredeti ei Bag'!U195</f>
        <v>0</v>
      </c>
      <c r="P195" s="164">
        <f>'részletező tábla módosíto ei '!U195</f>
        <v>0</v>
      </c>
      <c r="Q195" s="164">
        <f>'2a cofog szerinti teljesítés'!U197</f>
        <v>0</v>
      </c>
      <c r="R195" s="238" t="e">
        <f>Q195/P195</f>
        <v>#DIV/0!</v>
      </c>
      <c r="S195" s="237">
        <f>'részletező tábla eredeti ei Bag'!AZ195</f>
        <v>0</v>
      </c>
      <c r="T195" s="164">
        <f>'részletező tábla módosíto ei '!AZ195</f>
        <v>0</v>
      </c>
      <c r="U195" s="164">
        <f>'2a cofog szerinti teljesítés'!BC197</f>
        <v>0</v>
      </c>
      <c r="V195" s="312"/>
      <c r="W195" s="777">
        <f>'részletező tábla eredeti ei Bag'!BA195</f>
        <v>0</v>
      </c>
      <c r="X195" s="778">
        <f>'részletező tábla módosíto ei '!BA195</f>
        <v>0</v>
      </c>
      <c r="Y195" s="778">
        <f>'2a cofog szerinti teljesítés'!BD197</f>
        <v>0</v>
      </c>
      <c r="Z195" s="779">
        <v>0</v>
      </c>
      <c r="AA195" s="762">
        <f t="shared" si="116"/>
        <v>0</v>
      </c>
      <c r="AC195" s="101">
        <f t="shared" si="98"/>
        <v>0</v>
      </c>
      <c r="AD195" s="164">
        <f t="shared" si="117"/>
        <v>0</v>
      </c>
    </row>
    <row r="196" spans="1:30" x14ac:dyDescent="0.3">
      <c r="A196" s="34" t="s">
        <v>381</v>
      </c>
      <c r="B196" s="208" t="s">
        <v>382</v>
      </c>
      <c r="C196" s="237">
        <f>'részletező tábla eredeti ei Bag'!H196</f>
        <v>0</v>
      </c>
      <c r="D196" s="164">
        <f>'részletező tábla módosíto ei '!H196</f>
        <v>0</v>
      </c>
      <c r="E196" s="164">
        <f>'2a cofog szerinti teljesítés'!H198</f>
        <v>0</v>
      </c>
      <c r="F196" s="238"/>
      <c r="G196" s="237">
        <f>'részletező tábla eredeti ei Bag'!L196</f>
        <v>0</v>
      </c>
      <c r="H196" s="164">
        <f>'részletező tábla módosíto ei '!L196</f>
        <v>0</v>
      </c>
      <c r="I196" s="164">
        <f>'2a cofog szerinti teljesítés'!L198</f>
        <v>0</v>
      </c>
      <c r="J196" s="568"/>
      <c r="K196" s="237">
        <f>'részletező tábla eredeti ei Bag'!Q196</f>
        <v>0</v>
      </c>
      <c r="L196" s="164">
        <f>'részletező tábla módosíto ei '!Q196</f>
        <v>0</v>
      </c>
      <c r="M196" s="164">
        <f>'2a cofog szerinti teljesítés'!Q198</f>
        <v>0</v>
      </c>
      <c r="N196" s="238"/>
      <c r="O196" s="237">
        <f>'részletező tábla eredeti ei Bag'!U196</f>
        <v>0</v>
      </c>
      <c r="P196" s="164">
        <f>'részletező tábla módosíto ei '!U196</f>
        <v>0</v>
      </c>
      <c r="Q196" s="164">
        <f>'2a cofog szerinti teljesítés'!U198</f>
        <v>0</v>
      </c>
      <c r="R196" s="238"/>
      <c r="S196" s="237">
        <f>'részletező tábla eredeti ei Bag'!AZ196</f>
        <v>283279064</v>
      </c>
      <c r="T196" s="164">
        <f>'részletező tábla módosíto ei '!AZ196</f>
        <v>283279064</v>
      </c>
      <c r="U196" s="164">
        <f>'2a cofog szerinti teljesítés'!BC198</f>
        <v>22557440</v>
      </c>
      <c r="V196" s="312">
        <f t="shared" ref="V196" si="122">U196/T196</f>
        <v>7.9629746305572374E-2</v>
      </c>
      <c r="W196" s="777">
        <f>'részletező tábla eredeti ei Bag'!BA196</f>
        <v>283279064</v>
      </c>
      <c r="X196" s="778">
        <f>'részletező tábla módosíto ei '!BA196</f>
        <v>283279064</v>
      </c>
      <c r="Y196" s="778">
        <f>'2a cofog szerinti teljesítés'!BD198</f>
        <v>22557440</v>
      </c>
      <c r="Z196" s="779">
        <f t="shared" ref="Z196:Z197" si="123">Y196/X196</f>
        <v>7.9629746305572374E-2</v>
      </c>
      <c r="AA196" s="762">
        <f t="shared" si="116"/>
        <v>260721624</v>
      </c>
      <c r="AC196" s="101">
        <f t="shared" si="98"/>
        <v>260721624</v>
      </c>
      <c r="AD196" s="164">
        <f t="shared" si="117"/>
        <v>260721624</v>
      </c>
    </row>
    <row r="197" spans="1:30" x14ac:dyDescent="0.3">
      <c r="A197" s="34" t="s">
        <v>383</v>
      </c>
      <c r="B197" s="208" t="s">
        <v>384</v>
      </c>
      <c r="C197" s="237">
        <f>'részletező tábla eredeti ei Bag'!H197</f>
        <v>0</v>
      </c>
      <c r="D197" s="164">
        <f>'részletező tábla módosíto ei '!H197</f>
        <v>980000</v>
      </c>
      <c r="E197" s="164">
        <f>'2a cofog szerinti teljesítés'!H199</f>
        <v>976378</v>
      </c>
      <c r="F197" s="238"/>
      <c r="G197" s="237">
        <f>'részletező tábla eredeti ei Bag'!L197</f>
        <v>0</v>
      </c>
      <c r="H197" s="164">
        <f>'részletező tábla módosíto ei '!L197</f>
        <v>0</v>
      </c>
      <c r="I197" s="164">
        <f>'2a cofog szerinti teljesítés'!L199</f>
        <v>0</v>
      </c>
      <c r="J197" s="568"/>
      <c r="K197" s="237">
        <f>'részletező tábla eredeti ei Bag'!Q197</f>
        <v>0</v>
      </c>
      <c r="L197" s="164">
        <f>'részletező tábla módosíto ei '!Q197</f>
        <v>0</v>
      </c>
      <c r="M197" s="164">
        <f>'2a cofog szerinti teljesítés'!Q199</f>
        <v>0</v>
      </c>
      <c r="N197" s="238"/>
      <c r="O197" s="237">
        <f>'részletező tábla eredeti ei Bag'!U197</f>
        <v>0</v>
      </c>
      <c r="P197" s="164">
        <f>'részletező tábla módosíto ei '!U197</f>
        <v>33960</v>
      </c>
      <c r="Q197" s="164">
        <f>'2a cofog szerinti teljesítés'!U199</f>
        <v>0</v>
      </c>
      <c r="R197" s="238"/>
      <c r="S197" s="237">
        <f>'részletező tábla eredeti ei Bag'!AZ197</f>
        <v>0</v>
      </c>
      <c r="T197" s="164">
        <f>'részletező tábla módosíto ei '!AZ197</f>
        <v>174331</v>
      </c>
      <c r="U197" s="164">
        <f>'2a cofog szerinti teljesítés'!BC199</f>
        <v>174331</v>
      </c>
      <c r="V197" s="312">
        <v>0</v>
      </c>
      <c r="W197" s="777">
        <f>'részletező tábla eredeti ei Bag'!BA197</f>
        <v>0</v>
      </c>
      <c r="X197" s="778">
        <f>'részletező tábla módosíto ei '!BA197</f>
        <v>1188291</v>
      </c>
      <c r="Y197" s="778">
        <f>'2a cofog szerinti teljesítés'!BD199</f>
        <v>1150709</v>
      </c>
      <c r="Z197" s="779">
        <f t="shared" si="123"/>
        <v>0.96837306686661773</v>
      </c>
      <c r="AA197" s="762">
        <f t="shared" si="116"/>
        <v>37582</v>
      </c>
      <c r="AC197" s="101">
        <f t="shared" si="98"/>
        <v>37582</v>
      </c>
      <c r="AD197" s="164">
        <f t="shared" si="117"/>
        <v>37582</v>
      </c>
    </row>
    <row r="198" spans="1:30" x14ac:dyDescent="0.3">
      <c r="A198" s="34" t="s">
        <v>385</v>
      </c>
      <c r="B198" s="208" t="s">
        <v>686</v>
      </c>
      <c r="C198" s="237">
        <f>'részletező tábla eredeti ei Bag'!H198</f>
        <v>0</v>
      </c>
      <c r="D198" s="164">
        <f>'részletező tábla módosíto ei '!H198</f>
        <v>60000</v>
      </c>
      <c r="E198" s="164">
        <f>'2a cofog szerinti teljesítés'!H200</f>
        <v>57470</v>
      </c>
      <c r="F198" s="238">
        <f>E198/D198</f>
        <v>0.95783333333333331</v>
      </c>
      <c r="G198" s="237">
        <f>'részletező tábla eredeti ei Bag'!L198</f>
        <v>672205</v>
      </c>
      <c r="H198" s="164">
        <f>'részletező tábla módosíto ei '!L198</f>
        <v>672205</v>
      </c>
      <c r="I198" s="164">
        <f>'2a cofog szerinti teljesítés'!L200</f>
        <v>110228</v>
      </c>
      <c r="J198" s="568"/>
      <c r="K198" s="237">
        <f>'részletező tábla eredeti ei Bag'!Q198</f>
        <v>0</v>
      </c>
      <c r="L198" s="164">
        <f>'részletező tábla módosíto ei '!Q198</f>
        <v>654026</v>
      </c>
      <c r="M198" s="164">
        <f>'2a cofog szerinti teljesítés'!Q200</f>
        <v>622086</v>
      </c>
      <c r="N198" s="238"/>
      <c r="O198" s="237">
        <f>'részletező tábla eredeti ei Bag'!U198</f>
        <v>0</v>
      </c>
      <c r="P198" s="164">
        <f>'részletező tábla módosíto ei '!U198</f>
        <v>0</v>
      </c>
      <c r="Q198" s="164">
        <f>'2a cofog szerinti teljesítés'!U200</f>
        <v>0</v>
      </c>
      <c r="R198" s="238" t="e">
        <f>Q198/P198</f>
        <v>#DIV/0!</v>
      </c>
      <c r="S198" s="237">
        <f>'részletező tábla eredeti ei Bag'!AZ198</f>
        <v>11032454</v>
      </c>
      <c r="T198" s="164">
        <f>'részletező tábla módosíto ei '!AZ198</f>
        <v>11232454</v>
      </c>
      <c r="U198" s="164">
        <f>'2a cofog szerinti teljesítés'!BC200</f>
        <v>1148268</v>
      </c>
      <c r="V198" s="312">
        <f>U198/T198</f>
        <v>0.10222770553967993</v>
      </c>
      <c r="W198" s="777">
        <f>'részletező tábla eredeti ei Bag'!BA198</f>
        <v>11704659</v>
      </c>
      <c r="X198" s="778">
        <f>'részletező tábla módosíto ei '!BA198</f>
        <v>12618685</v>
      </c>
      <c r="Y198" s="778">
        <f>'2a cofog szerinti teljesítés'!BD200</f>
        <v>1938052</v>
      </c>
      <c r="Z198" s="779">
        <f>Y198/X198</f>
        <v>0.1535858926663119</v>
      </c>
      <c r="AA198" s="762">
        <f t="shared" si="116"/>
        <v>10680633</v>
      </c>
      <c r="AC198" s="101">
        <f t="shared" si="98"/>
        <v>10680633</v>
      </c>
      <c r="AD198" s="164">
        <f t="shared" si="117"/>
        <v>10680633</v>
      </c>
    </row>
    <row r="199" spans="1:30" x14ac:dyDescent="0.3">
      <c r="A199" s="34" t="s">
        <v>387</v>
      </c>
      <c r="B199" s="208" t="s">
        <v>388</v>
      </c>
      <c r="C199" s="237">
        <f>'részletező tábla eredeti ei Bag'!H199</f>
        <v>0</v>
      </c>
      <c r="D199" s="164">
        <f>'részletező tábla módosíto ei '!H199</f>
        <v>0</v>
      </c>
      <c r="E199" s="164">
        <f>'2a cofog szerinti teljesítés'!H201</f>
        <v>0</v>
      </c>
      <c r="F199" s="238"/>
      <c r="G199" s="237">
        <f>'részletező tábla eredeti ei Bag'!L199</f>
        <v>0</v>
      </c>
      <c r="H199" s="164">
        <f>'részletező tábla módosíto ei '!L199</f>
        <v>0</v>
      </c>
      <c r="I199" s="164">
        <f>'2a cofog szerinti teljesítés'!L201</f>
        <v>0</v>
      </c>
      <c r="J199" s="568"/>
      <c r="K199" s="237">
        <f>'részletező tábla eredeti ei Bag'!Q199</f>
        <v>0</v>
      </c>
      <c r="L199" s="164">
        <f>'részletező tábla módosíto ei '!Q199</f>
        <v>0</v>
      </c>
      <c r="M199" s="164">
        <f>'2a cofog szerinti teljesítés'!Q201</f>
        <v>0</v>
      </c>
      <c r="N199" s="238"/>
      <c r="O199" s="237">
        <f>'részletező tábla eredeti ei Bag'!U199</f>
        <v>0</v>
      </c>
      <c r="P199" s="164">
        <f>'részletező tábla módosíto ei '!U199</f>
        <v>0</v>
      </c>
      <c r="Q199" s="164">
        <f>'2a cofog szerinti teljesítés'!U201</f>
        <v>0</v>
      </c>
      <c r="R199" s="238"/>
      <c r="S199" s="237">
        <f>'részletező tábla eredeti ei Bag'!AZ199</f>
        <v>0</v>
      </c>
      <c r="T199" s="164">
        <f>'részletező tábla módosíto ei '!AZ199</f>
        <v>0</v>
      </c>
      <c r="U199" s="164">
        <f>'2a cofog szerinti teljesítés'!BC201</f>
        <v>0</v>
      </c>
      <c r="V199" s="312"/>
      <c r="W199" s="777">
        <f>'részletező tábla eredeti ei Bag'!BA199</f>
        <v>0</v>
      </c>
      <c r="X199" s="778">
        <f>'részletező tábla módosíto ei '!BA199</f>
        <v>0</v>
      </c>
      <c r="Y199" s="778">
        <f>'2a cofog szerinti teljesítés'!BD201</f>
        <v>0</v>
      </c>
      <c r="Z199" s="779"/>
      <c r="AA199" s="762">
        <f t="shared" si="116"/>
        <v>0</v>
      </c>
      <c r="AC199" s="101">
        <f t="shared" si="98"/>
        <v>0</v>
      </c>
      <c r="AD199" s="164">
        <f t="shared" si="117"/>
        <v>0</v>
      </c>
    </row>
    <row r="200" spans="1:30" x14ac:dyDescent="0.3">
      <c r="A200" s="34" t="s">
        <v>389</v>
      </c>
      <c r="B200" s="208" t="s">
        <v>390</v>
      </c>
      <c r="C200" s="237">
        <f>'részletező tábla eredeti ei Bag'!H200</f>
        <v>0</v>
      </c>
      <c r="D200" s="164">
        <f>'részletező tábla módosíto ei '!H200</f>
        <v>0</v>
      </c>
      <c r="E200" s="164">
        <f>'2a cofog szerinti teljesítés'!H202</f>
        <v>0</v>
      </c>
      <c r="F200" s="238"/>
      <c r="G200" s="237">
        <f>'részletező tábla eredeti ei Bag'!L200</f>
        <v>0</v>
      </c>
      <c r="H200" s="164">
        <f>'részletező tábla módosíto ei '!L200</f>
        <v>0</v>
      </c>
      <c r="I200" s="164">
        <f>'2a cofog szerinti teljesítés'!L202</f>
        <v>0</v>
      </c>
      <c r="J200" s="568"/>
      <c r="K200" s="237">
        <f>'részletező tábla eredeti ei Bag'!Q200</f>
        <v>0</v>
      </c>
      <c r="L200" s="164">
        <f>'részletező tábla módosíto ei '!Q200</f>
        <v>0</v>
      </c>
      <c r="M200" s="164">
        <f>'2a cofog szerinti teljesítés'!Q202</f>
        <v>0</v>
      </c>
      <c r="N200" s="238"/>
      <c r="O200" s="237">
        <f>'részletező tábla eredeti ei Bag'!U200</f>
        <v>0</v>
      </c>
      <c r="P200" s="164">
        <f>'részletező tábla módosíto ei '!U200</f>
        <v>0</v>
      </c>
      <c r="Q200" s="164">
        <f>'2a cofog szerinti teljesítés'!U202</f>
        <v>0</v>
      </c>
      <c r="R200" s="238"/>
      <c r="S200" s="237">
        <f>'részletező tábla eredeti ei Bag'!AZ200</f>
        <v>0</v>
      </c>
      <c r="T200" s="164">
        <f>'részletező tábla módosíto ei '!AZ200</f>
        <v>0</v>
      </c>
      <c r="U200" s="164">
        <f>'2a cofog szerinti teljesítés'!BC202</f>
        <v>0</v>
      </c>
      <c r="V200" s="312"/>
      <c r="W200" s="777">
        <f>'részletező tábla eredeti ei Bag'!BA200</f>
        <v>0</v>
      </c>
      <c r="X200" s="778">
        <f>'részletező tábla módosíto ei '!BA200</f>
        <v>0</v>
      </c>
      <c r="Y200" s="778">
        <f>'2a cofog szerinti teljesítés'!BD202</f>
        <v>0</v>
      </c>
      <c r="Z200" s="779"/>
      <c r="AA200" s="762">
        <f t="shared" si="116"/>
        <v>0</v>
      </c>
      <c r="AC200" s="101">
        <f t="shared" si="98"/>
        <v>0</v>
      </c>
      <c r="AD200" s="164">
        <f t="shared" si="117"/>
        <v>0</v>
      </c>
    </row>
    <row r="201" spans="1:30" x14ac:dyDescent="0.3">
      <c r="A201" s="34" t="s">
        <v>391</v>
      </c>
      <c r="B201" s="208" t="s">
        <v>392</v>
      </c>
      <c r="C201" s="237">
        <f>'részletező tábla eredeti ei Bag'!H201</f>
        <v>0</v>
      </c>
      <c r="D201" s="164">
        <f>'részletező tábla módosíto ei '!H201</f>
        <v>281000</v>
      </c>
      <c r="E201" s="164">
        <f>'2a cofog szerinti teljesítés'!H203</f>
        <v>279139</v>
      </c>
      <c r="F201" s="238">
        <f>E201/D201</f>
        <v>0.99337722419928831</v>
      </c>
      <c r="G201" s="237">
        <f>'részletező tábla eredeti ei Bag'!L201</f>
        <v>181495</v>
      </c>
      <c r="H201" s="164">
        <f>'részletező tábla módosíto ei '!L201</f>
        <v>181495</v>
      </c>
      <c r="I201" s="164">
        <f>'2a cofog szerinti teljesítés'!L203</f>
        <v>29762</v>
      </c>
      <c r="J201" s="568"/>
      <c r="K201" s="237">
        <f>'részletező tábla eredeti ei Bag'!Q201</f>
        <v>0</v>
      </c>
      <c r="L201" s="164">
        <f>'részletező tábla módosíto ei '!Q201</f>
        <v>176587</v>
      </c>
      <c r="M201" s="164">
        <f>'2a cofog szerinti teljesítés'!Q203</f>
        <v>167963</v>
      </c>
      <c r="N201" s="238"/>
      <c r="O201" s="237">
        <f>'részletező tábla eredeti ei Bag'!U201</f>
        <v>0</v>
      </c>
      <c r="P201" s="164">
        <f>'részletező tábla módosíto ei '!U201</f>
        <v>9169</v>
      </c>
      <c r="Q201" s="164">
        <f>'2a cofog szerinti teljesítés'!U203</f>
        <v>0</v>
      </c>
      <c r="R201" s="238">
        <f>Q201/P201</f>
        <v>0</v>
      </c>
      <c r="S201" s="237">
        <f>'részletező tábla eredeti ei Bag'!AZ201</f>
        <v>79464108</v>
      </c>
      <c r="T201" s="164">
        <f>'részletező tábla módosíto ei '!AZ201</f>
        <v>79518108</v>
      </c>
      <c r="U201" s="164">
        <f>'2a cofog szerinti teljesítés'!BC203</f>
        <v>6396310</v>
      </c>
      <c r="V201" s="312">
        <f>U201/T201</f>
        <v>8.0438407815236243E-2</v>
      </c>
      <c r="W201" s="777">
        <f>'részletező tábla eredeti ei Bag'!BA201</f>
        <v>79645603</v>
      </c>
      <c r="X201" s="778">
        <f>'részletező tábla módosíto ei '!BA201</f>
        <v>80166359</v>
      </c>
      <c r="Y201" s="778">
        <f>'2a cofog szerinti teljesítés'!BD203</f>
        <v>6873174</v>
      </c>
      <c r="Z201" s="779">
        <f>Y201/X201</f>
        <v>8.5736387254409296E-2</v>
      </c>
      <c r="AA201" s="762">
        <f t="shared" si="116"/>
        <v>73293185</v>
      </c>
      <c r="AC201" s="101">
        <f t="shared" si="98"/>
        <v>73293185</v>
      </c>
      <c r="AD201" s="164">
        <f t="shared" si="117"/>
        <v>73293185</v>
      </c>
    </row>
    <row r="202" spans="1:30" ht="15.6" x14ac:dyDescent="0.3">
      <c r="A202" s="14" t="s">
        <v>393</v>
      </c>
      <c r="B202" s="199" t="s">
        <v>394</v>
      </c>
      <c r="C202" s="217">
        <f>'részletező tábla eredeti ei Bag'!H202</f>
        <v>0</v>
      </c>
      <c r="D202" s="145">
        <f>'részletező tábla módosíto ei '!H202</f>
        <v>0</v>
      </c>
      <c r="E202" s="145">
        <f>'2a cofog szerinti teljesítés'!H204</f>
        <v>0</v>
      </c>
      <c r="F202" s="218">
        <f t="shared" ref="F202" si="124">SUM(F203:F206)</f>
        <v>0</v>
      </c>
      <c r="G202" s="217">
        <f>'részletező tábla eredeti ei Bag'!L202</f>
        <v>0</v>
      </c>
      <c r="H202" s="145">
        <f>'részletező tábla módosíto ei '!L202</f>
        <v>0</v>
      </c>
      <c r="I202" s="145">
        <f>'2a cofog szerinti teljesítés'!L204</f>
        <v>0</v>
      </c>
      <c r="J202" s="557"/>
      <c r="K202" s="217">
        <f>'részletező tábla eredeti ei Bag'!Q202</f>
        <v>0</v>
      </c>
      <c r="L202" s="145">
        <f>'részletező tábla módosíto ei '!Q202</f>
        <v>0</v>
      </c>
      <c r="M202" s="145">
        <f>'2a cofog szerinti teljesítés'!Q204</f>
        <v>0</v>
      </c>
      <c r="N202" s="218">
        <f t="shared" ref="N202" si="125">SUM(N203:N206)</f>
        <v>0</v>
      </c>
      <c r="O202" s="217">
        <f>'részletező tábla eredeti ei Bag'!U202</f>
        <v>0</v>
      </c>
      <c r="P202" s="145">
        <f>'részletező tábla módosíto ei '!U202</f>
        <v>0</v>
      </c>
      <c r="Q202" s="145">
        <f>'2a cofog szerinti teljesítés'!U204</f>
        <v>0</v>
      </c>
      <c r="R202" s="218">
        <v>0</v>
      </c>
      <c r="S202" s="217">
        <f>'részletező tábla eredeti ei Bag'!AZ202</f>
        <v>14910519</v>
      </c>
      <c r="T202" s="145">
        <f>'részletező tábla módosíto ei '!AZ202</f>
        <v>71580661</v>
      </c>
      <c r="U202" s="145">
        <f>'2a cofog szerinti teljesítés'!BC204</f>
        <v>49373819</v>
      </c>
      <c r="V202" s="300">
        <f>U202/T202</f>
        <v>0.68976478157976218</v>
      </c>
      <c r="W202" s="765">
        <f>'részletező tábla eredeti ei Bag'!BA202</f>
        <v>14910519</v>
      </c>
      <c r="X202" s="766">
        <f>'részletező tábla módosíto ei '!BA202</f>
        <v>71580661</v>
      </c>
      <c r="Y202" s="766">
        <f>'2a cofog szerinti teljesítés'!BD204</f>
        <v>49373819</v>
      </c>
      <c r="Z202" s="767">
        <f>Y202/X202</f>
        <v>0.68976478157976218</v>
      </c>
      <c r="AA202" s="751">
        <f t="shared" si="116"/>
        <v>22206842</v>
      </c>
      <c r="AC202" s="101">
        <f t="shared" si="98"/>
        <v>22206842</v>
      </c>
      <c r="AD202" s="145">
        <f t="shared" si="117"/>
        <v>22206842</v>
      </c>
    </row>
    <row r="203" spans="1:30" x14ac:dyDescent="0.3">
      <c r="A203" s="34" t="s">
        <v>395</v>
      </c>
      <c r="B203" s="208" t="s">
        <v>396</v>
      </c>
      <c r="C203" s="237">
        <f>'részletező tábla eredeti ei Bag'!H203</f>
        <v>0</v>
      </c>
      <c r="D203" s="164">
        <f>'részletező tábla módosíto ei '!H203</f>
        <v>0</v>
      </c>
      <c r="E203" s="164">
        <f>'2a cofog szerinti teljesítés'!H205</f>
        <v>0</v>
      </c>
      <c r="F203" s="238"/>
      <c r="G203" s="237">
        <f>'részletező tábla eredeti ei Bag'!L203</f>
        <v>0</v>
      </c>
      <c r="H203" s="164">
        <f>'részletező tábla módosíto ei '!L203</f>
        <v>0</v>
      </c>
      <c r="I203" s="164">
        <f>'2a cofog szerinti teljesítés'!L205</f>
        <v>0</v>
      </c>
      <c r="J203" s="568"/>
      <c r="K203" s="237">
        <f>'részletező tábla eredeti ei Bag'!Q203</f>
        <v>0</v>
      </c>
      <c r="L203" s="164">
        <f>'részletező tábla módosíto ei '!Q203</f>
        <v>0</v>
      </c>
      <c r="M203" s="164">
        <f>'2a cofog szerinti teljesítés'!Q205</f>
        <v>0</v>
      </c>
      <c r="N203" s="238"/>
      <c r="O203" s="237">
        <f>'részletező tábla eredeti ei Bag'!U203</f>
        <v>0</v>
      </c>
      <c r="P203" s="164">
        <f>'részletező tábla módosíto ei '!U203</f>
        <v>0</v>
      </c>
      <c r="Q203" s="164">
        <f>'2a cofog szerinti teljesítés'!U205</f>
        <v>0</v>
      </c>
      <c r="R203" s="238">
        <v>0</v>
      </c>
      <c r="S203" s="237">
        <f>'részletező tábla eredeti ei Bag'!AZ203</f>
        <v>11740567</v>
      </c>
      <c r="T203" s="164">
        <f>'részletező tábla módosíto ei '!AZ203</f>
        <v>56435209</v>
      </c>
      <c r="U203" s="164">
        <f>'2a cofog szerinti teljesítés'!BC205</f>
        <v>39094086</v>
      </c>
      <c r="V203" s="312">
        <f>U203/T203</f>
        <v>0.69272510357851247</v>
      </c>
      <c r="W203" s="777">
        <f>'részletező tábla eredeti ei Bag'!BA203</f>
        <v>11740567</v>
      </c>
      <c r="X203" s="778">
        <f>'részletező tábla módosíto ei '!BA203</f>
        <v>56435209</v>
      </c>
      <c r="Y203" s="778">
        <f>'2a cofog szerinti teljesítés'!BD205</f>
        <v>39094086</v>
      </c>
      <c r="Z203" s="779">
        <f>Y203/X203</f>
        <v>0.69272510357851247</v>
      </c>
      <c r="AA203" s="762">
        <f t="shared" si="116"/>
        <v>17341123</v>
      </c>
      <c r="AC203" s="101">
        <f t="shared" si="98"/>
        <v>17341123</v>
      </c>
      <c r="AD203" s="164">
        <f t="shared" si="117"/>
        <v>17341123</v>
      </c>
    </row>
    <row r="204" spans="1:30" x14ac:dyDescent="0.3">
      <c r="A204" s="34" t="s">
        <v>397</v>
      </c>
      <c r="B204" s="208" t="s">
        <v>398</v>
      </c>
      <c r="C204" s="237">
        <f>'részletező tábla eredeti ei Bag'!H204</f>
        <v>0</v>
      </c>
      <c r="D204" s="164">
        <f>'részletező tábla módosíto ei '!H204</f>
        <v>0</v>
      </c>
      <c r="E204" s="164">
        <f>'2a cofog szerinti teljesítés'!H206</f>
        <v>0</v>
      </c>
      <c r="F204" s="238"/>
      <c r="G204" s="237">
        <f>'részletező tábla eredeti ei Bag'!L204</f>
        <v>0</v>
      </c>
      <c r="H204" s="164">
        <f>'részletező tábla módosíto ei '!L204</f>
        <v>0</v>
      </c>
      <c r="I204" s="164">
        <f>'2a cofog szerinti teljesítés'!L206</f>
        <v>0</v>
      </c>
      <c r="J204" s="568"/>
      <c r="K204" s="237">
        <f>'részletező tábla eredeti ei Bag'!Q204</f>
        <v>0</v>
      </c>
      <c r="L204" s="164">
        <f>'részletező tábla módosíto ei '!Q204</f>
        <v>0</v>
      </c>
      <c r="M204" s="164">
        <f>'2a cofog szerinti teljesítés'!Q206</f>
        <v>0</v>
      </c>
      <c r="N204" s="238"/>
      <c r="O204" s="237">
        <f>'részletező tábla eredeti ei Bag'!U204</f>
        <v>0</v>
      </c>
      <c r="P204" s="164">
        <f>'részletező tábla módosíto ei '!U204</f>
        <v>0</v>
      </c>
      <c r="Q204" s="164">
        <f>'2a cofog szerinti teljesítés'!U206</f>
        <v>0</v>
      </c>
      <c r="R204" s="238"/>
      <c r="S204" s="237">
        <f>'részletező tábla eredeti ei Bag'!AZ204</f>
        <v>0</v>
      </c>
      <c r="T204" s="164">
        <f>'részletező tábla módosíto ei '!AZ204</f>
        <v>0</v>
      </c>
      <c r="U204" s="164">
        <f>'2a cofog szerinti teljesítés'!BC206</f>
        <v>0</v>
      </c>
      <c r="V204" s="312"/>
      <c r="W204" s="777">
        <f>'részletező tábla eredeti ei Bag'!BA204</f>
        <v>0</v>
      </c>
      <c r="X204" s="778">
        <f>'részletező tábla módosíto ei '!BA204</f>
        <v>0</v>
      </c>
      <c r="Y204" s="778">
        <f>'2a cofog szerinti teljesítés'!BD206</f>
        <v>0</v>
      </c>
      <c r="Z204" s="779"/>
      <c r="AA204" s="762">
        <f t="shared" si="116"/>
        <v>0</v>
      </c>
      <c r="AC204" s="101">
        <f t="shared" ref="AC204:AC250" si="126">X204-Y204</f>
        <v>0</v>
      </c>
      <c r="AD204" s="164">
        <f t="shared" si="117"/>
        <v>0</v>
      </c>
    </row>
    <row r="205" spans="1:30" x14ac:dyDescent="0.3">
      <c r="A205" s="34" t="s">
        <v>399</v>
      </c>
      <c r="B205" s="208" t="s">
        <v>687</v>
      </c>
      <c r="C205" s="237">
        <f>'részletező tábla eredeti ei Bag'!H205</f>
        <v>0</v>
      </c>
      <c r="D205" s="164">
        <f>'részletező tábla módosíto ei '!H205</f>
        <v>0</v>
      </c>
      <c r="E205" s="164">
        <f>'2a cofog szerinti teljesítés'!H207</f>
        <v>0</v>
      </c>
      <c r="F205" s="238"/>
      <c r="G205" s="237">
        <f>'részletező tábla eredeti ei Bag'!L205</f>
        <v>0</v>
      </c>
      <c r="H205" s="164">
        <f>'részletező tábla módosíto ei '!L205</f>
        <v>0</v>
      </c>
      <c r="I205" s="164">
        <f>'2a cofog szerinti teljesítés'!L207</f>
        <v>0</v>
      </c>
      <c r="J205" s="568"/>
      <c r="K205" s="237">
        <f>'részletező tábla eredeti ei Bag'!Q205</f>
        <v>0</v>
      </c>
      <c r="L205" s="164">
        <f>'részletező tábla módosíto ei '!Q205</f>
        <v>0</v>
      </c>
      <c r="M205" s="164">
        <f>'2a cofog szerinti teljesítés'!Q207</f>
        <v>0</v>
      </c>
      <c r="N205" s="238"/>
      <c r="O205" s="237">
        <f>'részletező tábla eredeti ei Bag'!U205</f>
        <v>0</v>
      </c>
      <c r="P205" s="164">
        <f>'részletező tábla módosíto ei '!U205</f>
        <v>0</v>
      </c>
      <c r="Q205" s="164">
        <f>'2a cofog szerinti teljesítés'!U207</f>
        <v>0</v>
      </c>
      <c r="R205" s="238"/>
      <c r="S205" s="237">
        <f>'részletező tábla eredeti ei Bag'!AZ205</f>
        <v>0</v>
      </c>
      <c r="T205" s="164">
        <f>'részletező tábla módosíto ei '!AZ205</f>
        <v>0</v>
      </c>
      <c r="U205" s="164">
        <f>'2a cofog szerinti teljesítés'!BC207</f>
        <v>0</v>
      </c>
      <c r="V205" s="312"/>
      <c r="W205" s="777">
        <f>'részletező tábla eredeti ei Bag'!BA205</f>
        <v>0</v>
      </c>
      <c r="X205" s="778">
        <f>'részletező tábla módosíto ei '!BA205</f>
        <v>0</v>
      </c>
      <c r="Y205" s="778">
        <f>'2a cofog szerinti teljesítés'!BD207</f>
        <v>0</v>
      </c>
      <c r="Z205" s="779"/>
      <c r="AA205" s="762">
        <f t="shared" si="116"/>
        <v>0</v>
      </c>
      <c r="AC205" s="101">
        <f t="shared" si="126"/>
        <v>0</v>
      </c>
      <c r="AD205" s="164">
        <f t="shared" si="117"/>
        <v>0</v>
      </c>
    </row>
    <row r="206" spans="1:30" x14ac:dyDescent="0.3">
      <c r="A206" s="34" t="s">
        <v>401</v>
      </c>
      <c r="B206" s="208" t="s">
        <v>402</v>
      </c>
      <c r="C206" s="237">
        <f>'részletező tábla eredeti ei Bag'!H206</f>
        <v>0</v>
      </c>
      <c r="D206" s="164">
        <f>'részletező tábla módosíto ei '!H206</f>
        <v>0</v>
      </c>
      <c r="E206" s="164">
        <f>'2a cofog szerinti teljesítés'!H208</f>
        <v>0</v>
      </c>
      <c r="F206" s="238"/>
      <c r="G206" s="237">
        <f>'részletező tábla eredeti ei Bag'!L206</f>
        <v>0</v>
      </c>
      <c r="H206" s="164">
        <f>'részletező tábla módosíto ei '!L206</f>
        <v>0</v>
      </c>
      <c r="I206" s="164">
        <f>'2a cofog szerinti teljesítés'!L208</f>
        <v>0</v>
      </c>
      <c r="J206" s="568"/>
      <c r="K206" s="237">
        <f>'részletező tábla eredeti ei Bag'!Q206</f>
        <v>0</v>
      </c>
      <c r="L206" s="164">
        <f>'részletező tábla módosíto ei '!Q206</f>
        <v>0</v>
      </c>
      <c r="M206" s="164">
        <f>'2a cofog szerinti teljesítés'!Q208</f>
        <v>0</v>
      </c>
      <c r="N206" s="238"/>
      <c r="O206" s="237">
        <f>'részletező tábla eredeti ei Bag'!U206</f>
        <v>0</v>
      </c>
      <c r="P206" s="164">
        <f>'részletező tábla módosíto ei '!U206</f>
        <v>0</v>
      </c>
      <c r="Q206" s="164">
        <f>'2a cofog szerinti teljesítés'!U208</f>
        <v>0</v>
      </c>
      <c r="R206" s="238">
        <v>0</v>
      </c>
      <c r="S206" s="237">
        <f>'részletező tábla eredeti ei Bag'!AZ206</f>
        <v>3169952</v>
      </c>
      <c r="T206" s="164">
        <f>'részletező tábla módosíto ei '!AZ206</f>
        <v>15145452</v>
      </c>
      <c r="U206" s="164">
        <f>'2a cofog szerinti teljesítés'!BC208</f>
        <v>10279733</v>
      </c>
      <c r="V206" s="312">
        <f>U206/T206</f>
        <v>0.67873398562155818</v>
      </c>
      <c r="W206" s="777">
        <f>'részletező tábla eredeti ei Bag'!BA206</f>
        <v>3169952</v>
      </c>
      <c r="X206" s="778">
        <f>'részletező tábla módosíto ei '!BA206</f>
        <v>15145452</v>
      </c>
      <c r="Y206" s="778">
        <f>'2a cofog szerinti teljesítés'!BD208</f>
        <v>10279733</v>
      </c>
      <c r="Z206" s="779">
        <f>Y206/X206</f>
        <v>0.67873398562155818</v>
      </c>
      <c r="AA206" s="762">
        <f t="shared" si="116"/>
        <v>4865719</v>
      </c>
      <c r="AC206" s="101">
        <f t="shared" si="126"/>
        <v>4865719</v>
      </c>
      <c r="AD206" s="164">
        <f t="shared" si="117"/>
        <v>4865719</v>
      </c>
    </row>
    <row r="207" spans="1:30" ht="15.6" x14ac:dyDescent="0.3">
      <c r="A207" s="14" t="s">
        <v>403</v>
      </c>
      <c r="B207" s="199" t="s">
        <v>404</v>
      </c>
      <c r="C207" s="217">
        <f>'részletező tábla eredeti ei Bag'!H207</f>
        <v>0</v>
      </c>
      <c r="D207" s="145">
        <f>'részletező tábla módosíto ei '!H207</f>
        <v>0</v>
      </c>
      <c r="E207" s="145">
        <f>'2a cofog szerinti teljesítés'!H209</f>
        <v>0</v>
      </c>
      <c r="F207" s="218">
        <f t="shared" ref="F207" si="127">SUM(F208:F215)</f>
        <v>0</v>
      </c>
      <c r="G207" s="217">
        <f>'részletező tábla eredeti ei Bag'!L207</f>
        <v>0</v>
      </c>
      <c r="H207" s="145">
        <f>'részletező tábla módosíto ei '!L207</f>
        <v>0</v>
      </c>
      <c r="I207" s="145">
        <f>'2a cofog szerinti teljesítés'!L209</f>
        <v>0</v>
      </c>
      <c r="J207" s="557"/>
      <c r="K207" s="217">
        <f>'részletező tábla eredeti ei Bag'!Q207</f>
        <v>0</v>
      </c>
      <c r="L207" s="145">
        <f>'részletező tábla módosíto ei '!Q207</f>
        <v>0</v>
      </c>
      <c r="M207" s="145">
        <f>'2a cofog szerinti teljesítés'!Q209</f>
        <v>0</v>
      </c>
      <c r="N207" s="218">
        <f t="shared" ref="N207" si="128">SUM(N208:N215)</f>
        <v>0</v>
      </c>
      <c r="O207" s="217">
        <f>'részletező tábla eredeti ei Bag'!U207</f>
        <v>0</v>
      </c>
      <c r="P207" s="145">
        <f>'részletező tábla módosíto ei '!U207</f>
        <v>0</v>
      </c>
      <c r="Q207" s="145">
        <f>'2a cofog szerinti teljesítés'!U209</f>
        <v>0</v>
      </c>
      <c r="R207" s="218">
        <f t="shared" ref="R207" si="129">SUM(R208:R215)</f>
        <v>0</v>
      </c>
      <c r="S207" s="217">
        <f>'részletező tábla eredeti ei Bag'!AZ207</f>
        <v>0</v>
      </c>
      <c r="T207" s="145">
        <f>'részletező tábla módosíto ei '!AZ207</f>
        <v>50873</v>
      </c>
      <c r="U207" s="145">
        <f>'2a cofog szerinti teljesítés'!BC209</f>
        <v>50873</v>
      </c>
      <c r="V207" s="300">
        <f t="shared" ref="V207" si="130">SUM(V208:V215)</f>
        <v>0</v>
      </c>
      <c r="W207" s="765">
        <f>'részletező tábla eredeti ei Bag'!BA207</f>
        <v>0</v>
      </c>
      <c r="X207" s="766">
        <f>'részletező tábla módosíto ei '!BA207</f>
        <v>50873</v>
      </c>
      <c r="Y207" s="766">
        <f>'2a cofog szerinti teljesítés'!BD209</f>
        <v>50873</v>
      </c>
      <c r="Z207" s="767">
        <f t="shared" ref="Z207" si="131">SUM(Z208:Z215)</f>
        <v>0</v>
      </c>
      <c r="AA207" s="751">
        <f t="shared" si="116"/>
        <v>0</v>
      </c>
      <c r="AC207" s="101">
        <f t="shared" si="126"/>
        <v>0</v>
      </c>
      <c r="AD207" s="145">
        <f t="shared" si="117"/>
        <v>0</v>
      </c>
    </row>
    <row r="208" spans="1:30" ht="30" x14ac:dyDescent="0.3">
      <c r="A208" s="34" t="s">
        <v>405</v>
      </c>
      <c r="B208" s="208" t="s">
        <v>406</v>
      </c>
      <c r="C208" s="237">
        <f>'részletező tábla eredeti ei Bag'!H208</f>
        <v>0</v>
      </c>
      <c r="D208" s="164">
        <f>'részletező tábla módosíto ei '!H208</f>
        <v>0</v>
      </c>
      <c r="E208" s="164">
        <f>'2a cofog szerinti teljesítés'!H210</f>
        <v>0</v>
      </c>
      <c r="F208" s="238"/>
      <c r="G208" s="237">
        <f>'részletező tábla eredeti ei Bag'!L208</f>
        <v>0</v>
      </c>
      <c r="H208" s="164">
        <f>'részletező tábla módosíto ei '!L208</f>
        <v>0</v>
      </c>
      <c r="I208" s="164">
        <f>'2a cofog szerinti teljesítés'!L210</f>
        <v>0</v>
      </c>
      <c r="J208" s="568"/>
      <c r="K208" s="237">
        <f>'részletező tábla eredeti ei Bag'!Q208</f>
        <v>0</v>
      </c>
      <c r="L208" s="164">
        <f>'részletező tábla módosíto ei '!Q208</f>
        <v>0</v>
      </c>
      <c r="M208" s="164">
        <f>'2a cofog szerinti teljesítés'!Q210</f>
        <v>0</v>
      </c>
      <c r="N208" s="238"/>
      <c r="O208" s="237">
        <f>'részletező tábla eredeti ei Bag'!U208</f>
        <v>0</v>
      </c>
      <c r="P208" s="164">
        <f>'részletező tábla módosíto ei '!U208</f>
        <v>0</v>
      </c>
      <c r="Q208" s="164">
        <f>'2a cofog szerinti teljesítés'!U210</f>
        <v>0</v>
      </c>
      <c r="R208" s="238"/>
      <c r="S208" s="237">
        <f>'részletező tábla eredeti ei Bag'!AZ208</f>
        <v>0</v>
      </c>
      <c r="T208" s="164">
        <f>'részletező tábla módosíto ei '!AZ208</f>
        <v>0</v>
      </c>
      <c r="U208" s="164">
        <f>'2a cofog szerinti teljesítés'!BC210</f>
        <v>0</v>
      </c>
      <c r="V208" s="312"/>
      <c r="W208" s="777">
        <f>'részletező tábla eredeti ei Bag'!BA208</f>
        <v>0</v>
      </c>
      <c r="X208" s="778">
        <f>'részletező tábla módosíto ei '!BA208</f>
        <v>0</v>
      </c>
      <c r="Y208" s="778">
        <f>'2a cofog szerinti teljesítés'!BD210</f>
        <v>0</v>
      </c>
      <c r="Z208" s="779"/>
      <c r="AA208" s="762">
        <f t="shared" si="116"/>
        <v>0</v>
      </c>
      <c r="AC208" s="101">
        <f t="shared" si="126"/>
        <v>0</v>
      </c>
      <c r="AD208" s="164">
        <f t="shared" si="117"/>
        <v>0</v>
      </c>
    </row>
    <row r="209" spans="1:30" ht="30" x14ac:dyDescent="0.3">
      <c r="A209" s="34" t="s">
        <v>407</v>
      </c>
      <c r="B209" s="208" t="s">
        <v>408</v>
      </c>
      <c r="C209" s="237">
        <f>'részletező tábla eredeti ei Bag'!H209</f>
        <v>0</v>
      </c>
      <c r="D209" s="164">
        <f>'részletező tábla módosíto ei '!H209</f>
        <v>0</v>
      </c>
      <c r="E209" s="164">
        <f>'2a cofog szerinti teljesítés'!H211</f>
        <v>0</v>
      </c>
      <c r="F209" s="238"/>
      <c r="G209" s="237">
        <f>'részletező tábla eredeti ei Bag'!L209</f>
        <v>0</v>
      </c>
      <c r="H209" s="164">
        <f>'részletező tábla módosíto ei '!L209</f>
        <v>0</v>
      </c>
      <c r="I209" s="164">
        <f>'2a cofog szerinti teljesítés'!L211</f>
        <v>0</v>
      </c>
      <c r="J209" s="568"/>
      <c r="K209" s="237">
        <f>'részletező tábla eredeti ei Bag'!Q209</f>
        <v>0</v>
      </c>
      <c r="L209" s="164">
        <f>'részletező tábla módosíto ei '!Q209</f>
        <v>0</v>
      </c>
      <c r="M209" s="164">
        <f>'2a cofog szerinti teljesítés'!Q211</f>
        <v>0</v>
      </c>
      <c r="N209" s="238"/>
      <c r="O209" s="237">
        <f>'részletező tábla eredeti ei Bag'!U209</f>
        <v>0</v>
      </c>
      <c r="P209" s="164">
        <f>'részletező tábla módosíto ei '!U209</f>
        <v>0</v>
      </c>
      <c r="Q209" s="164">
        <f>'2a cofog szerinti teljesítés'!U211</f>
        <v>0</v>
      </c>
      <c r="R209" s="238"/>
      <c r="S209" s="237">
        <f>'részletező tábla eredeti ei Bag'!AZ209</f>
        <v>0</v>
      </c>
      <c r="T209" s="164">
        <f>'részletező tábla módosíto ei '!AZ209</f>
        <v>0</v>
      </c>
      <c r="U209" s="164">
        <f>'2a cofog szerinti teljesítés'!BC211</f>
        <v>0</v>
      </c>
      <c r="V209" s="312"/>
      <c r="W209" s="777">
        <f>'részletező tábla eredeti ei Bag'!BA209</f>
        <v>0</v>
      </c>
      <c r="X209" s="778">
        <f>'részletező tábla módosíto ei '!BA209</f>
        <v>0</v>
      </c>
      <c r="Y209" s="778">
        <f>'2a cofog szerinti teljesítés'!BD211</f>
        <v>0</v>
      </c>
      <c r="Z209" s="779"/>
      <c r="AA209" s="762">
        <f t="shared" si="116"/>
        <v>0</v>
      </c>
      <c r="AC209" s="101">
        <f t="shared" si="126"/>
        <v>0</v>
      </c>
      <c r="AD209" s="164">
        <f t="shared" si="117"/>
        <v>0</v>
      </c>
    </row>
    <row r="210" spans="1:30" ht="30" x14ac:dyDescent="0.3">
      <c r="A210" s="34" t="s">
        <v>409</v>
      </c>
      <c r="B210" s="208" t="s">
        <v>410</v>
      </c>
      <c r="C210" s="237">
        <f>'részletező tábla eredeti ei Bag'!H210</f>
        <v>0</v>
      </c>
      <c r="D210" s="164">
        <f>'részletező tábla módosíto ei '!H210</f>
        <v>0</v>
      </c>
      <c r="E210" s="164">
        <f>'2a cofog szerinti teljesítés'!H212</f>
        <v>0</v>
      </c>
      <c r="F210" s="238"/>
      <c r="G210" s="237">
        <f>'részletező tábla eredeti ei Bag'!L210</f>
        <v>0</v>
      </c>
      <c r="H210" s="164">
        <f>'részletező tábla módosíto ei '!L210</f>
        <v>0</v>
      </c>
      <c r="I210" s="164">
        <f>'2a cofog szerinti teljesítés'!L212</f>
        <v>0</v>
      </c>
      <c r="J210" s="568"/>
      <c r="K210" s="237">
        <f>'részletező tábla eredeti ei Bag'!Q210</f>
        <v>0</v>
      </c>
      <c r="L210" s="164">
        <f>'részletező tábla módosíto ei '!Q210</f>
        <v>0</v>
      </c>
      <c r="M210" s="164">
        <f>'2a cofog szerinti teljesítés'!Q212</f>
        <v>0</v>
      </c>
      <c r="N210" s="238"/>
      <c r="O210" s="237">
        <f>'részletező tábla eredeti ei Bag'!U210</f>
        <v>0</v>
      </c>
      <c r="P210" s="164">
        <f>'részletező tábla módosíto ei '!U210</f>
        <v>0</v>
      </c>
      <c r="Q210" s="164">
        <f>'2a cofog szerinti teljesítés'!U212</f>
        <v>0</v>
      </c>
      <c r="R210" s="238"/>
      <c r="S210" s="237">
        <f>'részletező tábla eredeti ei Bag'!AZ210</f>
        <v>0</v>
      </c>
      <c r="T210" s="164">
        <f>'részletező tábla módosíto ei '!AZ210</f>
        <v>0</v>
      </c>
      <c r="U210" s="164">
        <f>'2a cofog szerinti teljesítés'!BC212</f>
        <v>0</v>
      </c>
      <c r="V210" s="312"/>
      <c r="W210" s="777">
        <f>'részletező tábla eredeti ei Bag'!BA210</f>
        <v>0</v>
      </c>
      <c r="X210" s="778">
        <f>'részletező tábla módosíto ei '!BA210</f>
        <v>0</v>
      </c>
      <c r="Y210" s="778">
        <f>'2a cofog szerinti teljesítés'!BD212</f>
        <v>0</v>
      </c>
      <c r="Z210" s="779"/>
      <c r="AA210" s="762">
        <f t="shared" si="116"/>
        <v>0</v>
      </c>
      <c r="AC210" s="101">
        <f t="shared" si="126"/>
        <v>0</v>
      </c>
      <c r="AD210" s="164">
        <f t="shared" si="117"/>
        <v>0</v>
      </c>
    </row>
    <row r="211" spans="1:30" ht="30" x14ac:dyDescent="0.3">
      <c r="A211" s="34" t="s">
        <v>411</v>
      </c>
      <c r="B211" s="208" t="s">
        <v>412</v>
      </c>
      <c r="C211" s="237">
        <f>'részletező tábla eredeti ei Bag'!H211</f>
        <v>0</v>
      </c>
      <c r="D211" s="164">
        <f>'részletező tábla módosíto ei '!H211</f>
        <v>0</v>
      </c>
      <c r="E211" s="164">
        <f>'2a cofog szerinti teljesítés'!H213</f>
        <v>0</v>
      </c>
      <c r="F211" s="238"/>
      <c r="G211" s="237">
        <f>'részletező tábla eredeti ei Bag'!L211</f>
        <v>0</v>
      </c>
      <c r="H211" s="164">
        <f>'részletező tábla módosíto ei '!L211</f>
        <v>0</v>
      </c>
      <c r="I211" s="164">
        <f>'2a cofog szerinti teljesítés'!L213</f>
        <v>0</v>
      </c>
      <c r="J211" s="568"/>
      <c r="K211" s="237">
        <f>'részletező tábla eredeti ei Bag'!Q211</f>
        <v>0</v>
      </c>
      <c r="L211" s="164">
        <f>'részletező tábla módosíto ei '!Q211</f>
        <v>0</v>
      </c>
      <c r="M211" s="164">
        <f>'2a cofog szerinti teljesítés'!Q213</f>
        <v>0</v>
      </c>
      <c r="N211" s="238"/>
      <c r="O211" s="237">
        <f>'részletező tábla eredeti ei Bag'!U211</f>
        <v>0</v>
      </c>
      <c r="P211" s="164">
        <f>'részletező tábla módosíto ei '!U211</f>
        <v>0</v>
      </c>
      <c r="Q211" s="164">
        <f>'2a cofog szerinti teljesítés'!U213</f>
        <v>0</v>
      </c>
      <c r="R211" s="238"/>
      <c r="S211" s="237">
        <f>'részletező tábla eredeti ei Bag'!AZ211</f>
        <v>0</v>
      </c>
      <c r="T211" s="164">
        <f>'részletező tábla módosíto ei '!AZ211</f>
        <v>50873</v>
      </c>
      <c r="U211" s="164">
        <f>'2a cofog szerinti teljesítés'!BC213</f>
        <v>50873</v>
      </c>
      <c r="V211" s="312"/>
      <c r="W211" s="777">
        <f>'részletező tábla eredeti ei Bag'!BA211</f>
        <v>0</v>
      </c>
      <c r="X211" s="778">
        <f>'részletező tábla módosíto ei '!BA211</f>
        <v>50873</v>
      </c>
      <c r="Y211" s="778">
        <f>'2a cofog szerinti teljesítés'!BD213</f>
        <v>50873</v>
      </c>
      <c r="Z211" s="779"/>
      <c r="AA211" s="762">
        <f t="shared" si="116"/>
        <v>0</v>
      </c>
      <c r="AC211" s="101">
        <f t="shared" si="126"/>
        <v>0</v>
      </c>
      <c r="AD211" s="164">
        <f t="shared" si="117"/>
        <v>0</v>
      </c>
    </row>
    <row r="212" spans="1:30" ht="30" x14ac:dyDescent="0.3">
      <c r="A212" s="34" t="s">
        <v>413</v>
      </c>
      <c r="B212" s="208" t="s">
        <v>414</v>
      </c>
      <c r="C212" s="237">
        <f>'részletező tábla eredeti ei Bag'!H212</f>
        <v>0</v>
      </c>
      <c r="D212" s="164">
        <f>'részletező tábla módosíto ei '!H212</f>
        <v>0</v>
      </c>
      <c r="E212" s="164">
        <f>'2a cofog szerinti teljesítés'!H214</f>
        <v>0</v>
      </c>
      <c r="F212" s="238"/>
      <c r="G212" s="237">
        <f>'részletező tábla eredeti ei Bag'!L212</f>
        <v>0</v>
      </c>
      <c r="H212" s="164">
        <f>'részletező tábla módosíto ei '!L212</f>
        <v>0</v>
      </c>
      <c r="I212" s="164">
        <f>'2a cofog szerinti teljesítés'!L214</f>
        <v>0</v>
      </c>
      <c r="J212" s="568"/>
      <c r="K212" s="237">
        <f>'részletező tábla eredeti ei Bag'!Q212</f>
        <v>0</v>
      </c>
      <c r="L212" s="164">
        <f>'részletező tábla módosíto ei '!Q212</f>
        <v>0</v>
      </c>
      <c r="M212" s="164">
        <f>'2a cofog szerinti teljesítés'!Q214</f>
        <v>0</v>
      </c>
      <c r="N212" s="238"/>
      <c r="O212" s="237">
        <f>'részletező tábla eredeti ei Bag'!U212</f>
        <v>0</v>
      </c>
      <c r="P212" s="164">
        <f>'részletező tábla módosíto ei '!U212</f>
        <v>0</v>
      </c>
      <c r="Q212" s="164">
        <f>'2a cofog szerinti teljesítés'!U214</f>
        <v>0</v>
      </c>
      <c r="R212" s="238"/>
      <c r="S212" s="237">
        <f>'részletező tábla eredeti ei Bag'!AZ212</f>
        <v>0</v>
      </c>
      <c r="T212" s="164">
        <f>'részletező tábla módosíto ei '!AZ212</f>
        <v>0</v>
      </c>
      <c r="U212" s="164">
        <f>'2a cofog szerinti teljesítés'!BC214</f>
        <v>0</v>
      </c>
      <c r="V212" s="312"/>
      <c r="W212" s="777">
        <f>'részletező tábla eredeti ei Bag'!BA212</f>
        <v>0</v>
      </c>
      <c r="X212" s="778">
        <f>'részletező tábla módosíto ei '!BA212</f>
        <v>0</v>
      </c>
      <c r="Y212" s="778">
        <f>'2a cofog szerinti teljesítés'!BD214</f>
        <v>0</v>
      </c>
      <c r="Z212" s="779"/>
      <c r="AA212" s="762">
        <f t="shared" si="116"/>
        <v>0</v>
      </c>
      <c r="AC212" s="101">
        <f t="shared" si="126"/>
        <v>0</v>
      </c>
      <c r="AD212" s="164">
        <f t="shared" si="117"/>
        <v>0</v>
      </c>
    </row>
    <row r="213" spans="1:30" ht="30" x14ac:dyDescent="0.3">
      <c r="A213" s="34" t="s">
        <v>415</v>
      </c>
      <c r="B213" s="208" t="s">
        <v>416</v>
      </c>
      <c r="C213" s="237">
        <f>'részletező tábla eredeti ei Bag'!H213</f>
        <v>0</v>
      </c>
      <c r="D213" s="164">
        <f>'részletező tábla módosíto ei '!H213</f>
        <v>0</v>
      </c>
      <c r="E213" s="164">
        <f>'2a cofog szerinti teljesítés'!H215</f>
        <v>0</v>
      </c>
      <c r="F213" s="238"/>
      <c r="G213" s="237">
        <f>'részletező tábla eredeti ei Bag'!L213</f>
        <v>0</v>
      </c>
      <c r="H213" s="164">
        <f>'részletező tábla módosíto ei '!L213</f>
        <v>0</v>
      </c>
      <c r="I213" s="164">
        <f>'2a cofog szerinti teljesítés'!L215</f>
        <v>0</v>
      </c>
      <c r="J213" s="568"/>
      <c r="K213" s="237">
        <f>'részletező tábla eredeti ei Bag'!Q213</f>
        <v>0</v>
      </c>
      <c r="L213" s="164">
        <f>'részletező tábla módosíto ei '!Q213</f>
        <v>0</v>
      </c>
      <c r="M213" s="164">
        <f>'2a cofog szerinti teljesítés'!Q215</f>
        <v>0</v>
      </c>
      <c r="N213" s="238"/>
      <c r="O213" s="237">
        <f>'részletező tábla eredeti ei Bag'!U213</f>
        <v>0</v>
      </c>
      <c r="P213" s="164">
        <f>'részletező tábla módosíto ei '!U213</f>
        <v>0</v>
      </c>
      <c r="Q213" s="164">
        <f>'2a cofog szerinti teljesítés'!U215</f>
        <v>0</v>
      </c>
      <c r="R213" s="238"/>
      <c r="S213" s="237">
        <f>'részletező tábla eredeti ei Bag'!AZ213</f>
        <v>0</v>
      </c>
      <c r="T213" s="164">
        <f>'részletező tábla módosíto ei '!AZ213</f>
        <v>0</v>
      </c>
      <c r="U213" s="164">
        <f>'2a cofog szerinti teljesítés'!BC215</f>
        <v>0</v>
      </c>
      <c r="V213" s="312"/>
      <c r="W213" s="777">
        <f>'részletező tábla eredeti ei Bag'!BA213</f>
        <v>0</v>
      </c>
      <c r="X213" s="778">
        <f>'részletező tábla módosíto ei '!BA213</f>
        <v>0</v>
      </c>
      <c r="Y213" s="778">
        <f>'2a cofog szerinti teljesítés'!BD215</f>
        <v>0</v>
      </c>
      <c r="Z213" s="779"/>
      <c r="AA213" s="762">
        <f t="shared" si="116"/>
        <v>0</v>
      </c>
      <c r="AC213" s="101">
        <f t="shared" si="126"/>
        <v>0</v>
      </c>
      <c r="AD213" s="164">
        <f t="shared" si="117"/>
        <v>0</v>
      </c>
    </row>
    <row r="214" spans="1:30" x14ac:dyDescent="0.3">
      <c r="A214" s="34" t="s">
        <v>417</v>
      </c>
      <c r="B214" s="208" t="s">
        <v>418</v>
      </c>
      <c r="C214" s="237">
        <f>'részletező tábla eredeti ei Bag'!H214</f>
        <v>0</v>
      </c>
      <c r="D214" s="164">
        <f>'részletező tábla módosíto ei '!H214</f>
        <v>0</v>
      </c>
      <c r="E214" s="164">
        <f>'2a cofog szerinti teljesítés'!H216</f>
        <v>0</v>
      </c>
      <c r="F214" s="238"/>
      <c r="G214" s="237">
        <f>'részletező tábla eredeti ei Bag'!L214</f>
        <v>0</v>
      </c>
      <c r="H214" s="164">
        <f>'részletező tábla módosíto ei '!L214</f>
        <v>0</v>
      </c>
      <c r="I214" s="164">
        <f>'2a cofog szerinti teljesítés'!L216</f>
        <v>0</v>
      </c>
      <c r="J214" s="568"/>
      <c r="K214" s="237">
        <f>'részletező tábla eredeti ei Bag'!Q214</f>
        <v>0</v>
      </c>
      <c r="L214" s="164">
        <f>'részletező tábla módosíto ei '!Q214</f>
        <v>0</v>
      </c>
      <c r="M214" s="164">
        <f>'2a cofog szerinti teljesítés'!Q216</f>
        <v>0</v>
      </c>
      <c r="N214" s="238"/>
      <c r="O214" s="237">
        <f>'részletező tábla eredeti ei Bag'!U214</f>
        <v>0</v>
      </c>
      <c r="P214" s="164">
        <f>'részletező tábla módosíto ei '!U214</f>
        <v>0</v>
      </c>
      <c r="Q214" s="164">
        <f>'2a cofog szerinti teljesítés'!U216</f>
        <v>0</v>
      </c>
      <c r="R214" s="238"/>
      <c r="S214" s="237">
        <f>'részletező tábla eredeti ei Bag'!AZ214</f>
        <v>0</v>
      </c>
      <c r="T214" s="164">
        <f>'részletező tábla módosíto ei '!AZ214</f>
        <v>0</v>
      </c>
      <c r="U214" s="164">
        <f>'2a cofog szerinti teljesítés'!BC216</f>
        <v>0</v>
      </c>
      <c r="V214" s="312"/>
      <c r="W214" s="777">
        <f>'részletező tábla eredeti ei Bag'!BA214</f>
        <v>0</v>
      </c>
      <c r="X214" s="778">
        <f>'részletező tábla módosíto ei '!BA214</f>
        <v>0</v>
      </c>
      <c r="Y214" s="778">
        <f>'2a cofog szerinti teljesítés'!BD216</f>
        <v>0</v>
      </c>
      <c r="Z214" s="779"/>
      <c r="AA214" s="762">
        <f t="shared" si="116"/>
        <v>0</v>
      </c>
      <c r="AC214" s="101">
        <f t="shared" si="126"/>
        <v>0</v>
      </c>
      <c r="AD214" s="164">
        <f t="shared" si="117"/>
        <v>0</v>
      </c>
    </row>
    <row r="215" spans="1:30" ht="30" x14ac:dyDescent="0.3">
      <c r="A215" s="34" t="s">
        <v>419</v>
      </c>
      <c r="B215" s="208" t="s">
        <v>420</v>
      </c>
      <c r="C215" s="237">
        <f>'részletező tábla eredeti ei Bag'!H215</f>
        <v>0</v>
      </c>
      <c r="D215" s="164">
        <f>'részletező tábla módosíto ei '!H215</f>
        <v>0</v>
      </c>
      <c r="E215" s="164">
        <f>'2a cofog szerinti teljesítés'!H217</f>
        <v>0</v>
      </c>
      <c r="F215" s="238"/>
      <c r="G215" s="237">
        <f>'részletező tábla eredeti ei Bag'!L215</f>
        <v>0</v>
      </c>
      <c r="H215" s="164">
        <f>'részletező tábla módosíto ei '!L215</f>
        <v>0</v>
      </c>
      <c r="I215" s="164">
        <f>'2a cofog szerinti teljesítés'!L217</f>
        <v>0</v>
      </c>
      <c r="J215" s="568"/>
      <c r="K215" s="237">
        <f>'részletező tábla eredeti ei Bag'!Q215</f>
        <v>0</v>
      </c>
      <c r="L215" s="164">
        <f>'részletező tábla módosíto ei '!Q215</f>
        <v>0</v>
      </c>
      <c r="M215" s="164">
        <f>'2a cofog szerinti teljesítés'!Q217</f>
        <v>0</v>
      </c>
      <c r="N215" s="238"/>
      <c r="O215" s="237">
        <f>'részletező tábla eredeti ei Bag'!U215</f>
        <v>0</v>
      </c>
      <c r="P215" s="164">
        <f>'részletező tábla módosíto ei '!U215</f>
        <v>0</v>
      </c>
      <c r="Q215" s="164">
        <f>'2a cofog szerinti teljesítés'!U217</f>
        <v>0</v>
      </c>
      <c r="R215" s="238"/>
      <c r="S215" s="237">
        <f>'részletező tábla eredeti ei Bag'!AZ215</f>
        <v>0</v>
      </c>
      <c r="T215" s="164">
        <f>'részletező tábla módosíto ei '!AZ215</f>
        <v>0</v>
      </c>
      <c r="U215" s="164">
        <f>'2a cofog szerinti teljesítés'!BC217</f>
        <v>0</v>
      </c>
      <c r="V215" s="312"/>
      <c r="W215" s="777">
        <f>'részletező tábla eredeti ei Bag'!BA215</f>
        <v>0</v>
      </c>
      <c r="X215" s="778">
        <f>'részletező tábla módosíto ei '!BA215</f>
        <v>0</v>
      </c>
      <c r="Y215" s="778">
        <f>'2a cofog szerinti teljesítés'!BD217</f>
        <v>0</v>
      </c>
      <c r="Z215" s="779"/>
      <c r="AA215" s="762">
        <f t="shared" si="116"/>
        <v>0</v>
      </c>
      <c r="AC215" s="101">
        <f t="shared" si="126"/>
        <v>0</v>
      </c>
      <c r="AD215" s="164">
        <f t="shared" si="117"/>
        <v>0</v>
      </c>
    </row>
    <row r="216" spans="1:30" ht="15.6" x14ac:dyDescent="0.3">
      <c r="A216" s="14" t="s">
        <v>421</v>
      </c>
      <c r="B216" s="199" t="s">
        <v>422</v>
      </c>
      <c r="C216" s="217">
        <f>'részletező tábla eredeti ei Bag'!H216</f>
        <v>0</v>
      </c>
      <c r="D216" s="145">
        <f>'részletező tábla módosíto ei '!H216</f>
        <v>0</v>
      </c>
      <c r="E216" s="145">
        <f>'2a cofog szerinti teljesítés'!H218</f>
        <v>0</v>
      </c>
      <c r="F216" s="218">
        <f t="shared" ref="F216" si="132">F217+F233+F238</f>
        <v>0</v>
      </c>
      <c r="G216" s="217">
        <f>'részletező tábla eredeti ei Bag'!L216</f>
        <v>0</v>
      </c>
      <c r="H216" s="145">
        <f>'részletező tábla módosíto ei '!L216</f>
        <v>0</v>
      </c>
      <c r="I216" s="145">
        <f>'2a cofog szerinti teljesítés'!L218</f>
        <v>0</v>
      </c>
      <c r="J216" s="557"/>
      <c r="K216" s="217">
        <f>'részletező tábla eredeti ei Bag'!Q216</f>
        <v>0</v>
      </c>
      <c r="L216" s="145">
        <f>'részletező tábla módosíto ei '!Q216</f>
        <v>0</v>
      </c>
      <c r="M216" s="145">
        <f>'2a cofog szerinti teljesítés'!Q218</f>
        <v>0</v>
      </c>
      <c r="N216" s="218">
        <f t="shared" ref="N216" si="133">N217+N233+N238</f>
        <v>0</v>
      </c>
      <c r="O216" s="217">
        <f>'részletező tábla eredeti ei Bag'!U216</f>
        <v>0</v>
      </c>
      <c r="P216" s="145">
        <f>'részletező tábla módosíto ei '!U216</f>
        <v>0</v>
      </c>
      <c r="Q216" s="145">
        <f>'2a cofog szerinti teljesítés'!U218</f>
        <v>0</v>
      </c>
      <c r="R216" s="218">
        <f t="shared" ref="R216" si="134">R217+R233+R238</f>
        <v>0</v>
      </c>
      <c r="S216" s="217">
        <f>'részletező tábla eredeti ei Bag'!AZ216</f>
        <v>304657996</v>
      </c>
      <c r="T216" s="145">
        <f>'részletező tábla módosíto ei '!AZ216</f>
        <v>341784827</v>
      </c>
      <c r="U216" s="145">
        <f>'2a cofog szerinti teljesítés'!BC218</f>
        <v>330568645</v>
      </c>
      <c r="V216" s="300">
        <f>U216/T216</f>
        <v>0.96718349934240933</v>
      </c>
      <c r="W216" s="765">
        <f>'részletező tábla eredeti ei Bag'!BA216</f>
        <v>304657996</v>
      </c>
      <c r="X216" s="766">
        <f>'részletező tábla módosíto ei '!BA216</f>
        <v>341784827</v>
      </c>
      <c r="Y216" s="766">
        <f>'2a cofog szerinti teljesítés'!BD218</f>
        <v>330568645</v>
      </c>
      <c r="Z216" s="767">
        <f>Y216/X216</f>
        <v>0.96718349934240933</v>
      </c>
      <c r="AA216" s="751">
        <f t="shared" si="116"/>
        <v>11216182</v>
      </c>
      <c r="AC216" s="101">
        <f t="shared" si="126"/>
        <v>11216182</v>
      </c>
      <c r="AD216" s="145">
        <f t="shared" si="117"/>
        <v>11216182</v>
      </c>
    </row>
    <row r="217" spans="1:30" ht="15.6" x14ac:dyDescent="0.3">
      <c r="A217" s="16" t="s">
        <v>423</v>
      </c>
      <c r="B217" s="200" t="s">
        <v>424</v>
      </c>
      <c r="C217" s="219">
        <f>'részletező tábla eredeti ei Bag'!H217</f>
        <v>0</v>
      </c>
      <c r="D217" s="146">
        <f>'részletező tábla módosíto ei '!H217</f>
        <v>0</v>
      </c>
      <c r="E217" s="146">
        <f>'2a cofog szerinti teljesítés'!H219</f>
        <v>0</v>
      </c>
      <c r="F217" s="220">
        <f t="shared" ref="F217" si="135">F218+F222+F227+F228+F229+F230+F231+F232</f>
        <v>0</v>
      </c>
      <c r="G217" s="219">
        <f>'részletező tábla eredeti ei Bag'!L217</f>
        <v>0</v>
      </c>
      <c r="H217" s="146">
        <f>'részletező tábla módosíto ei '!L217</f>
        <v>0</v>
      </c>
      <c r="I217" s="146">
        <f>'2a cofog szerinti teljesítés'!L219</f>
        <v>0</v>
      </c>
      <c r="J217" s="558"/>
      <c r="K217" s="219">
        <f>'részletező tábla eredeti ei Bag'!Q217</f>
        <v>0</v>
      </c>
      <c r="L217" s="146">
        <f>'részletező tábla módosíto ei '!Q217</f>
        <v>0</v>
      </c>
      <c r="M217" s="146">
        <f>'2a cofog szerinti teljesítés'!Q219</f>
        <v>0</v>
      </c>
      <c r="N217" s="220">
        <f t="shared" ref="N217" si="136">N218+N222+N227+N228+N229+N230+N231+N232</f>
        <v>0</v>
      </c>
      <c r="O217" s="219">
        <f>'részletező tábla eredeti ei Bag'!U217</f>
        <v>0</v>
      </c>
      <c r="P217" s="146">
        <f>'részletező tábla módosíto ei '!U217</f>
        <v>0</v>
      </c>
      <c r="Q217" s="146">
        <f>'2a cofog szerinti teljesítés'!U219</f>
        <v>0</v>
      </c>
      <c r="R217" s="220">
        <f t="shared" ref="R217" si="137">R218+R222+R227+R228+R229+R230+R231+R232</f>
        <v>0</v>
      </c>
      <c r="S217" s="219">
        <f>'részletező tábla eredeti ei Bag'!AZ217</f>
        <v>304657996</v>
      </c>
      <c r="T217" s="146">
        <f>'részletező tábla módosíto ei '!AZ217</f>
        <v>341784827</v>
      </c>
      <c r="U217" s="146">
        <f>'2a cofog szerinti teljesítés'!BC219</f>
        <v>330568645</v>
      </c>
      <c r="V217" s="301">
        <f>U217/T217</f>
        <v>0.96718349934240933</v>
      </c>
      <c r="W217" s="768">
        <f>'részletező tábla eredeti ei Bag'!BA217</f>
        <v>304657996</v>
      </c>
      <c r="X217" s="769">
        <f>'részletező tábla módosíto ei '!BA217</f>
        <v>341784827</v>
      </c>
      <c r="Y217" s="769">
        <f>'2a cofog szerinti teljesítés'!BD219</f>
        <v>330568645</v>
      </c>
      <c r="Z217" s="770">
        <f>Y217/X217</f>
        <v>0.96718349934240933</v>
      </c>
      <c r="AA217" s="752">
        <f t="shared" si="116"/>
        <v>11216182</v>
      </c>
      <c r="AC217" s="101">
        <f t="shared" si="126"/>
        <v>11216182</v>
      </c>
      <c r="AD217" s="146">
        <f t="shared" si="117"/>
        <v>11216182</v>
      </c>
    </row>
    <row r="218" spans="1:30" x14ac:dyDescent="0.3">
      <c r="A218" s="18" t="s">
        <v>425</v>
      </c>
      <c r="B218" s="201" t="s">
        <v>426</v>
      </c>
      <c r="C218" s="221">
        <f>'részletező tábla eredeti ei Bag'!H218</f>
        <v>0</v>
      </c>
      <c r="D218" s="147">
        <f>'részletező tábla módosíto ei '!H218</f>
        <v>0</v>
      </c>
      <c r="E218" s="147">
        <f>'2a cofog szerinti teljesítés'!H220</f>
        <v>0</v>
      </c>
      <c r="F218" s="222">
        <f t="shared" ref="F218" si="138">SUM(F219:F221)</f>
        <v>0</v>
      </c>
      <c r="G218" s="221">
        <f>'részletező tábla eredeti ei Bag'!L218</f>
        <v>0</v>
      </c>
      <c r="H218" s="147">
        <f>'részletező tábla módosíto ei '!L218</f>
        <v>0</v>
      </c>
      <c r="I218" s="147">
        <f>'2a cofog szerinti teljesítés'!L220</f>
        <v>0</v>
      </c>
      <c r="J218" s="559"/>
      <c r="K218" s="221">
        <f>'részletező tábla eredeti ei Bag'!Q218</f>
        <v>0</v>
      </c>
      <c r="L218" s="147">
        <f>'részletező tábla módosíto ei '!Q218</f>
        <v>0</v>
      </c>
      <c r="M218" s="147">
        <f>'2a cofog szerinti teljesítés'!Q220</f>
        <v>0</v>
      </c>
      <c r="N218" s="222">
        <f t="shared" ref="N218" si="139">SUM(N219:N221)</f>
        <v>0</v>
      </c>
      <c r="O218" s="221">
        <f>'részletező tábla eredeti ei Bag'!U218</f>
        <v>0</v>
      </c>
      <c r="P218" s="147">
        <f>'részletező tábla módosíto ei '!U218</f>
        <v>0</v>
      </c>
      <c r="Q218" s="147">
        <f>'2a cofog szerinti teljesítés'!U220</f>
        <v>0</v>
      </c>
      <c r="R218" s="222">
        <f t="shared" ref="R218" si="140">SUM(R219:R221)</f>
        <v>0</v>
      </c>
      <c r="S218" s="221">
        <f>'részletező tábla eredeti ei Bag'!AZ218</f>
        <v>0</v>
      </c>
      <c r="T218" s="147">
        <f>'részletező tábla módosíto ei '!AZ218</f>
        <v>0</v>
      </c>
      <c r="U218" s="147">
        <f>'2a cofog szerinti teljesítés'!BC220</f>
        <v>0</v>
      </c>
      <c r="V218" s="302">
        <f t="shared" ref="V218" si="141">SUM(V219:V221)</f>
        <v>0</v>
      </c>
      <c r="W218" s="771">
        <f>'részletező tábla eredeti ei Bag'!BA218</f>
        <v>0</v>
      </c>
      <c r="X218" s="772">
        <f>'részletező tábla módosíto ei '!BA218</f>
        <v>0</v>
      </c>
      <c r="Y218" s="772">
        <f>'2a cofog szerinti teljesítés'!BD220</f>
        <v>0</v>
      </c>
      <c r="Z218" s="773">
        <f t="shared" ref="Z218" si="142">SUM(Z219:Z221)</f>
        <v>0</v>
      </c>
      <c r="AA218" s="753">
        <f t="shared" si="116"/>
        <v>0</v>
      </c>
      <c r="AC218" s="101">
        <f t="shared" si="126"/>
        <v>0</v>
      </c>
      <c r="AD218" s="147">
        <f t="shared" si="117"/>
        <v>0</v>
      </c>
    </row>
    <row r="219" spans="1:30" ht="15.6" x14ac:dyDescent="0.3">
      <c r="A219" s="22" t="s">
        <v>427</v>
      </c>
      <c r="B219" s="203" t="s">
        <v>428</v>
      </c>
      <c r="C219" s="221">
        <f>'részletező tábla eredeti ei Bag'!H219</f>
        <v>0</v>
      </c>
      <c r="D219" s="147">
        <f>'részletező tábla módosíto ei '!H219</f>
        <v>0</v>
      </c>
      <c r="E219" s="147">
        <f>'2a cofog szerinti teljesítés'!H221</f>
        <v>0</v>
      </c>
      <c r="F219" s="222"/>
      <c r="G219" s="221">
        <f>'részletező tábla eredeti ei Bag'!L219</f>
        <v>0</v>
      </c>
      <c r="H219" s="147">
        <f>'részletező tábla módosíto ei '!L219</f>
        <v>0</v>
      </c>
      <c r="I219" s="147">
        <f>'2a cofog szerinti teljesítés'!L221</f>
        <v>0</v>
      </c>
      <c r="J219" s="559"/>
      <c r="K219" s="221">
        <f>'részletező tábla eredeti ei Bag'!Q219</f>
        <v>0</v>
      </c>
      <c r="L219" s="147">
        <f>'részletező tábla módosíto ei '!Q219</f>
        <v>0</v>
      </c>
      <c r="M219" s="147">
        <f>'2a cofog szerinti teljesítés'!Q221</f>
        <v>0</v>
      </c>
      <c r="N219" s="222"/>
      <c r="O219" s="221">
        <f>'részletező tábla eredeti ei Bag'!U219</f>
        <v>0</v>
      </c>
      <c r="P219" s="147">
        <f>'részletező tábla módosíto ei '!U219</f>
        <v>0</v>
      </c>
      <c r="Q219" s="147">
        <f>'2a cofog szerinti teljesítés'!U221</f>
        <v>0</v>
      </c>
      <c r="R219" s="222"/>
      <c r="S219" s="221">
        <f>'részletező tábla eredeti ei Bag'!AZ219</f>
        <v>0</v>
      </c>
      <c r="T219" s="147">
        <f>'részletező tábla módosíto ei '!AZ219</f>
        <v>0</v>
      </c>
      <c r="U219" s="147">
        <f>'2a cofog szerinti teljesítés'!BC221</f>
        <v>0</v>
      </c>
      <c r="V219" s="302"/>
      <c r="W219" s="771">
        <f>'részletező tábla eredeti ei Bag'!BA219</f>
        <v>0</v>
      </c>
      <c r="X219" s="772">
        <f>'részletező tábla módosíto ei '!BA219</f>
        <v>0</v>
      </c>
      <c r="Y219" s="772">
        <f>'2a cofog szerinti teljesítés'!BD221</f>
        <v>0</v>
      </c>
      <c r="Z219" s="773"/>
      <c r="AA219" s="753">
        <f t="shared" si="116"/>
        <v>0</v>
      </c>
      <c r="AC219" s="101">
        <f t="shared" si="126"/>
        <v>0</v>
      </c>
      <c r="AD219" s="147">
        <f t="shared" si="117"/>
        <v>0</v>
      </c>
    </row>
    <row r="220" spans="1:30" ht="31.2" x14ac:dyDescent="0.3">
      <c r="A220" s="22" t="s">
        <v>429</v>
      </c>
      <c r="B220" s="203" t="s">
        <v>430</v>
      </c>
      <c r="C220" s="221">
        <f>'részletező tábla eredeti ei Bag'!H220</f>
        <v>0</v>
      </c>
      <c r="D220" s="147">
        <f>'részletező tábla módosíto ei '!H220</f>
        <v>0</v>
      </c>
      <c r="E220" s="147">
        <f>'2a cofog szerinti teljesítés'!H222</f>
        <v>0</v>
      </c>
      <c r="F220" s="222"/>
      <c r="G220" s="221">
        <f>'részletező tábla eredeti ei Bag'!L220</f>
        <v>0</v>
      </c>
      <c r="H220" s="147">
        <f>'részletező tábla módosíto ei '!L220</f>
        <v>0</v>
      </c>
      <c r="I220" s="147">
        <f>'2a cofog szerinti teljesítés'!L222</f>
        <v>0</v>
      </c>
      <c r="J220" s="559"/>
      <c r="K220" s="221">
        <f>'részletező tábla eredeti ei Bag'!Q220</f>
        <v>0</v>
      </c>
      <c r="L220" s="147">
        <f>'részletező tábla módosíto ei '!Q220</f>
        <v>0</v>
      </c>
      <c r="M220" s="147">
        <f>'2a cofog szerinti teljesítés'!Q222</f>
        <v>0</v>
      </c>
      <c r="N220" s="222"/>
      <c r="O220" s="221">
        <f>'részletező tábla eredeti ei Bag'!U220</f>
        <v>0</v>
      </c>
      <c r="P220" s="147">
        <f>'részletező tábla módosíto ei '!U220</f>
        <v>0</v>
      </c>
      <c r="Q220" s="147">
        <f>'2a cofog szerinti teljesítés'!U222</f>
        <v>0</v>
      </c>
      <c r="R220" s="222"/>
      <c r="S220" s="221">
        <f>'részletező tábla eredeti ei Bag'!AZ220</f>
        <v>0</v>
      </c>
      <c r="T220" s="147">
        <f>'részletező tábla módosíto ei '!AZ220</f>
        <v>0</v>
      </c>
      <c r="U220" s="147">
        <f>'2a cofog szerinti teljesítés'!BC222</f>
        <v>0</v>
      </c>
      <c r="V220" s="302"/>
      <c r="W220" s="771">
        <f>'részletező tábla eredeti ei Bag'!BA220</f>
        <v>0</v>
      </c>
      <c r="X220" s="772">
        <f>'részletező tábla módosíto ei '!BA220</f>
        <v>0</v>
      </c>
      <c r="Y220" s="772">
        <f>'2a cofog szerinti teljesítés'!BD222</f>
        <v>0</v>
      </c>
      <c r="Z220" s="773"/>
      <c r="AA220" s="753">
        <f t="shared" si="116"/>
        <v>0</v>
      </c>
      <c r="AC220" s="101">
        <f t="shared" si="126"/>
        <v>0</v>
      </c>
      <c r="AD220" s="147">
        <f t="shared" si="117"/>
        <v>0</v>
      </c>
    </row>
    <row r="221" spans="1:30" ht="15.6" x14ac:dyDescent="0.3">
      <c r="A221" s="22" t="s">
        <v>431</v>
      </c>
      <c r="B221" s="203" t="s">
        <v>432</v>
      </c>
      <c r="C221" s="221">
        <f>'részletező tábla eredeti ei Bag'!H221</f>
        <v>0</v>
      </c>
      <c r="D221" s="147">
        <f>'részletező tábla módosíto ei '!H221</f>
        <v>0</v>
      </c>
      <c r="E221" s="147">
        <f>'2a cofog szerinti teljesítés'!H223</f>
        <v>0</v>
      </c>
      <c r="F221" s="222"/>
      <c r="G221" s="221">
        <f>'részletező tábla eredeti ei Bag'!L221</f>
        <v>0</v>
      </c>
      <c r="H221" s="147">
        <f>'részletező tábla módosíto ei '!L221</f>
        <v>0</v>
      </c>
      <c r="I221" s="147">
        <f>'2a cofog szerinti teljesítés'!L223</f>
        <v>0</v>
      </c>
      <c r="J221" s="559"/>
      <c r="K221" s="221">
        <f>'részletező tábla eredeti ei Bag'!Q221</f>
        <v>0</v>
      </c>
      <c r="L221" s="147">
        <f>'részletező tábla módosíto ei '!Q221</f>
        <v>0</v>
      </c>
      <c r="M221" s="147">
        <f>'2a cofog szerinti teljesítés'!Q223</f>
        <v>0</v>
      </c>
      <c r="N221" s="222"/>
      <c r="O221" s="221">
        <f>'részletező tábla eredeti ei Bag'!U221</f>
        <v>0</v>
      </c>
      <c r="P221" s="147">
        <f>'részletező tábla módosíto ei '!U221</f>
        <v>0</v>
      </c>
      <c r="Q221" s="147">
        <f>'2a cofog szerinti teljesítés'!U223</f>
        <v>0</v>
      </c>
      <c r="R221" s="222"/>
      <c r="S221" s="221">
        <f>'részletező tábla eredeti ei Bag'!AZ221</f>
        <v>0</v>
      </c>
      <c r="T221" s="147">
        <f>'részletező tábla módosíto ei '!AZ221</f>
        <v>0</v>
      </c>
      <c r="U221" s="147">
        <f>'2a cofog szerinti teljesítés'!BC223</f>
        <v>0</v>
      </c>
      <c r="V221" s="302"/>
      <c r="W221" s="771">
        <f>'részletező tábla eredeti ei Bag'!BA221</f>
        <v>0</v>
      </c>
      <c r="X221" s="772">
        <f>'részletező tábla módosíto ei '!BA221</f>
        <v>0</v>
      </c>
      <c r="Y221" s="772">
        <f>'2a cofog szerinti teljesítés'!BD223</f>
        <v>0</v>
      </c>
      <c r="Z221" s="773"/>
      <c r="AA221" s="753">
        <f t="shared" si="116"/>
        <v>0</v>
      </c>
      <c r="AC221" s="101">
        <f t="shared" si="126"/>
        <v>0</v>
      </c>
      <c r="AD221" s="147">
        <f t="shared" si="117"/>
        <v>0</v>
      </c>
    </row>
    <row r="222" spans="1:30" x14ac:dyDescent="0.3">
      <c r="A222" s="18" t="s">
        <v>433</v>
      </c>
      <c r="B222" s="201" t="s">
        <v>434</v>
      </c>
      <c r="C222" s="221">
        <f>'részletező tábla eredeti ei Bag'!H222</f>
        <v>0</v>
      </c>
      <c r="D222" s="147">
        <f>'részletező tábla módosíto ei '!H222</f>
        <v>0</v>
      </c>
      <c r="E222" s="147">
        <f>'2a cofog szerinti teljesítés'!H224</f>
        <v>0</v>
      </c>
      <c r="F222" s="222">
        <f t="shared" ref="F222" si="143">SUM(F223:F226)</f>
        <v>0</v>
      </c>
      <c r="G222" s="221">
        <f>'részletező tábla eredeti ei Bag'!L222</f>
        <v>0</v>
      </c>
      <c r="H222" s="147">
        <f>'részletező tábla módosíto ei '!L222</f>
        <v>0</v>
      </c>
      <c r="I222" s="147">
        <f>'2a cofog szerinti teljesítés'!L224</f>
        <v>0</v>
      </c>
      <c r="J222" s="559"/>
      <c r="K222" s="221">
        <f>'részletező tábla eredeti ei Bag'!Q222</f>
        <v>0</v>
      </c>
      <c r="L222" s="147">
        <f>'részletező tábla módosíto ei '!Q222</f>
        <v>0</v>
      </c>
      <c r="M222" s="147">
        <f>'2a cofog szerinti teljesítés'!Q224</f>
        <v>0</v>
      </c>
      <c r="N222" s="222">
        <f t="shared" ref="N222" si="144">SUM(N223:N226)</f>
        <v>0</v>
      </c>
      <c r="O222" s="221">
        <f>'részletező tábla eredeti ei Bag'!U222</f>
        <v>0</v>
      </c>
      <c r="P222" s="147">
        <f>'részletező tábla módosíto ei '!U222</f>
        <v>0</v>
      </c>
      <c r="Q222" s="147">
        <f>'2a cofog szerinti teljesítés'!U224</f>
        <v>0</v>
      </c>
      <c r="R222" s="222">
        <f t="shared" ref="R222" si="145">SUM(R223:R226)</f>
        <v>0</v>
      </c>
      <c r="S222" s="221">
        <f>'részletező tábla eredeti ei Bag'!AZ222</f>
        <v>0</v>
      </c>
      <c r="T222" s="147">
        <f>'részletező tábla módosíto ei '!AZ222</f>
        <v>0</v>
      </c>
      <c r="U222" s="147">
        <f>'2a cofog szerinti teljesítés'!BC224</f>
        <v>0</v>
      </c>
      <c r="V222" s="302">
        <f t="shared" ref="V222" si="146">SUM(V223:V226)</f>
        <v>0</v>
      </c>
      <c r="W222" s="771">
        <f>'részletező tábla eredeti ei Bag'!BA222</f>
        <v>0</v>
      </c>
      <c r="X222" s="772">
        <f>'részletező tábla módosíto ei '!BA222</f>
        <v>0</v>
      </c>
      <c r="Y222" s="772">
        <f>'2a cofog szerinti teljesítés'!BD224</f>
        <v>0</v>
      </c>
      <c r="Z222" s="773">
        <f t="shared" ref="Z222" si="147">SUM(Z223:Z226)</f>
        <v>0</v>
      </c>
      <c r="AA222" s="753">
        <f t="shared" si="116"/>
        <v>0</v>
      </c>
      <c r="AC222" s="101">
        <f t="shared" si="126"/>
        <v>0</v>
      </c>
      <c r="AD222" s="147">
        <f t="shared" si="117"/>
        <v>0</v>
      </c>
    </row>
    <row r="223" spans="1:30" ht="15.6" x14ac:dyDescent="0.3">
      <c r="A223" s="22" t="s">
        <v>435</v>
      </c>
      <c r="B223" s="203" t="s">
        <v>436</v>
      </c>
      <c r="C223" s="221">
        <f>'részletező tábla eredeti ei Bag'!H223</f>
        <v>0</v>
      </c>
      <c r="D223" s="147">
        <f>'részletező tábla módosíto ei '!H223</f>
        <v>0</v>
      </c>
      <c r="E223" s="147">
        <f>'2a cofog szerinti teljesítés'!H225</f>
        <v>0</v>
      </c>
      <c r="F223" s="222"/>
      <c r="G223" s="221">
        <f>'részletező tábla eredeti ei Bag'!L223</f>
        <v>0</v>
      </c>
      <c r="H223" s="147">
        <f>'részletező tábla módosíto ei '!L223</f>
        <v>0</v>
      </c>
      <c r="I223" s="147">
        <f>'2a cofog szerinti teljesítés'!L225</f>
        <v>0</v>
      </c>
      <c r="J223" s="559"/>
      <c r="K223" s="221">
        <f>'részletező tábla eredeti ei Bag'!Q223</f>
        <v>0</v>
      </c>
      <c r="L223" s="147">
        <f>'részletező tábla módosíto ei '!Q223</f>
        <v>0</v>
      </c>
      <c r="M223" s="147">
        <f>'2a cofog szerinti teljesítés'!Q225</f>
        <v>0</v>
      </c>
      <c r="N223" s="222"/>
      <c r="O223" s="221">
        <f>'részletező tábla eredeti ei Bag'!U223</f>
        <v>0</v>
      </c>
      <c r="P223" s="147">
        <f>'részletező tábla módosíto ei '!U223</f>
        <v>0</v>
      </c>
      <c r="Q223" s="147">
        <f>'2a cofog szerinti teljesítés'!U225</f>
        <v>0</v>
      </c>
      <c r="R223" s="222"/>
      <c r="S223" s="221">
        <f>'részletező tábla eredeti ei Bag'!AZ223</f>
        <v>0</v>
      </c>
      <c r="T223" s="147">
        <f>'részletező tábla módosíto ei '!AZ223</f>
        <v>0</v>
      </c>
      <c r="U223" s="147">
        <f>'2a cofog szerinti teljesítés'!BC225</f>
        <v>0</v>
      </c>
      <c r="V223" s="302"/>
      <c r="W223" s="771">
        <f>'részletező tábla eredeti ei Bag'!BA223</f>
        <v>0</v>
      </c>
      <c r="X223" s="772">
        <f>'részletező tábla módosíto ei '!BA223</f>
        <v>0</v>
      </c>
      <c r="Y223" s="772">
        <f>'2a cofog szerinti teljesítés'!BD225</f>
        <v>0</v>
      </c>
      <c r="Z223" s="773"/>
      <c r="AA223" s="753">
        <f t="shared" si="116"/>
        <v>0</v>
      </c>
      <c r="AC223" s="101">
        <f t="shared" si="126"/>
        <v>0</v>
      </c>
      <c r="AD223" s="147">
        <f t="shared" si="117"/>
        <v>0</v>
      </c>
    </row>
    <row r="224" spans="1:30" ht="15.6" x14ac:dyDescent="0.3">
      <c r="A224" s="22" t="s">
        <v>437</v>
      </c>
      <c r="B224" s="203" t="s">
        <v>438</v>
      </c>
      <c r="C224" s="221">
        <f>'részletező tábla eredeti ei Bag'!H224</f>
        <v>0</v>
      </c>
      <c r="D224" s="147">
        <f>'részletező tábla módosíto ei '!H224</f>
        <v>0</v>
      </c>
      <c r="E224" s="147">
        <f>'2a cofog szerinti teljesítés'!H226</f>
        <v>0</v>
      </c>
      <c r="F224" s="222"/>
      <c r="G224" s="221">
        <f>'részletező tábla eredeti ei Bag'!L224</f>
        <v>0</v>
      </c>
      <c r="H224" s="147">
        <f>'részletező tábla módosíto ei '!L224</f>
        <v>0</v>
      </c>
      <c r="I224" s="147">
        <f>'2a cofog szerinti teljesítés'!L226</f>
        <v>0</v>
      </c>
      <c r="J224" s="559"/>
      <c r="K224" s="221">
        <f>'részletező tábla eredeti ei Bag'!Q224</f>
        <v>0</v>
      </c>
      <c r="L224" s="147">
        <f>'részletező tábla módosíto ei '!Q224</f>
        <v>0</v>
      </c>
      <c r="M224" s="147">
        <f>'2a cofog szerinti teljesítés'!Q226</f>
        <v>0</v>
      </c>
      <c r="N224" s="222"/>
      <c r="O224" s="221">
        <f>'részletező tábla eredeti ei Bag'!U224</f>
        <v>0</v>
      </c>
      <c r="P224" s="147">
        <f>'részletező tábla módosíto ei '!U224</f>
        <v>0</v>
      </c>
      <c r="Q224" s="147">
        <f>'2a cofog szerinti teljesítés'!U226</f>
        <v>0</v>
      </c>
      <c r="R224" s="222"/>
      <c r="S224" s="221">
        <f>'részletező tábla eredeti ei Bag'!AZ224</f>
        <v>0</v>
      </c>
      <c r="T224" s="147">
        <f>'részletező tábla módosíto ei '!AZ224</f>
        <v>0</v>
      </c>
      <c r="U224" s="147">
        <f>'2a cofog szerinti teljesítés'!BC226</f>
        <v>0</v>
      </c>
      <c r="V224" s="302"/>
      <c r="W224" s="771">
        <f>'részletező tábla eredeti ei Bag'!BA224</f>
        <v>0</v>
      </c>
      <c r="X224" s="772">
        <f>'részletező tábla módosíto ei '!BA224</f>
        <v>0</v>
      </c>
      <c r="Y224" s="772">
        <f>'2a cofog szerinti teljesítés'!BD226</f>
        <v>0</v>
      </c>
      <c r="Z224" s="773"/>
      <c r="AA224" s="753">
        <f t="shared" si="116"/>
        <v>0</v>
      </c>
      <c r="AC224" s="101">
        <f t="shared" si="126"/>
        <v>0</v>
      </c>
      <c r="AD224" s="147">
        <f t="shared" si="117"/>
        <v>0</v>
      </c>
    </row>
    <row r="225" spans="1:30" ht="15.6" x14ac:dyDescent="0.3">
      <c r="A225" s="22" t="s">
        <v>439</v>
      </c>
      <c r="B225" s="203" t="s">
        <v>440</v>
      </c>
      <c r="C225" s="221">
        <f>'részletező tábla eredeti ei Bag'!H225</f>
        <v>0</v>
      </c>
      <c r="D225" s="147">
        <f>'részletező tábla módosíto ei '!H225</f>
        <v>0</v>
      </c>
      <c r="E225" s="147">
        <f>'2a cofog szerinti teljesítés'!H227</f>
        <v>0</v>
      </c>
      <c r="F225" s="222"/>
      <c r="G225" s="221">
        <f>'részletező tábla eredeti ei Bag'!L225</f>
        <v>0</v>
      </c>
      <c r="H225" s="147">
        <f>'részletező tábla módosíto ei '!L225</f>
        <v>0</v>
      </c>
      <c r="I225" s="147">
        <f>'2a cofog szerinti teljesítés'!L227</f>
        <v>0</v>
      </c>
      <c r="J225" s="559"/>
      <c r="K225" s="221">
        <f>'részletező tábla eredeti ei Bag'!Q225</f>
        <v>0</v>
      </c>
      <c r="L225" s="147">
        <f>'részletező tábla módosíto ei '!Q225</f>
        <v>0</v>
      </c>
      <c r="M225" s="147">
        <f>'2a cofog szerinti teljesítés'!Q227</f>
        <v>0</v>
      </c>
      <c r="N225" s="222"/>
      <c r="O225" s="221">
        <f>'részletező tábla eredeti ei Bag'!U225</f>
        <v>0</v>
      </c>
      <c r="P225" s="147">
        <f>'részletező tábla módosíto ei '!U225</f>
        <v>0</v>
      </c>
      <c r="Q225" s="147">
        <f>'2a cofog szerinti teljesítés'!U227</f>
        <v>0</v>
      </c>
      <c r="R225" s="222"/>
      <c r="S225" s="221">
        <f>'részletező tábla eredeti ei Bag'!AZ225</f>
        <v>0</v>
      </c>
      <c r="T225" s="147">
        <f>'részletező tábla módosíto ei '!AZ225</f>
        <v>0</v>
      </c>
      <c r="U225" s="147">
        <f>'2a cofog szerinti teljesítés'!BC227</f>
        <v>0</v>
      </c>
      <c r="V225" s="302"/>
      <c r="W225" s="771">
        <f>'részletező tábla eredeti ei Bag'!BA225</f>
        <v>0</v>
      </c>
      <c r="X225" s="772">
        <f>'részletező tábla módosíto ei '!BA225</f>
        <v>0</v>
      </c>
      <c r="Y225" s="772">
        <f>'2a cofog szerinti teljesítés'!BD227</f>
        <v>0</v>
      </c>
      <c r="Z225" s="773"/>
      <c r="AA225" s="753">
        <f t="shared" si="116"/>
        <v>0</v>
      </c>
      <c r="AC225" s="101">
        <f t="shared" si="126"/>
        <v>0</v>
      </c>
      <c r="AD225" s="147">
        <f t="shared" si="117"/>
        <v>0</v>
      </c>
    </row>
    <row r="226" spans="1:30" ht="15.6" x14ac:dyDescent="0.3">
      <c r="A226" s="22" t="s">
        <v>441</v>
      </c>
      <c r="B226" s="203" t="s">
        <v>442</v>
      </c>
      <c r="C226" s="221">
        <f>'részletező tábla eredeti ei Bag'!H226</f>
        <v>0</v>
      </c>
      <c r="D226" s="147">
        <f>'részletező tábla módosíto ei '!H226</f>
        <v>0</v>
      </c>
      <c r="E226" s="147">
        <f>'2a cofog szerinti teljesítés'!H228</f>
        <v>0</v>
      </c>
      <c r="F226" s="222"/>
      <c r="G226" s="221">
        <f>'részletező tábla eredeti ei Bag'!L226</f>
        <v>0</v>
      </c>
      <c r="H226" s="147">
        <f>'részletező tábla módosíto ei '!L226</f>
        <v>0</v>
      </c>
      <c r="I226" s="147">
        <f>'2a cofog szerinti teljesítés'!L228</f>
        <v>0</v>
      </c>
      <c r="J226" s="559"/>
      <c r="K226" s="221">
        <f>'részletező tábla eredeti ei Bag'!Q226</f>
        <v>0</v>
      </c>
      <c r="L226" s="147">
        <f>'részletező tábla módosíto ei '!Q226</f>
        <v>0</v>
      </c>
      <c r="M226" s="147">
        <f>'2a cofog szerinti teljesítés'!Q228</f>
        <v>0</v>
      </c>
      <c r="N226" s="222"/>
      <c r="O226" s="221">
        <f>'részletező tábla eredeti ei Bag'!U226</f>
        <v>0</v>
      </c>
      <c r="P226" s="147">
        <f>'részletező tábla módosíto ei '!U226</f>
        <v>0</v>
      </c>
      <c r="Q226" s="147">
        <f>'2a cofog szerinti teljesítés'!U228</f>
        <v>0</v>
      </c>
      <c r="R226" s="222"/>
      <c r="S226" s="221">
        <f>'részletező tábla eredeti ei Bag'!AZ226</f>
        <v>0</v>
      </c>
      <c r="T226" s="147">
        <f>'részletező tábla módosíto ei '!AZ226</f>
        <v>0</v>
      </c>
      <c r="U226" s="147">
        <f>'2a cofog szerinti teljesítés'!BC228</f>
        <v>0</v>
      </c>
      <c r="V226" s="302"/>
      <c r="W226" s="771">
        <f>'részletező tábla eredeti ei Bag'!BA226</f>
        <v>0</v>
      </c>
      <c r="X226" s="772">
        <f>'részletező tábla módosíto ei '!BA226</f>
        <v>0</v>
      </c>
      <c r="Y226" s="772">
        <f>'2a cofog szerinti teljesítés'!BD228</f>
        <v>0</v>
      </c>
      <c r="Z226" s="773"/>
      <c r="AA226" s="753">
        <f t="shared" si="116"/>
        <v>0</v>
      </c>
      <c r="AC226" s="101">
        <f t="shared" si="126"/>
        <v>0</v>
      </c>
      <c r="AD226" s="147">
        <f t="shared" si="117"/>
        <v>0</v>
      </c>
    </row>
    <row r="227" spans="1:30" x14ac:dyDescent="0.3">
      <c r="A227" s="18" t="s">
        <v>443</v>
      </c>
      <c r="B227" s="201" t="s">
        <v>444</v>
      </c>
      <c r="C227" s="221">
        <f>'részletező tábla eredeti ei Bag'!H227</f>
        <v>0</v>
      </c>
      <c r="D227" s="147">
        <f>'részletező tábla módosíto ei '!H227</f>
        <v>0</v>
      </c>
      <c r="E227" s="147">
        <f>'2a cofog szerinti teljesítés'!H229</f>
        <v>0</v>
      </c>
      <c r="F227" s="222"/>
      <c r="G227" s="221">
        <f>'részletező tábla eredeti ei Bag'!L227</f>
        <v>0</v>
      </c>
      <c r="H227" s="147">
        <f>'részletező tábla módosíto ei '!L227</f>
        <v>0</v>
      </c>
      <c r="I227" s="147">
        <f>'2a cofog szerinti teljesítés'!L229</f>
        <v>0</v>
      </c>
      <c r="J227" s="559"/>
      <c r="K227" s="221">
        <f>'részletező tábla eredeti ei Bag'!Q227</f>
        <v>0</v>
      </c>
      <c r="L227" s="147">
        <f>'részletező tábla módosíto ei '!Q227</f>
        <v>0</v>
      </c>
      <c r="M227" s="147">
        <f>'2a cofog szerinti teljesítés'!Q229</f>
        <v>0</v>
      </c>
      <c r="N227" s="222"/>
      <c r="O227" s="221">
        <f>'részletező tábla eredeti ei Bag'!U227</f>
        <v>0</v>
      </c>
      <c r="P227" s="147">
        <f>'részletező tábla módosíto ei '!U227</f>
        <v>0</v>
      </c>
      <c r="Q227" s="147">
        <f>'2a cofog szerinti teljesítés'!U229</f>
        <v>0</v>
      </c>
      <c r="R227" s="222"/>
      <c r="S227" s="221">
        <f>'részletező tábla eredeti ei Bag'!AZ227</f>
        <v>0</v>
      </c>
      <c r="T227" s="147">
        <f>'részletező tábla módosíto ei '!AZ227</f>
        <v>0</v>
      </c>
      <c r="U227" s="147">
        <f>'2a cofog szerinti teljesítés'!BC229</f>
        <v>0</v>
      </c>
      <c r="V227" s="302"/>
      <c r="W227" s="771">
        <f>'részletező tábla eredeti ei Bag'!BA227</f>
        <v>0</v>
      </c>
      <c r="X227" s="772">
        <f>'részletező tábla módosíto ei '!BA227</f>
        <v>0</v>
      </c>
      <c r="Y227" s="772">
        <f>'2a cofog szerinti teljesítés'!BD229</f>
        <v>0</v>
      </c>
      <c r="Z227" s="773"/>
      <c r="AA227" s="753">
        <f t="shared" si="116"/>
        <v>0</v>
      </c>
      <c r="AC227" s="101">
        <f t="shared" si="126"/>
        <v>0</v>
      </c>
      <c r="AD227" s="147">
        <f t="shared" si="117"/>
        <v>0</v>
      </c>
    </row>
    <row r="228" spans="1:30" x14ac:dyDescent="0.3">
      <c r="A228" s="18" t="s">
        <v>445</v>
      </c>
      <c r="B228" s="201" t="s">
        <v>446</v>
      </c>
      <c r="C228" s="221">
        <f>'részletező tábla eredeti ei Bag'!H228</f>
        <v>0</v>
      </c>
      <c r="D228" s="147">
        <f>'részletező tábla módosíto ei '!H228</f>
        <v>0</v>
      </c>
      <c r="E228" s="147">
        <f>'2a cofog szerinti teljesítés'!H230</f>
        <v>0</v>
      </c>
      <c r="F228" s="222"/>
      <c r="G228" s="221">
        <f>'részletező tábla eredeti ei Bag'!L228</f>
        <v>0</v>
      </c>
      <c r="H228" s="147">
        <f>'részletező tábla módosíto ei '!L228</f>
        <v>0</v>
      </c>
      <c r="I228" s="147">
        <f>'2a cofog szerinti teljesítés'!L230</f>
        <v>0</v>
      </c>
      <c r="J228" s="559"/>
      <c r="K228" s="221">
        <f>'részletező tábla eredeti ei Bag'!Q228</f>
        <v>0</v>
      </c>
      <c r="L228" s="147">
        <f>'részletező tábla módosíto ei '!Q228</f>
        <v>0</v>
      </c>
      <c r="M228" s="147">
        <f>'2a cofog szerinti teljesítés'!Q230</f>
        <v>0</v>
      </c>
      <c r="N228" s="222"/>
      <c r="O228" s="221">
        <f>'részletező tábla eredeti ei Bag'!U228</f>
        <v>0</v>
      </c>
      <c r="P228" s="147">
        <f>'részletező tábla módosíto ei '!U228</f>
        <v>0</v>
      </c>
      <c r="Q228" s="147">
        <f>'2a cofog szerinti teljesítés'!U230</f>
        <v>0</v>
      </c>
      <c r="R228" s="222"/>
      <c r="S228" s="221">
        <f>'részletező tábla eredeti ei Bag'!AZ228</f>
        <v>13858564</v>
      </c>
      <c r="T228" s="147">
        <f>'részletező tábla módosíto ei '!AZ228</f>
        <v>13858564</v>
      </c>
      <c r="U228" s="147">
        <f>'2a cofog szerinti teljesítés'!BC230</f>
        <v>13858564</v>
      </c>
      <c r="V228" s="302">
        <f>U228/T228</f>
        <v>1</v>
      </c>
      <c r="W228" s="771">
        <f>'részletező tábla eredeti ei Bag'!BA228</f>
        <v>13858564</v>
      </c>
      <c r="X228" s="772">
        <f>'részletező tábla módosíto ei '!BA228</f>
        <v>13858564</v>
      </c>
      <c r="Y228" s="772">
        <f>'2a cofog szerinti teljesítés'!BD230</f>
        <v>13858564</v>
      </c>
      <c r="Z228" s="773">
        <f>Y228/X228</f>
        <v>1</v>
      </c>
      <c r="AA228" s="753">
        <f t="shared" si="116"/>
        <v>0</v>
      </c>
      <c r="AC228" s="101">
        <f t="shared" si="126"/>
        <v>0</v>
      </c>
      <c r="AD228" s="147">
        <f t="shared" si="117"/>
        <v>0</v>
      </c>
    </row>
    <row r="229" spans="1:30" x14ac:dyDescent="0.3">
      <c r="A229" s="18" t="s">
        <v>447</v>
      </c>
      <c r="B229" s="201" t="s">
        <v>448</v>
      </c>
      <c r="C229" s="221">
        <f>'részletező tábla eredeti ei Bag'!H229</f>
        <v>0</v>
      </c>
      <c r="D229" s="147">
        <f>'részletező tábla módosíto ei '!H229</f>
        <v>0</v>
      </c>
      <c r="E229" s="147">
        <f>'2a cofog szerinti teljesítés'!H231</f>
        <v>0</v>
      </c>
      <c r="F229" s="222"/>
      <c r="G229" s="221">
        <f>'részletező tábla eredeti ei Bag'!L229</f>
        <v>0</v>
      </c>
      <c r="H229" s="147">
        <f>'részletező tábla módosíto ei '!L229</f>
        <v>0</v>
      </c>
      <c r="I229" s="147">
        <f>'2a cofog szerinti teljesítés'!L231</f>
        <v>0</v>
      </c>
      <c r="J229" s="559"/>
      <c r="K229" s="221">
        <f>'részletező tábla eredeti ei Bag'!Q229</f>
        <v>0</v>
      </c>
      <c r="L229" s="147">
        <f>'részletező tábla módosíto ei '!Q229</f>
        <v>0</v>
      </c>
      <c r="M229" s="147">
        <f>'2a cofog szerinti teljesítés'!Q231</f>
        <v>0</v>
      </c>
      <c r="N229" s="222"/>
      <c r="O229" s="221">
        <f>'részletező tábla eredeti ei Bag'!U229</f>
        <v>0</v>
      </c>
      <c r="P229" s="147">
        <f>'részletező tábla módosíto ei '!U229</f>
        <v>0</v>
      </c>
      <c r="Q229" s="147">
        <f>'2a cofog szerinti teljesítés'!U231</f>
        <v>0</v>
      </c>
      <c r="R229" s="222"/>
      <c r="S229" s="221">
        <f>'részletező tábla eredeti ei Bag'!AZ229</f>
        <v>290799432</v>
      </c>
      <c r="T229" s="147">
        <f>'részletező tábla módosíto ei '!AZ229</f>
        <v>327926263</v>
      </c>
      <c r="U229" s="147">
        <f>'2a cofog szerinti teljesítés'!BC231</f>
        <v>316710081</v>
      </c>
      <c r="V229" s="302">
        <f>U229/T229</f>
        <v>0.96579663398292681</v>
      </c>
      <c r="W229" s="771">
        <f>'részletező tábla eredeti ei Bag'!BA229</f>
        <v>290799432</v>
      </c>
      <c r="X229" s="772">
        <f>'részletező tábla módosíto ei '!BA229</f>
        <v>327926263</v>
      </c>
      <c r="Y229" s="772">
        <f>'2a cofog szerinti teljesítés'!BD231</f>
        <v>316710081</v>
      </c>
      <c r="Z229" s="773">
        <f>Y229/X229</f>
        <v>0.96579663398292681</v>
      </c>
      <c r="AA229" s="753">
        <f t="shared" si="116"/>
        <v>11216182</v>
      </c>
      <c r="AC229" s="101">
        <f t="shared" si="126"/>
        <v>11216182</v>
      </c>
      <c r="AD229" s="147">
        <f t="shared" si="117"/>
        <v>11216182</v>
      </c>
    </row>
    <row r="230" spans="1:30" x14ac:dyDescent="0.3">
      <c r="A230" s="18" t="s">
        <v>449</v>
      </c>
      <c r="B230" s="201" t="s">
        <v>450</v>
      </c>
      <c r="C230" s="221">
        <f>'részletező tábla eredeti ei Bag'!H230</f>
        <v>0</v>
      </c>
      <c r="D230" s="147">
        <f>'részletező tábla módosíto ei '!H230</f>
        <v>0</v>
      </c>
      <c r="E230" s="147">
        <f>'2a cofog szerinti teljesítés'!H232</f>
        <v>0</v>
      </c>
      <c r="F230" s="222"/>
      <c r="G230" s="221">
        <f>'részletező tábla eredeti ei Bag'!L230</f>
        <v>0</v>
      </c>
      <c r="H230" s="147">
        <f>'részletező tábla módosíto ei '!L230</f>
        <v>0</v>
      </c>
      <c r="I230" s="147">
        <f>'2a cofog szerinti teljesítés'!L232</f>
        <v>0</v>
      </c>
      <c r="J230" s="559"/>
      <c r="K230" s="221">
        <f>'részletező tábla eredeti ei Bag'!Q230</f>
        <v>0</v>
      </c>
      <c r="L230" s="147">
        <f>'részletező tábla módosíto ei '!Q230</f>
        <v>0</v>
      </c>
      <c r="M230" s="147">
        <f>'2a cofog szerinti teljesítés'!Q232</f>
        <v>0</v>
      </c>
      <c r="N230" s="222"/>
      <c r="O230" s="221">
        <f>'részletező tábla eredeti ei Bag'!U230</f>
        <v>0</v>
      </c>
      <c r="P230" s="147">
        <f>'részletező tábla módosíto ei '!U230</f>
        <v>0</v>
      </c>
      <c r="Q230" s="147">
        <f>'2a cofog szerinti teljesítés'!U232</f>
        <v>0</v>
      </c>
      <c r="R230" s="222"/>
      <c r="S230" s="221">
        <f>'részletező tábla eredeti ei Bag'!AZ230</f>
        <v>0</v>
      </c>
      <c r="T230" s="147">
        <f>'részletező tábla módosíto ei '!AZ230</f>
        <v>0</v>
      </c>
      <c r="U230" s="147">
        <f>'2a cofog szerinti teljesítés'!BC232</f>
        <v>0</v>
      </c>
      <c r="V230" s="302"/>
      <c r="W230" s="771">
        <f>'részletező tábla eredeti ei Bag'!BA230</f>
        <v>0</v>
      </c>
      <c r="X230" s="772">
        <f>'részletező tábla módosíto ei '!BA230</f>
        <v>0</v>
      </c>
      <c r="Y230" s="772">
        <f>'2a cofog szerinti teljesítés'!BD232</f>
        <v>0</v>
      </c>
      <c r="Z230" s="773"/>
      <c r="AA230" s="753">
        <f t="shared" si="116"/>
        <v>0</v>
      </c>
      <c r="AC230" s="101">
        <f t="shared" si="126"/>
        <v>0</v>
      </c>
      <c r="AD230" s="147">
        <f t="shared" si="117"/>
        <v>0</v>
      </c>
    </row>
    <row r="231" spans="1:30" x14ac:dyDescent="0.3">
      <c r="A231" s="18" t="s">
        <v>451</v>
      </c>
      <c r="B231" s="201" t="s">
        <v>452</v>
      </c>
      <c r="C231" s="221">
        <f>'részletező tábla eredeti ei Bag'!H231</f>
        <v>0</v>
      </c>
      <c r="D231" s="147">
        <f>'részletező tábla módosíto ei '!H231</f>
        <v>0</v>
      </c>
      <c r="E231" s="147">
        <f>'2a cofog szerinti teljesítés'!H233</f>
        <v>0</v>
      </c>
      <c r="F231" s="222"/>
      <c r="G231" s="221">
        <f>'részletező tábla eredeti ei Bag'!L231</f>
        <v>0</v>
      </c>
      <c r="H231" s="147">
        <f>'részletező tábla módosíto ei '!L231</f>
        <v>0</v>
      </c>
      <c r="I231" s="147">
        <f>'2a cofog szerinti teljesítés'!L233</f>
        <v>0</v>
      </c>
      <c r="J231" s="559"/>
      <c r="K231" s="221">
        <f>'részletező tábla eredeti ei Bag'!Q231</f>
        <v>0</v>
      </c>
      <c r="L231" s="147">
        <f>'részletező tábla módosíto ei '!Q231</f>
        <v>0</v>
      </c>
      <c r="M231" s="147">
        <f>'2a cofog szerinti teljesítés'!Q233</f>
        <v>0</v>
      </c>
      <c r="N231" s="222"/>
      <c r="O231" s="221">
        <f>'részletező tábla eredeti ei Bag'!U231</f>
        <v>0</v>
      </c>
      <c r="P231" s="147">
        <f>'részletező tábla módosíto ei '!U231</f>
        <v>0</v>
      </c>
      <c r="Q231" s="147">
        <f>'2a cofog szerinti teljesítés'!U233</f>
        <v>0</v>
      </c>
      <c r="R231" s="222"/>
      <c r="S231" s="221">
        <f>'részletező tábla eredeti ei Bag'!AZ231</f>
        <v>0</v>
      </c>
      <c r="T231" s="147">
        <f>'részletező tábla módosíto ei '!AZ231</f>
        <v>0</v>
      </c>
      <c r="U231" s="147">
        <f>'2a cofog szerinti teljesítés'!BC233</f>
        <v>0</v>
      </c>
      <c r="V231" s="302"/>
      <c r="W231" s="771">
        <f>'részletező tábla eredeti ei Bag'!BA231</f>
        <v>0</v>
      </c>
      <c r="X231" s="772">
        <f>'részletező tábla módosíto ei '!BA231</f>
        <v>0</v>
      </c>
      <c r="Y231" s="772">
        <f>'2a cofog szerinti teljesítés'!BD233</f>
        <v>0</v>
      </c>
      <c r="Z231" s="773"/>
      <c r="AA231" s="753">
        <f t="shared" si="116"/>
        <v>0</v>
      </c>
      <c r="AC231" s="101">
        <f t="shared" si="126"/>
        <v>0</v>
      </c>
      <c r="AD231" s="147">
        <f t="shared" si="117"/>
        <v>0</v>
      </c>
    </row>
    <row r="232" spans="1:30" x14ac:dyDescent="0.3">
      <c r="A232" s="18" t="s">
        <v>453</v>
      </c>
      <c r="B232" s="201" t="s">
        <v>454</v>
      </c>
      <c r="C232" s="221">
        <f>'részletező tábla eredeti ei Bag'!H232</f>
        <v>0</v>
      </c>
      <c r="D232" s="147">
        <f>'részletező tábla módosíto ei '!H232</f>
        <v>0</v>
      </c>
      <c r="E232" s="147">
        <f>'2a cofog szerinti teljesítés'!H234</f>
        <v>0</v>
      </c>
      <c r="F232" s="222"/>
      <c r="G232" s="221">
        <f>'részletező tábla eredeti ei Bag'!L232</f>
        <v>0</v>
      </c>
      <c r="H232" s="147">
        <f>'részletező tábla módosíto ei '!L232</f>
        <v>0</v>
      </c>
      <c r="I232" s="147">
        <f>'2a cofog szerinti teljesítés'!L234</f>
        <v>0</v>
      </c>
      <c r="J232" s="559"/>
      <c r="K232" s="221">
        <f>'részletező tábla eredeti ei Bag'!Q232</f>
        <v>0</v>
      </c>
      <c r="L232" s="147">
        <f>'részletező tábla módosíto ei '!Q232</f>
        <v>0</v>
      </c>
      <c r="M232" s="147">
        <f>'2a cofog szerinti teljesítés'!Q234</f>
        <v>0</v>
      </c>
      <c r="N232" s="222"/>
      <c r="O232" s="221">
        <f>'részletező tábla eredeti ei Bag'!U232</f>
        <v>0</v>
      </c>
      <c r="P232" s="147">
        <f>'részletező tábla módosíto ei '!U232</f>
        <v>0</v>
      </c>
      <c r="Q232" s="147">
        <f>'2a cofog szerinti teljesítés'!U234</f>
        <v>0</v>
      </c>
      <c r="R232" s="222"/>
      <c r="S232" s="221">
        <f>'részletező tábla eredeti ei Bag'!AZ232</f>
        <v>0</v>
      </c>
      <c r="T232" s="147">
        <f>'részletező tábla módosíto ei '!AZ232</f>
        <v>0</v>
      </c>
      <c r="U232" s="147">
        <f>'2a cofog szerinti teljesítés'!BC234</f>
        <v>0</v>
      </c>
      <c r="V232" s="302"/>
      <c r="W232" s="771">
        <f>'részletező tábla eredeti ei Bag'!BA232</f>
        <v>0</v>
      </c>
      <c r="X232" s="772">
        <f>'részletező tábla módosíto ei '!BA232</f>
        <v>0</v>
      </c>
      <c r="Y232" s="772">
        <f>'2a cofog szerinti teljesítés'!BD234</f>
        <v>0</v>
      </c>
      <c r="Z232" s="773"/>
      <c r="AA232" s="753">
        <f t="shared" si="116"/>
        <v>0</v>
      </c>
      <c r="AC232" s="101">
        <f t="shared" si="126"/>
        <v>0</v>
      </c>
      <c r="AD232" s="147">
        <f t="shared" si="117"/>
        <v>0</v>
      </c>
    </row>
    <row r="233" spans="1:30" ht="15.6" x14ac:dyDescent="0.3">
      <c r="A233" s="16" t="s">
        <v>455</v>
      </c>
      <c r="B233" s="200" t="s">
        <v>456</v>
      </c>
      <c r="C233" s="219">
        <f>'részletező tábla eredeti ei Bag'!H233</f>
        <v>0</v>
      </c>
      <c r="D233" s="146">
        <f>'részletező tábla módosíto ei '!H233</f>
        <v>0</v>
      </c>
      <c r="E233" s="146">
        <f>'2a cofog szerinti teljesítés'!H235</f>
        <v>0</v>
      </c>
      <c r="F233" s="220">
        <f t="shared" ref="F233" si="148">SUM(F234:F237)</f>
        <v>0</v>
      </c>
      <c r="G233" s="219">
        <f>'részletező tábla eredeti ei Bag'!L233</f>
        <v>0</v>
      </c>
      <c r="H233" s="146">
        <f>'részletező tábla módosíto ei '!L233</f>
        <v>0</v>
      </c>
      <c r="I233" s="146">
        <f>'2a cofog szerinti teljesítés'!L235</f>
        <v>0</v>
      </c>
      <c r="J233" s="558"/>
      <c r="K233" s="219">
        <f>'részletező tábla eredeti ei Bag'!Q233</f>
        <v>0</v>
      </c>
      <c r="L233" s="146">
        <f>'részletező tábla módosíto ei '!Q233</f>
        <v>0</v>
      </c>
      <c r="M233" s="146">
        <f>'2a cofog szerinti teljesítés'!Q235</f>
        <v>0</v>
      </c>
      <c r="N233" s="220">
        <f t="shared" ref="N233" si="149">SUM(N234:N237)</f>
        <v>0</v>
      </c>
      <c r="O233" s="219">
        <f>'részletező tábla eredeti ei Bag'!U233</f>
        <v>0</v>
      </c>
      <c r="P233" s="146">
        <f>'részletező tábla módosíto ei '!U233</f>
        <v>0</v>
      </c>
      <c r="Q233" s="146">
        <f>'2a cofog szerinti teljesítés'!U235</f>
        <v>0</v>
      </c>
      <c r="R233" s="220">
        <f t="shared" ref="R233" si="150">SUM(R234:R237)</f>
        <v>0</v>
      </c>
      <c r="S233" s="219">
        <f>'részletező tábla eredeti ei Bag'!AZ233</f>
        <v>0</v>
      </c>
      <c r="T233" s="146">
        <f>'részletező tábla módosíto ei '!AZ233</f>
        <v>0</v>
      </c>
      <c r="U233" s="146">
        <f>'2a cofog szerinti teljesítés'!BC235</f>
        <v>0</v>
      </c>
      <c r="V233" s="301">
        <f t="shared" ref="V233" si="151">SUM(V234:V237)</f>
        <v>0</v>
      </c>
      <c r="W233" s="768">
        <f>'részletező tábla eredeti ei Bag'!BA233</f>
        <v>0</v>
      </c>
      <c r="X233" s="769">
        <f>'részletező tábla módosíto ei '!BA233</f>
        <v>0</v>
      </c>
      <c r="Y233" s="769">
        <f>'2a cofog szerinti teljesítés'!BD235</f>
        <v>0</v>
      </c>
      <c r="Z233" s="770">
        <f t="shared" ref="Z233" si="152">SUM(Z234:Z237)</f>
        <v>0</v>
      </c>
      <c r="AA233" s="752">
        <f t="shared" si="116"/>
        <v>0</v>
      </c>
      <c r="AC233" s="101">
        <f t="shared" si="126"/>
        <v>0</v>
      </c>
      <c r="AD233" s="146">
        <f t="shared" si="117"/>
        <v>0</v>
      </c>
    </row>
    <row r="234" spans="1:30" x14ac:dyDescent="0.3">
      <c r="A234" s="18" t="s">
        <v>457</v>
      </c>
      <c r="B234" s="201" t="s">
        <v>458</v>
      </c>
      <c r="C234" s="221">
        <f>'részletező tábla eredeti ei Bag'!H234</f>
        <v>0</v>
      </c>
      <c r="D234" s="147">
        <f>'részletező tábla módosíto ei '!H234</f>
        <v>0</v>
      </c>
      <c r="E234" s="147">
        <f>'2a cofog szerinti teljesítés'!H236</f>
        <v>0</v>
      </c>
      <c r="F234" s="222"/>
      <c r="G234" s="221">
        <f>'részletező tábla eredeti ei Bag'!L234</f>
        <v>0</v>
      </c>
      <c r="H234" s="147">
        <f>'részletező tábla módosíto ei '!L234</f>
        <v>0</v>
      </c>
      <c r="I234" s="147">
        <f>'2a cofog szerinti teljesítés'!L236</f>
        <v>0</v>
      </c>
      <c r="J234" s="559"/>
      <c r="K234" s="221">
        <f>'részletező tábla eredeti ei Bag'!Q234</f>
        <v>0</v>
      </c>
      <c r="L234" s="147">
        <f>'részletező tábla módosíto ei '!Q234</f>
        <v>0</v>
      </c>
      <c r="M234" s="147">
        <f>'2a cofog szerinti teljesítés'!Q236</f>
        <v>0</v>
      </c>
      <c r="N234" s="222"/>
      <c r="O234" s="221">
        <f>'részletező tábla eredeti ei Bag'!U234</f>
        <v>0</v>
      </c>
      <c r="P234" s="147">
        <f>'részletező tábla módosíto ei '!U234</f>
        <v>0</v>
      </c>
      <c r="Q234" s="147">
        <f>'2a cofog szerinti teljesítés'!U236</f>
        <v>0</v>
      </c>
      <c r="R234" s="222"/>
      <c r="S234" s="221">
        <f>'részletező tábla eredeti ei Bag'!AZ234</f>
        <v>0</v>
      </c>
      <c r="T234" s="147">
        <f>'részletező tábla módosíto ei '!AZ234</f>
        <v>0</v>
      </c>
      <c r="U234" s="147">
        <f>'2a cofog szerinti teljesítés'!BC236</f>
        <v>0</v>
      </c>
      <c r="V234" s="302"/>
      <c r="W234" s="771">
        <f>'részletező tábla eredeti ei Bag'!BA234</f>
        <v>0</v>
      </c>
      <c r="X234" s="772">
        <f>'részletező tábla módosíto ei '!BA234</f>
        <v>0</v>
      </c>
      <c r="Y234" s="772">
        <f>'2a cofog szerinti teljesítés'!BD236</f>
        <v>0</v>
      </c>
      <c r="Z234" s="773"/>
      <c r="AA234" s="753">
        <f t="shared" si="116"/>
        <v>0</v>
      </c>
      <c r="AC234" s="101">
        <f t="shared" si="126"/>
        <v>0</v>
      </c>
      <c r="AD234" s="147">
        <f t="shared" si="117"/>
        <v>0</v>
      </c>
    </row>
    <row r="235" spans="1:30" x14ac:dyDescent="0.3">
      <c r="A235" s="18" t="s">
        <v>459</v>
      </c>
      <c r="B235" s="201" t="s">
        <v>460</v>
      </c>
      <c r="C235" s="221">
        <f>'részletező tábla eredeti ei Bag'!H235</f>
        <v>0</v>
      </c>
      <c r="D235" s="147">
        <f>'részletező tábla módosíto ei '!H235</f>
        <v>0</v>
      </c>
      <c r="E235" s="147">
        <f>'2a cofog szerinti teljesítés'!H237</f>
        <v>0</v>
      </c>
      <c r="F235" s="222"/>
      <c r="G235" s="221">
        <f>'részletező tábla eredeti ei Bag'!L235</f>
        <v>0</v>
      </c>
      <c r="H235" s="147">
        <f>'részletező tábla módosíto ei '!L235</f>
        <v>0</v>
      </c>
      <c r="I235" s="147">
        <f>'2a cofog szerinti teljesítés'!L237</f>
        <v>0</v>
      </c>
      <c r="J235" s="559"/>
      <c r="K235" s="221">
        <f>'részletező tábla eredeti ei Bag'!Q235</f>
        <v>0</v>
      </c>
      <c r="L235" s="147">
        <f>'részletező tábla módosíto ei '!Q235</f>
        <v>0</v>
      </c>
      <c r="M235" s="147">
        <f>'2a cofog szerinti teljesítés'!Q237</f>
        <v>0</v>
      </c>
      <c r="N235" s="222"/>
      <c r="O235" s="221">
        <f>'részletező tábla eredeti ei Bag'!U235</f>
        <v>0</v>
      </c>
      <c r="P235" s="147">
        <f>'részletező tábla módosíto ei '!U235</f>
        <v>0</v>
      </c>
      <c r="Q235" s="147">
        <f>'2a cofog szerinti teljesítés'!U237</f>
        <v>0</v>
      </c>
      <c r="R235" s="222"/>
      <c r="S235" s="221">
        <f>'részletező tábla eredeti ei Bag'!AZ235</f>
        <v>0</v>
      </c>
      <c r="T235" s="147">
        <f>'részletező tábla módosíto ei '!AZ235</f>
        <v>0</v>
      </c>
      <c r="U235" s="147">
        <f>'2a cofog szerinti teljesítés'!BC237</f>
        <v>0</v>
      </c>
      <c r="V235" s="302"/>
      <c r="W235" s="771">
        <f>'részletező tábla eredeti ei Bag'!BA235</f>
        <v>0</v>
      </c>
      <c r="X235" s="772">
        <f>'részletező tábla módosíto ei '!BA235</f>
        <v>0</v>
      </c>
      <c r="Y235" s="772">
        <f>'2a cofog szerinti teljesítés'!BD237</f>
        <v>0</v>
      </c>
      <c r="Z235" s="773"/>
      <c r="AA235" s="753">
        <f t="shared" si="116"/>
        <v>0</v>
      </c>
      <c r="AC235" s="101">
        <f t="shared" si="126"/>
        <v>0</v>
      </c>
      <c r="AD235" s="147">
        <f t="shared" si="117"/>
        <v>0</v>
      </c>
    </row>
    <row r="236" spans="1:30" x14ac:dyDescent="0.3">
      <c r="A236" s="18" t="s">
        <v>461</v>
      </c>
      <c r="B236" s="201" t="s">
        <v>462</v>
      </c>
      <c r="C236" s="221">
        <f>'részletező tábla eredeti ei Bag'!H236</f>
        <v>0</v>
      </c>
      <c r="D236" s="147">
        <f>'részletező tábla módosíto ei '!H236</f>
        <v>0</v>
      </c>
      <c r="E236" s="147">
        <f>'2a cofog szerinti teljesítés'!H238</f>
        <v>0</v>
      </c>
      <c r="F236" s="222"/>
      <c r="G236" s="221">
        <f>'részletező tábla eredeti ei Bag'!L236</f>
        <v>0</v>
      </c>
      <c r="H236" s="147">
        <f>'részletező tábla módosíto ei '!L236</f>
        <v>0</v>
      </c>
      <c r="I236" s="147">
        <f>'2a cofog szerinti teljesítés'!L238</f>
        <v>0</v>
      </c>
      <c r="J236" s="559"/>
      <c r="K236" s="221">
        <f>'részletező tábla eredeti ei Bag'!Q236</f>
        <v>0</v>
      </c>
      <c r="L236" s="147">
        <f>'részletező tábla módosíto ei '!Q236</f>
        <v>0</v>
      </c>
      <c r="M236" s="147">
        <f>'2a cofog szerinti teljesítés'!Q238</f>
        <v>0</v>
      </c>
      <c r="N236" s="222"/>
      <c r="O236" s="221">
        <f>'részletező tábla eredeti ei Bag'!U236</f>
        <v>0</v>
      </c>
      <c r="P236" s="147">
        <f>'részletező tábla módosíto ei '!U236</f>
        <v>0</v>
      </c>
      <c r="Q236" s="147">
        <f>'2a cofog szerinti teljesítés'!U238</f>
        <v>0</v>
      </c>
      <c r="R236" s="222"/>
      <c r="S236" s="221">
        <f>'részletező tábla eredeti ei Bag'!AZ236</f>
        <v>0</v>
      </c>
      <c r="T236" s="147">
        <f>'részletező tábla módosíto ei '!AZ236</f>
        <v>0</v>
      </c>
      <c r="U236" s="147">
        <f>'2a cofog szerinti teljesítés'!BC238</f>
        <v>0</v>
      </c>
      <c r="V236" s="302"/>
      <c r="W236" s="771">
        <f>'részletező tábla eredeti ei Bag'!BA236</f>
        <v>0</v>
      </c>
      <c r="X236" s="772">
        <f>'részletező tábla módosíto ei '!BA236</f>
        <v>0</v>
      </c>
      <c r="Y236" s="772">
        <f>'2a cofog szerinti teljesítés'!BD238</f>
        <v>0</v>
      </c>
      <c r="Z236" s="773"/>
      <c r="AA236" s="753">
        <f t="shared" si="116"/>
        <v>0</v>
      </c>
      <c r="AC236" s="101">
        <f t="shared" si="126"/>
        <v>0</v>
      </c>
      <c r="AD236" s="147">
        <f t="shared" si="117"/>
        <v>0</v>
      </c>
    </row>
    <row r="237" spans="1:30" x14ac:dyDescent="0.3">
      <c r="A237" s="18" t="s">
        <v>463</v>
      </c>
      <c r="B237" s="201" t="s">
        <v>464</v>
      </c>
      <c r="C237" s="221">
        <f>'részletező tábla eredeti ei Bag'!H237</f>
        <v>0</v>
      </c>
      <c r="D237" s="147">
        <f>'részletező tábla módosíto ei '!H237</f>
        <v>0</v>
      </c>
      <c r="E237" s="147">
        <f>'2a cofog szerinti teljesítés'!H239</f>
        <v>0</v>
      </c>
      <c r="F237" s="222"/>
      <c r="G237" s="221">
        <f>'részletező tábla eredeti ei Bag'!L237</f>
        <v>0</v>
      </c>
      <c r="H237" s="147">
        <f>'részletező tábla módosíto ei '!L237</f>
        <v>0</v>
      </c>
      <c r="I237" s="147">
        <f>'2a cofog szerinti teljesítés'!L239</f>
        <v>0</v>
      </c>
      <c r="J237" s="559"/>
      <c r="K237" s="221">
        <f>'részletező tábla eredeti ei Bag'!Q237</f>
        <v>0</v>
      </c>
      <c r="L237" s="147">
        <f>'részletező tábla módosíto ei '!Q237</f>
        <v>0</v>
      </c>
      <c r="M237" s="147">
        <f>'2a cofog szerinti teljesítés'!Q239</f>
        <v>0</v>
      </c>
      <c r="N237" s="222"/>
      <c r="O237" s="221">
        <f>'részletező tábla eredeti ei Bag'!U237</f>
        <v>0</v>
      </c>
      <c r="P237" s="147">
        <f>'részletező tábla módosíto ei '!U237</f>
        <v>0</v>
      </c>
      <c r="Q237" s="147">
        <f>'2a cofog szerinti teljesítés'!U239</f>
        <v>0</v>
      </c>
      <c r="R237" s="222"/>
      <c r="S237" s="221">
        <f>'részletező tábla eredeti ei Bag'!AZ237</f>
        <v>0</v>
      </c>
      <c r="T237" s="147">
        <f>'részletező tábla módosíto ei '!AZ237</f>
        <v>0</v>
      </c>
      <c r="U237" s="147">
        <f>'2a cofog szerinti teljesítés'!BC239</f>
        <v>0</v>
      </c>
      <c r="V237" s="302"/>
      <c r="W237" s="771">
        <f>'részletező tábla eredeti ei Bag'!BA237</f>
        <v>0</v>
      </c>
      <c r="X237" s="772">
        <f>'részletező tábla módosíto ei '!BA237</f>
        <v>0</v>
      </c>
      <c r="Y237" s="772">
        <f>'2a cofog szerinti teljesítés'!BD239</f>
        <v>0</v>
      </c>
      <c r="Z237" s="773"/>
      <c r="AA237" s="753">
        <f t="shared" si="116"/>
        <v>0</v>
      </c>
      <c r="AC237" s="101">
        <f t="shared" si="126"/>
        <v>0</v>
      </c>
      <c r="AD237" s="147">
        <f t="shared" si="117"/>
        <v>0</v>
      </c>
    </row>
    <row r="238" spans="1:30" ht="31.2" x14ac:dyDescent="0.3">
      <c r="A238" s="16" t="s">
        <v>465</v>
      </c>
      <c r="B238" s="200" t="s">
        <v>466</v>
      </c>
      <c r="C238" s="219">
        <f>'részletező tábla eredeti ei Bag'!H238</f>
        <v>0</v>
      </c>
      <c r="D238" s="146">
        <f>'részletező tábla módosíto ei '!H238</f>
        <v>0</v>
      </c>
      <c r="E238" s="146">
        <f>'2a cofog szerinti teljesítés'!H240</f>
        <v>0</v>
      </c>
      <c r="F238" s="220"/>
      <c r="G238" s="219">
        <f>'részletező tábla eredeti ei Bag'!L238</f>
        <v>0</v>
      </c>
      <c r="H238" s="146">
        <f>'részletező tábla módosíto ei '!L238</f>
        <v>0</v>
      </c>
      <c r="I238" s="146">
        <f>'2a cofog szerinti teljesítés'!L240</f>
        <v>0</v>
      </c>
      <c r="J238" s="558"/>
      <c r="K238" s="219">
        <f>'részletező tábla eredeti ei Bag'!Q238</f>
        <v>0</v>
      </c>
      <c r="L238" s="146">
        <f>'részletező tábla módosíto ei '!Q238</f>
        <v>0</v>
      </c>
      <c r="M238" s="146">
        <f>'2a cofog szerinti teljesítés'!Q240</f>
        <v>0</v>
      </c>
      <c r="N238" s="220"/>
      <c r="O238" s="219">
        <f>'részletező tábla eredeti ei Bag'!U238</f>
        <v>0</v>
      </c>
      <c r="P238" s="146">
        <f>'részletező tábla módosíto ei '!U238</f>
        <v>0</v>
      </c>
      <c r="Q238" s="146">
        <f>'2a cofog szerinti teljesítés'!U240</f>
        <v>0</v>
      </c>
      <c r="R238" s="220"/>
      <c r="S238" s="219">
        <f>'részletező tábla eredeti ei Bag'!AZ238</f>
        <v>0</v>
      </c>
      <c r="T238" s="146">
        <f>'részletező tábla módosíto ei '!AZ238</f>
        <v>0</v>
      </c>
      <c r="U238" s="146">
        <f>'2a cofog szerinti teljesítés'!BC240</f>
        <v>0</v>
      </c>
      <c r="V238" s="301"/>
      <c r="W238" s="768">
        <f>'részletező tábla eredeti ei Bag'!BA238</f>
        <v>0</v>
      </c>
      <c r="X238" s="769">
        <f>'részletező tábla módosíto ei '!BA238</f>
        <v>0</v>
      </c>
      <c r="Y238" s="769">
        <f>'2a cofog szerinti teljesítés'!BD240</f>
        <v>0</v>
      </c>
      <c r="Z238" s="770"/>
      <c r="AA238" s="752">
        <f t="shared" si="116"/>
        <v>0</v>
      </c>
      <c r="AC238" s="101">
        <f t="shared" si="126"/>
        <v>0</v>
      </c>
      <c r="AD238" s="146">
        <f t="shared" si="117"/>
        <v>0</v>
      </c>
    </row>
    <row r="239" spans="1:30" x14ac:dyDescent="0.3">
      <c r="C239" s="224"/>
      <c r="D239" s="148"/>
      <c r="E239" s="148"/>
      <c r="F239" s="225"/>
      <c r="G239" s="224">
        <f>'részletező tábla eredeti ei Bag'!L239</f>
        <v>0</v>
      </c>
      <c r="H239" s="148">
        <f>'részletező tábla módosíto ei '!L239</f>
        <v>0</v>
      </c>
      <c r="I239" s="148">
        <f>'2a cofog szerinti teljesítés'!L241</f>
        <v>0</v>
      </c>
      <c r="J239" s="176"/>
      <c r="K239" s="224"/>
      <c r="L239" s="148"/>
      <c r="M239" s="148"/>
      <c r="N239" s="225"/>
      <c r="O239" s="224"/>
      <c r="P239" s="148"/>
      <c r="Q239" s="148"/>
      <c r="R239" s="225"/>
      <c r="S239" s="224"/>
      <c r="T239" s="148"/>
      <c r="U239" s="148"/>
      <c r="V239" s="303"/>
      <c r="W239" s="224"/>
      <c r="X239" s="148"/>
      <c r="Y239" s="148"/>
      <c r="Z239" s="303"/>
      <c r="AA239" s="754"/>
      <c r="AC239" s="101">
        <f t="shared" si="126"/>
        <v>0</v>
      </c>
      <c r="AD239" s="148">
        <f t="shared" si="117"/>
        <v>0</v>
      </c>
    </row>
    <row r="240" spans="1:30" ht="15.6" x14ac:dyDescent="0.3">
      <c r="B240" s="25" t="s">
        <v>467</v>
      </c>
      <c r="C240" s="226">
        <f>'részletező tábla eredeti ei Bag'!H240</f>
        <v>26159370</v>
      </c>
      <c r="D240" s="149">
        <f>'részletező tábla módosíto ei '!H240</f>
        <v>26734370</v>
      </c>
      <c r="E240" s="149">
        <f>'2a cofog szerinti teljesítés'!H242</f>
        <v>24313067</v>
      </c>
      <c r="F240" s="227">
        <f>E240/D240</f>
        <v>0.9094310806650765</v>
      </c>
      <c r="G240" s="226">
        <f>'részletező tábla eredeti ei Bag'!L240</f>
        <v>72129895</v>
      </c>
      <c r="H240" s="149">
        <f>'részletező tábla módosíto ei '!L240</f>
        <v>83103732</v>
      </c>
      <c r="I240" s="149">
        <f>'2a cofog szerinti teljesítés'!L242</f>
        <v>78965328</v>
      </c>
      <c r="J240" s="561"/>
      <c r="K240" s="226">
        <f>'részletező tábla eredeti ei Bag'!Q240</f>
        <v>125257357</v>
      </c>
      <c r="L240" s="149">
        <f>'részletező tábla módosíto ei '!Q240</f>
        <v>147719310</v>
      </c>
      <c r="M240" s="149">
        <f>'2a cofog szerinti teljesítés'!Q242</f>
        <v>139063195</v>
      </c>
      <c r="N240" s="227">
        <f>M240/L240</f>
        <v>0.94140160145616714</v>
      </c>
      <c r="O240" s="226">
        <f>'részletező tábla eredeti ei Bag'!U240</f>
        <v>79194898</v>
      </c>
      <c r="P240" s="149">
        <f>'részletező tábla módosíto ei '!U240</f>
        <v>82816729</v>
      </c>
      <c r="Q240" s="149">
        <f>'2a cofog szerinti teljesítés'!U242</f>
        <v>79983885</v>
      </c>
      <c r="R240" s="227">
        <f>Q240/P240</f>
        <v>0.96579381926567032</v>
      </c>
      <c r="S240" s="226">
        <f>'részletező tábla eredeti ei Bag'!AZ240</f>
        <v>285148675</v>
      </c>
      <c r="T240" s="149">
        <f>'részletező tábla módosíto ei '!AZ240</f>
        <v>320830691</v>
      </c>
      <c r="U240" s="149">
        <f>'2a cofog szerinti teljesítés'!BC242</f>
        <v>274976001</v>
      </c>
      <c r="V240" s="304">
        <f>U240/T240</f>
        <v>0.85707511380200219</v>
      </c>
      <c r="W240" s="226">
        <f>'részletező tábla eredeti ei Bag'!BA240</f>
        <v>587890195</v>
      </c>
      <c r="X240" s="149">
        <f>'részletező tábla módosíto ei '!BA240</f>
        <v>661204832</v>
      </c>
      <c r="Y240" s="149">
        <f>'2a cofog szerinti teljesítés'!BD242</f>
        <v>597301476</v>
      </c>
      <c r="Z240" s="304">
        <f>Y240/X240</f>
        <v>0.90335316242818986</v>
      </c>
      <c r="AA240" s="755">
        <f>X240-Y240</f>
        <v>63903356</v>
      </c>
      <c r="AC240" s="101">
        <f t="shared" si="126"/>
        <v>63903356</v>
      </c>
      <c r="AD240" s="149">
        <f t="shared" si="117"/>
        <v>63903356</v>
      </c>
    </row>
    <row r="241" spans="1:30" x14ac:dyDescent="0.3">
      <c r="C241" s="224"/>
      <c r="D241" s="148"/>
      <c r="E241" s="148"/>
      <c r="F241" s="225"/>
      <c r="G241" s="224">
        <f>'részletező tábla eredeti ei Bag'!L241</f>
        <v>0</v>
      </c>
      <c r="H241" s="148">
        <f>'részletező tábla módosíto ei '!L241</f>
        <v>0</v>
      </c>
      <c r="I241" s="148">
        <f>'2a cofog szerinti teljesítés'!L243</f>
        <v>0</v>
      </c>
      <c r="J241" s="176"/>
      <c r="K241" s="224"/>
      <c r="L241" s="148"/>
      <c r="M241" s="148"/>
      <c r="N241" s="225"/>
      <c r="O241" s="224"/>
      <c r="P241" s="148"/>
      <c r="Q241" s="148"/>
      <c r="R241" s="225"/>
      <c r="S241" s="224"/>
      <c r="T241" s="148"/>
      <c r="U241" s="148"/>
      <c r="V241" s="303"/>
      <c r="W241" s="224"/>
      <c r="X241" s="148"/>
      <c r="Y241" s="148"/>
      <c r="Z241" s="303"/>
      <c r="AA241" s="754"/>
      <c r="AC241" s="101">
        <f t="shared" si="126"/>
        <v>0</v>
      </c>
      <c r="AD241" s="148">
        <f t="shared" si="117"/>
        <v>0</v>
      </c>
    </row>
    <row r="242" spans="1:30" x14ac:dyDescent="0.3">
      <c r="B242" s="25" t="s">
        <v>468</v>
      </c>
      <c r="C242" s="226">
        <f>'részletező tábla eredeti ei Bag'!H242</f>
        <v>0</v>
      </c>
      <c r="D242" s="149">
        <f>'részletező tábla módosíto ei '!H242</f>
        <v>1321000</v>
      </c>
      <c r="E242" s="149">
        <f>'2a cofog szerinti teljesítés'!H244</f>
        <v>1312987</v>
      </c>
      <c r="F242" s="227">
        <v>0</v>
      </c>
      <c r="G242" s="226">
        <f>'részletező tábla eredeti ei Bag'!L242</f>
        <v>853700</v>
      </c>
      <c r="H242" s="149">
        <f>'részletező tábla módosíto ei '!L242</f>
        <v>853700</v>
      </c>
      <c r="I242" s="149">
        <f>'2a cofog szerinti teljesítés'!L244</f>
        <v>139990</v>
      </c>
      <c r="J242" s="561"/>
      <c r="K242" s="226">
        <f>'részletező tábla eredeti ei Bag'!Q242</f>
        <v>0</v>
      </c>
      <c r="L242" s="149">
        <f>'részletező tábla módosíto ei '!Q242</f>
        <v>830613</v>
      </c>
      <c r="M242" s="149">
        <f>'2a cofog szerinti teljesítés'!Q244</f>
        <v>790049</v>
      </c>
      <c r="N242" s="227">
        <f t="shared" ref="N242" si="153">N194+N202+N207</f>
        <v>0</v>
      </c>
      <c r="O242" s="226">
        <f>'részletező tábla eredeti ei Bag'!U242</f>
        <v>0</v>
      </c>
      <c r="P242" s="149">
        <f>'részletező tábla módosíto ei '!U242</f>
        <v>43129</v>
      </c>
      <c r="Q242" s="149">
        <f>'2a cofog szerinti teljesítés'!U244</f>
        <v>0</v>
      </c>
      <c r="R242" s="227">
        <f>Q242/P242</f>
        <v>0</v>
      </c>
      <c r="S242" s="226">
        <f>'részletező tábla eredeti ei Bag'!AZ242</f>
        <v>388686145</v>
      </c>
      <c r="T242" s="149">
        <f>'részletező tábla módosíto ei '!AZ242</f>
        <v>445835491</v>
      </c>
      <c r="U242" s="149">
        <f>'2a cofog szerinti teljesítés'!BC244</f>
        <v>79701041</v>
      </c>
      <c r="V242" s="304">
        <f>U242/T242</f>
        <v>0.17876782492401441</v>
      </c>
      <c r="W242" s="226">
        <f>'részletező tábla eredeti ei Bag'!BA242</f>
        <v>388686145</v>
      </c>
      <c r="X242" s="149">
        <f>'részletező tábla módosíto ei '!BA242</f>
        <v>448883933</v>
      </c>
      <c r="Y242" s="149">
        <f>'2a cofog szerinti teljesítés'!BD244</f>
        <v>81804077</v>
      </c>
      <c r="Z242" s="304">
        <f>Y242/X242</f>
        <v>0.18223881717771351</v>
      </c>
      <c r="AA242" s="755">
        <f>X242-Y242</f>
        <v>367079856</v>
      </c>
      <c r="AC242" s="101">
        <f t="shared" si="126"/>
        <v>367079856</v>
      </c>
      <c r="AD242" s="149">
        <f t="shared" si="117"/>
        <v>367079856</v>
      </c>
    </row>
    <row r="243" spans="1:30" x14ac:dyDescent="0.3">
      <c r="C243" s="224"/>
      <c r="D243" s="148"/>
      <c r="E243" s="148"/>
      <c r="F243" s="225"/>
      <c r="G243" s="224">
        <f>'részletező tábla eredeti ei Bag'!L243</f>
        <v>0</v>
      </c>
      <c r="H243" s="148">
        <f>'részletező tábla módosíto ei '!L243</f>
        <v>0</v>
      </c>
      <c r="I243" s="148">
        <f>'2a cofog szerinti teljesítés'!L245</f>
        <v>0</v>
      </c>
      <c r="J243" s="176"/>
      <c r="K243" s="224"/>
      <c r="L243" s="148"/>
      <c r="M243" s="148"/>
      <c r="N243" s="225"/>
      <c r="O243" s="224"/>
      <c r="P243" s="148"/>
      <c r="Q243" s="148"/>
      <c r="R243" s="225"/>
      <c r="S243" s="224"/>
      <c r="T243" s="148"/>
      <c r="U243" s="148"/>
      <c r="V243" s="303"/>
      <c r="W243" s="224"/>
      <c r="X243" s="148"/>
      <c r="Y243" s="148"/>
      <c r="Z243" s="303"/>
      <c r="AA243" s="754"/>
      <c r="AC243" s="101">
        <f t="shared" si="126"/>
        <v>0</v>
      </c>
      <c r="AD243" s="148">
        <f t="shared" si="117"/>
        <v>0</v>
      </c>
    </row>
    <row r="244" spans="1:30" x14ac:dyDescent="0.3">
      <c r="B244" s="25" t="s">
        <v>469</v>
      </c>
      <c r="C244" s="226">
        <f>'részletező tábla eredeti ei Bag'!H244</f>
        <v>0</v>
      </c>
      <c r="D244" s="149">
        <f>'részletező tábla módosíto ei '!H244</f>
        <v>0</v>
      </c>
      <c r="E244" s="149">
        <f>'2a cofog szerinti teljesítés'!H246</f>
        <v>0</v>
      </c>
      <c r="F244" s="227">
        <f t="shared" ref="F244" si="154">F216</f>
        <v>0</v>
      </c>
      <c r="G244" s="226">
        <f>'részletező tábla eredeti ei Bag'!L244</f>
        <v>0</v>
      </c>
      <c r="H244" s="149">
        <f>'részletező tábla módosíto ei '!L244</f>
        <v>0</v>
      </c>
      <c r="I244" s="149">
        <f>'2a cofog szerinti teljesítés'!L246</f>
        <v>0</v>
      </c>
      <c r="J244" s="561"/>
      <c r="K244" s="226">
        <f>'részletező tábla eredeti ei Bag'!Q244</f>
        <v>0</v>
      </c>
      <c r="L244" s="149">
        <f>'részletező tábla módosíto ei '!Q244</f>
        <v>0</v>
      </c>
      <c r="M244" s="149">
        <f>'2a cofog szerinti teljesítés'!Q246</f>
        <v>0</v>
      </c>
      <c r="N244" s="227">
        <f t="shared" ref="N244" si="155">N216</f>
        <v>0</v>
      </c>
      <c r="O244" s="226">
        <f>'részletező tábla eredeti ei Bag'!U244</f>
        <v>0</v>
      </c>
      <c r="P244" s="149">
        <f>'részletező tábla módosíto ei '!U244</f>
        <v>0</v>
      </c>
      <c r="Q244" s="149">
        <f>'2a cofog szerinti teljesítés'!U246</f>
        <v>0</v>
      </c>
      <c r="R244" s="227">
        <f t="shared" ref="R244" si="156">R216</f>
        <v>0</v>
      </c>
      <c r="S244" s="226">
        <f>'részletező tábla eredeti ei Bag'!AZ244</f>
        <v>304657996</v>
      </c>
      <c r="T244" s="149">
        <f>'részletező tábla módosíto ei '!AZ244</f>
        <v>341784827</v>
      </c>
      <c r="U244" s="149">
        <f>'2a cofog szerinti teljesítés'!BC246</f>
        <v>330568645</v>
      </c>
      <c r="V244" s="304">
        <f>U244/T244</f>
        <v>0.96718349934240933</v>
      </c>
      <c r="W244" s="226">
        <f>'részletező tábla eredeti ei Bag'!BA244</f>
        <v>304657996</v>
      </c>
      <c r="X244" s="149">
        <f>'részletező tábla módosíto ei '!BA244</f>
        <v>341784827</v>
      </c>
      <c r="Y244" s="149">
        <f>'2a cofog szerinti teljesítés'!BD246</f>
        <v>330568645</v>
      </c>
      <c r="Z244" s="304">
        <f>Y244/X244</f>
        <v>0.96718349934240933</v>
      </c>
      <c r="AA244" s="755">
        <f>X244-Y244</f>
        <v>11216182</v>
      </c>
      <c r="AC244" s="101">
        <f t="shared" si="126"/>
        <v>11216182</v>
      </c>
      <c r="AD244" s="149">
        <f t="shared" si="117"/>
        <v>11216182</v>
      </c>
    </row>
    <row r="245" spans="1:30" x14ac:dyDescent="0.3">
      <c r="C245" s="224"/>
      <c r="D245" s="148"/>
      <c r="E245" s="148"/>
      <c r="F245" s="225"/>
      <c r="G245" s="224">
        <f>'részletező tábla eredeti ei Bag'!L245</f>
        <v>0</v>
      </c>
      <c r="H245" s="148">
        <f>'részletező tábla módosíto ei '!L245</f>
        <v>0</v>
      </c>
      <c r="I245" s="148">
        <f>'2a cofog szerinti teljesítés'!L247</f>
        <v>0</v>
      </c>
      <c r="J245" s="176"/>
      <c r="K245" s="224"/>
      <c r="L245" s="148"/>
      <c r="M245" s="148"/>
      <c r="N245" s="225"/>
      <c r="O245" s="224"/>
      <c r="P245" s="148"/>
      <c r="Q245" s="148"/>
      <c r="R245" s="225"/>
      <c r="S245" s="224"/>
      <c r="T245" s="148"/>
      <c r="U245" s="148"/>
      <c r="V245" s="303"/>
      <c r="W245" s="224"/>
      <c r="X245" s="148"/>
      <c r="Y245" s="148"/>
      <c r="Z245" s="303"/>
      <c r="AA245" s="754"/>
      <c r="AC245" s="101">
        <f t="shared" si="126"/>
        <v>0</v>
      </c>
      <c r="AD245" s="148">
        <f t="shared" si="117"/>
        <v>0</v>
      </c>
    </row>
    <row r="246" spans="1:30" ht="17.399999999999999" x14ac:dyDescent="0.3">
      <c r="A246" s="36" t="s">
        <v>470</v>
      </c>
      <c r="B246" s="209" t="s">
        <v>471</v>
      </c>
      <c r="C246" s="239">
        <f>'részletező tábla eredeti ei Bag'!H246</f>
        <v>26159370</v>
      </c>
      <c r="D246" s="167">
        <f>'részletező tábla módosíto ei '!H246</f>
        <v>28055370</v>
      </c>
      <c r="E246" s="167">
        <f>'2a cofog szerinti teljesítés'!H248</f>
        <v>25626054</v>
      </c>
      <c r="F246" s="240">
        <f>E246/D246</f>
        <v>0.91340994611726734</v>
      </c>
      <c r="G246" s="239">
        <f>'részletező tábla eredeti ei Bag'!L246</f>
        <v>72983595</v>
      </c>
      <c r="H246" s="167">
        <f>'részletező tábla módosíto ei '!L246</f>
        <v>83957432</v>
      </c>
      <c r="I246" s="167">
        <f>'2a cofog szerinti teljesítés'!L248</f>
        <v>79105318</v>
      </c>
      <c r="J246" s="569"/>
      <c r="K246" s="239">
        <f>'részletező tábla eredeti ei Bag'!Q246</f>
        <v>125257357</v>
      </c>
      <c r="L246" s="167">
        <f>'részletező tábla módosíto ei '!Q246</f>
        <v>148549923</v>
      </c>
      <c r="M246" s="167">
        <f>'2a cofog szerinti teljesítés'!Q248</f>
        <v>139853244</v>
      </c>
      <c r="N246" s="240">
        <f>M246/L246</f>
        <v>0.94145618641619899</v>
      </c>
      <c r="O246" s="239">
        <f>'részletező tábla eredeti ei Bag'!U246</f>
        <v>79194898</v>
      </c>
      <c r="P246" s="167">
        <f>'részletező tábla módosíto ei '!U246</f>
        <v>82859858</v>
      </c>
      <c r="Q246" s="167">
        <f>'2a cofog szerinti teljesítés'!U248</f>
        <v>79983885</v>
      </c>
      <c r="R246" s="240">
        <f>Q246/P246</f>
        <v>0.9652911184086268</v>
      </c>
      <c r="S246" s="239">
        <f>'részletező tábla eredeti ei Bag'!AZ246</f>
        <v>978492816</v>
      </c>
      <c r="T246" s="167">
        <f>'részletező tábla módosíto ei '!AZ246</f>
        <v>1108451009</v>
      </c>
      <c r="U246" s="167">
        <f>'2a cofog szerinti teljesítés'!BC248</f>
        <v>685245687</v>
      </c>
      <c r="V246" s="313">
        <f>U246/T246</f>
        <v>0.6182011486625838</v>
      </c>
      <c r="W246" s="780">
        <f>'részletező tábla eredeti ei Bag'!BA246</f>
        <v>1209104441</v>
      </c>
      <c r="X246" s="781">
        <f>'részletező tábla módosíto ei '!BA246</f>
        <v>1451873592</v>
      </c>
      <c r="Y246" s="781">
        <f>'2a cofog szerinti teljesítés'!BD248</f>
        <v>930708870</v>
      </c>
      <c r="Z246" s="782">
        <f>Y246/X246</f>
        <v>0.64103987780225424</v>
      </c>
      <c r="AA246" s="763">
        <f>X246-Y246</f>
        <v>521164722</v>
      </c>
      <c r="AC246" s="101">
        <f t="shared" si="126"/>
        <v>521164722</v>
      </c>
      <c r="AD246" s="167">
        <f t="shared" si="117"/>
        <v>521164722</v>
      </c>
    </row>
    <row r="247" spans="1:30" ht="17.399999999999999" x14ac:dyDescent="0.3">
      <c r="A247" s="28"/>
      <c r="B247" s="29"/>
      <c r="C247" s="224"/>
      <c r="D247" s="148"/>
      <c r="E247" s="148"/>
      <c r="F247" s="225"/>
      <c r="G247" s="224">
        <f>'részletező tábla eredeti ei Bag'!L247</f>
        <v>0</v>
      </c>
      <c r="H247" s="148">
        <f>'részletező tábla módosíto ei '!L247</f>
        <v>0</v>
      </c>
      <c r="I247" s="148">
        <f>'2a cofog szerinti teljesítés'!L249</f>
        <v>0</v>
      </c>
      <c r="J247" s="176"/>
      <c r="K247" s="224"/>
      <c r="L247" s="148"/>
      <c r="M247" s="148"/>
      <c r="N247" s="225"/>
      <c r="O247" s="224"/>
      <c r="P247" s="148"/>
      <c r="Q247" s="148"/>
      <c r="R247" s="225"/>
      <c r="S247" s="224"/>
      <c r="T247" s="148"/>
      <c r="U247" s="148"/>
      <c r="V247" s="303"/>
      <c r="W247" s="224"/>
      <c r="X247" s="148"/>
      <c r="Y247" s="148"/>
      <c r="Z247" s="303"/>
      <c r="AA247" s="754"/>
      <c r="AC247" s="101">
        <f t="shared" si="126"/>
        <v>0</v>
      </c>
      <c r="AD247" s="148">
        <f t="shared" si="117"/>
        <v>0</v>
      </c>
    </row>
    <row r="248" spans="1:30" ht="30.6" x14ac:dyDescent="0.3">
      <c r="A248" s="30"/>
      <c r="B248" s="206" t="s">
        <v>472</v>
      </c>
      <c r="C248" s="230">
        <f>'részletező tábla eredeti ei Bag'!H248</f>
        <v>26159370</v>
      </c>
      <c r="D248" s="151">
        <f>'részletező tábla módosíto ei '!H248</f>
        <v>28055370</v>
      </c>
      <c r="E248" s="151">
        <f>'2a cofog szerinti teljesítés'!H250</f>
        <v>25626054</v>
      </c>
      <c r="F248" s="231">
        <f>E248/D248</f>
        <v>0.91340994611726734</v>
      </c>
      <c r="G248" s="230">
        <f>'részletező tábla eredeti ei Bag'!L248</f>
        <v>72983595</v>
      </c>
      <c r="H248" s="151">
        <f>'részletező tábla módosíto ei '!L248</f>
        <v>83957432</v>
      </c>
      <c r="I248" s="151">
        <f>'2a cofog szerinti teljesítés'!L250</f>
        <v>79105318</v>
      </c>
      <c r="J248" s="570"/>
      <c r="K248" s="230">
        <f>'részletező tábla eredeti ei Bag'!Q248</f>
        <v>125257357</v>
      </c>
      <c r="L248" s="151">
        <f>'részletező tábla módosíto ei '!Q248</f>
        <v>148549923</v>
      </c>
      <c r="M248" s="151">
        <f>'2a cofog szerinti teljesítés'!Q250</f>
        <v>139853244</v>
      </c>
      <c r="N248" s="231">
        <f>M248/L248</f>
        <v>0.94145618641619899</v>
      </c>
      <c r="O248" s="230">
        <f>'részletező tábla eredeti ei Bag'!U248</f>
        <v>79194898</v>
      </c>
      <c r="P248" s="151">
        <f>'részletező tábla módosíto ei '!U248</f>
        <v>82859858</v>
      </c>
      <c r="Q248" s="151">
        <f>'2a cofog szerinti teljesítés'!U250</f>
        <v>79983885</v>
      </c>
      <c r="R248" s="231">
        <f>Q248/P248</f>
        <v>0.9652911184086268</v>
      </c>
      <c r="S248" s="230">
        <f>'részletező tábla eredeti ei Bag'!AZ248</f>
        <v>687693384</v>
      </c>
      <c r="T248" s="151">
        <f>'részletező tábla módosíto ei '!AZ248</f>
        <v>780524746</v>
      </c>
      <c r="U248" s="151">
        <f>'2a cofog szerinti teljesítés'!BC250</f>
        <v>368535606</v>
      </c>
      <c r="V248" s="306">
        <f>U248/T248</f>
        <v>0.47216389728660824</v>
      </c>
      <c r="W248" s="230">
        <f>'részletező tábla eredeti ei Bag'!BA248</f>
        <v>918305009</v>
      </c>
      <c r="X248" s="151">
        <f>'részletező tábla módosíto ei '!BA248</f>
        <v>1123947329</v>
      </c>
      <c r="Y248" s="151">
        <f>'2a cofog szerinti teljesítés'!BD250</f>
        <v>613998789</v>
      </c>
      <c r="Z248" s="306">
        <f>Y248/X248</f>
        <v>0.54628786701801046</v>
      </c>
      <c r="AA248" s="757">
        <f>X248-Y248</f>
        <v>509948540</v>
      </c>
      <c r="AC248" s="101">
        <f t="shared" si="126"/>
        <v>509948540</v>
      </c>
      <c r="AD248" s="151">
        <f t="shared" si="117"/>
        <v>509948540</v>
      </c>
    </row>
    <row r="249" spans="1:30" x14ac:dyDescent="0.3">
      <c r="C249" s="224"/>
      <c r="D249" s="148"/>
      <c r="E249" s="148"/>
      <c r="F249" s="225"/>
      <c r="G249" s="224">
        <f>'részletező tábla eredeti ei Bag'!L249</f>
        <v>0</v>
      </c>
      <c r="H249" s="148">
        <f>'részletező tábla módosíto ei '!L249</f>
        <v>0</v>
      </c>
      <c r="I249" s="148">
        <f>'2a cofog szerinti teljesítés'!L251</f>
        <v>0</v>
      </c>
      <c r="J249" s="176"/>
      <c r="K249" s="224"/>
      <c r="L249" s="148"/>
      <c r="M249" s="148"/>
      <c r="N249" s="225"/>
      <c r="O249" s="224"/>
      <c r="P249" s="148"/>
      <c r="Q249" s="148"/>
      <c r="R249" s="225"/>
      <c r="S249" s="224"/>
      <c r="T249" s="148"/>
      <c r="U249" s="148"/>
      <c r="V249" s="303"/>
      <c r="W249" s="224"/>
      <c r="X249" s="148"/>
      <c r="Y249" s="148"/>
      <c r="Z249" s="303"/>
      <c r="AA249" s="754"/>
      <c r="AC249" s="101">
        <f t="shared" si="126"/>
        <v>0</v>
      </c>
      <c r="AD249" s="148">
        <f t="shared" si="117"/>
        <v>0</v>
      </c>
    </row>
    <row r="250" spans="1:30" ht="35.4" thickBot="1" x14ac:dyDescent="0.35">
      <c r="A250" s="32"/>
      <c r="B250" s="207" t="s">
        <v>473</v>
      </c>
      <c r="C250" s="241">
        <f>'részletező tábla eredeti ei Bag'!H250</f>
        <v>26159370</v>
      </c>
      <c r="D250" s="242">
        <f>'részletező tábla módosíto ei '!H250</f>
        <v>28055370</v>
      </c>
      <c r="E250" s="242">
        <f>'2a cofog szerinti teljesítés'!H252</f>
        <v>25626054</v>
      </c>
      <c r="F250" s="243">
        <f>E250/D250</f>
        <v>0.91340994611726734</v>
      </c>
      <c r="G250" s="241">
        <f>'részletező tábla eredeti ei Bag'!L250</f>
        <v>72983595</v>
      </c>
      <c r="H250" s="242">
        <f>'részletező tábla módosíto ei '!L250</f>
        <v>83957432</v>
      </c>
      <c r="I250" s="242">
        <f>'2a cofog szerinti teljesítés'!L252</f>
        <v>79105318</v>
      </c>
      <c r="J250" s="571"/>
      <c r="K250" s="241">
        <f>'részletező tábla eredeti ei Bag'!Q250</f>
        <v>125257357</v>
      </c>
      <c r="L250" s="242">
        <f>'részletező tábla módosíto ei '!Q250</f>
        <v>148549923</v>
      </c>
      <c r="M250" s="242">
        <f>'2a cofog szerinti teljesítés'!Q252</f>
        <v>139853244</v>
      </c>
      <c r="N250" s="243">
        <f>M250/L250</f>
        <v>0.94145618641619899</v>
      </c>
      <c r="O250" s="241">
        <f>'részletező tábla eredeti ei Bag'!U250</f>
        <v>79194898</v>
      </c>
      <c r="P250" s="242">
        <f>'részletező tábla módosíto ei '!U250</f>
        <v>82859858</v>
      </c>
      <c r="Q250" s="242">
        <f>'2a cofog szerinti teljesítés'!U252</f>
        <v>79983885</v>
      </c>
      <c r="R250" s="243">
        <f>Q250/P250</f>
        <v>0.9652911184086268</v>
      </c>
      <c r="S250" s="241">
        <f>'részletező tábla eredeti ei Bag'!AZ250</f>
        <v>673834820</v>
      </c>
      <c r="T250" s="242">
        <f>'részletező tábla módosíto ei '!AZ250</f>
        <v>766666182</v>
      </c>
      <c r="U250" s="242">
        <f>'2a cofog szerinti teljesítés'!BC252</f>
        <v>354677042</v>
      </c>
      <c r="V250" s="307">
        <f>U250/T250</f>
        <v>0.46262252115354163</v>
      </c>
      <c r="W250" s="241">
        <f>'részletező tábla eredeti ei Bag'!BA250</f>
        <v>904446445</v>
      </c>
      <c r="X250" s="242">
        <f>'részletező tábla módosíto ei '!BA250</f>
        <v>1110088765</v>
      </c>
      <c r="Y250" s="242">
        <f>'2a cofog szerinti teljesítés'!BD252</f>
        <v>600140225</v>
      </c>
      <c r="Z250" s="307">
        <f>Y250/X250</f>
        <v>0.54062363652513856</v>
      </c>
      <c r="AA250" s="758">
        <f>X250-Y250</f>
        <v>509948540</v>
      </c>
      <c r="AC250" s="101">
        <f t="shared" si="126"/>
        <v>509948540</v>
      </c>
      <c r="AD250" s="242">
        <f t="shared" si="117"/>
        <v>509948540</v>
      </c>
    </row>
    <row r="251" spans="1:30" ht="17.399999999999999" x14ac:dyDescent="0.3">
      <c r="A251" s="28"/>
      <c r="B251" s="29"/>
      <c r="C251" s="153"/>
      <c r="D251" s="153"/>
      <c r="E251" s="153"/>
      <c r="F251" s="176"/>
      <c r="G251" s="176"/>
      <c r="H251" s="176"/>
      <c r="I251" s="176"/>
      <c r="J251" s="176"/>
      <c r="K251" s="153"/>
      <c r="L251" s="153"/>
      <c r="M251" s="153"/>
      <c r="N251" s="176"/>
      <c r="O251" s="153"/>
      <c r="P251" s="153"/>
      <c r="Q251" s="153"/>
      <c r="R251" s="176"/>
      <c r="S251" s="153"/>
      <c r="T251" s="153"/>
      <c r="U251" s="153"/>
      <c r="V251" s="308"/>
      <c r="W251" s="153"/>
      <c r="X251" s="153"/>
      <c r="Y251" s="153"/>
      <c r="Z251" s="176"/>
      <c r="AA251" s="153"/>
    </row>
    <row r="252" spans="1:30" x14ac:dyDescent="0.3">
      <c r="D252" t="s">
        <v>962</v>
      </c>
      <c r="E252" s="101">
        <f>(D144+D169+D178+D194+D202)-(E144+E169+E178+E194+E202)</f>
        <v>1725163</v>
      </c>
      <c r="M252" s="101">
        <f>(L144+L169+L178+L194+L202)-(M144+M169+M178+M194+M202)</f>
        <v>1624422</v>
      </c>
      <c r="Q252" s="101">
        <f>(P144+P169+P178+P194+P202)-(Q144+Q169+Q178+Q194+Q202)</f>
        <v>2870438</v>
      </c>
      <c r="U252" s="101">
        <f>(T144+T169+T178+T194+T202)-(U144+U169+U178+U194+U202)</f>
        <v>407151923</v>
      </c>
    </row>
  </sheetData>
  <phoneticPr fontId="76" type="noConversion"/>
  <pageMargins left="0.70866141732283472" right="0.70866141732283472" top="0.74803149606299213" bottom="0.74803149606299213" header="0.31496062992125984" footer="0.31496062992125984"/>
  <pageSetup paperSize="9" scale="18" fitToHeight="2" orientation="portrait" horizontalDpi="1200" r:id="rId1"/>
  <headerFooter>
    <oddHeader>&amp;C&amp;A&amp;R2b .mellélet</oddHeader>
    <oddFooter>&amp;P. oldal, összesen: &amp;N</oddFooter>
  </headerFooter>
  <rowBreaks count="1" manualBreakCount="1">
    <brk id="119"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
  <sheetViews>
    <sheetView workbookViewId="0">
      <pane ySplit="2" topLeftCell="A3" activePane="bottomLeft" state="frozen"/>
      <selection pane="bottomLeft" activeCell="B2" sqref="B2"/>
    </sheetView>
  </sheetViews>
  <sheetFormatPr defaultRowHeight="13.2" x14ac:dyDescent="0.25"/>
  <cols>
    <col min="1" max="1" width="8.109375" style="91" customWidth="1"/>
    <col min="2" max="2" width="41" style="91" customWidth="1"/>
    <col min="3" max="30" width="32.88671875" style="91" customWidth="1"/>
    <col min="31" max="256" width="9.109375" style="91"/>
    <col min="257" max="257" width="8.109375" style="91" customWidth="1"/>
    <col min="258" max="258" width="41" style="91" customWidth="1"/>
    <col min="259" max="286" width="32.88671875" style="91" customWidth="1"/>
    <col min="287" max="512" width="9.109375" style="91"/>
    <col min="513" max="513" width="8.109375" style="91" customWidth="1"/>
    <col min="514" max="514" width="41" style="91" customWidth="1"/>
    <col min="515" max="542" width="32.88671875" style="91" customWidth="1"/>
    <col min="543" max="768" width="9.109375" style="91"/>
    <col min="769" max="769" width="8.109375" style="91" customWidth="1"/>
    <col min="770" max="770" width="41" style="91" customWidth="1"/>
    <col min="771" max="798" width="32.88671875" style="91" customWidth="1"/>
    <col min="799" max="1024" width="9.109375" style="91"/>
    <col min="1025" max="1025" width="8.109375" style="91" customWidth="1"/>
    <col min="1026" max="1026" width="41" style="91" customWidth="1"/>
    <col min="1027" max="1054" width="32.88671875" style="91" customWidth="1"/>
    <col min="1055" max="1280" width="9.109375" style="91"/>
    <col min="1281" max="1281" width="8.109375" style="91" customWidth="1"/>
    <col min="1282" max="1282" width="41" style="91" customWidth="1"/>
    <col min="1283" max="1310" width="32.88671875" style="91" customWidth="1"/>
    <col min="1311" max="1536" width="9.109375" style="91"/>
    <col min="1537" max="1537" width="8.109375" style="91" customWidth="1"/>
    <col min="1538" max="1538" width="41" style="91" customWidth="1"/>
    <col min="1539" max="1566" width="32.88671875" style="91" customWidth="1"/>
    <col min="1567" max="1792" width="9.109375" style="91"/>
    <col min="1793" max="1793" width="8.109375" style="91" customWidth="1"/>
    <col min="1794" max="1794" width="41" style="91" customWidth="1"/>
    <col min="1795" max="1822" width="32.88671875" style="91" customWidth="1"/>
    <col min="1823" max="2048" width="9.109375" style="91"/>
    <col min="2049" max="2049" width="8.109375" style="91" customWidth="1"/>
    <col min="2050" max="2050" width="41" style="91" customWidth="1"/>
    <col min="2051" max="2078" width="32.88671875" style="91" customWidth="1"/>
    <col min="2079" max="2304" width="9.109375" style="91"/>
    <col min="2305" max="2305" width="8.109375" style="91" customWidth="1"/>
    <col min="2306" max="2306" width="41" style="91" customWidth="1"/>
    <col min="2307" max="2334" width="32.88671875" style="91" customWidth="1"/>
    <col min="2335" max="2560" width="9.109375" style="91"/>
    <col min="2561" max="2561" width="8.109375" style="91" customWidth="1"/>
    <col min="2562" max="2562" width="41" style="91" customWidth="1"/>
    <col min="2563" max="2590" width="32.88671875" style="91" customWidth="1"/>
    <col min="2591" max="2816" width="9.109375" style="91"/>
    <col min="2817" max="2817" width="8.109375" style="91" customWidth="1"/>
    <col min="2818" max="2818" width="41" style="91" customWidth="1"/>
    <col min="2819" max="2846" width="32.88671875" style="91" customWidth="1"/>
    <col min="2847" max="3072" width="9.109375" style="91"/>
    <col min="3073" max="3073" width="8.109375" style="91" customWidth="1"/>
    <col min="3074" max="3074" width="41" style="91" customWidth="1"/>
    <col min="3075" max="3102" width="32.88671875" style="91" customWidth="1"/>
    <col min="3103" max="3328" width="9.109375" style="91"/>
    <col min="3329" max="3329" width="8.109375" style="91" customWidth="1"/>
    <col min="3330" max="3330" width="41" style="91" customWidth="1"/>
    <col min="3331" max="3358" width="32.88671875" style="91" customWidth="1"/>
    <col min="3359" max="3584" width="9.109375" style="91"/>
    <col min="3585" max="3585" width="8.109375" style="91" customWidth="1"/>
    <col min="3586" max="3586" width="41" style="91" customWidth="1"/>
    <col min="3587" max="3614" width="32.88671875" style="91" customWidth="1"/>
    <col min="3615" max="3840" width="9.109375" style="91"/>
    <col min="3841" max="3841" width="8.109375" style="91" customWidth="1"/>
    <col min="3842" max="3842" width="41" style="91" customWidth="1"/>
    <col min="3843" max="3870" width="32.88671875" style="91" customWidth="1"/>
    <col min="3871" max="4096" width="9.109375" style="91"/>
    <col min="4097" max="4097" width="8.109375" style="91" customWidth="1"/>
    <col min="4098" max="4098" width="41" style="91" customWidth="1"/>
    <col min="4099" max="4126" width="32.88671875" style="91" customWidth="1"/>
    <col min="4127" max="4352" width="9.109375" style="91"/>
    <col min="4353" max="4353" width="8.109375" style="91" customWidth="1"/>
    <col min="4354" max="4354" width="41" style="91" customWidth="1"/>
    <col min="4355" max="4382" width="32.88671875" style="91" customWidth="1"/>
    <col min="4383" max="4608" width="9.109375" style="91"/>
    <col min="4609" max="4609" width="8.109375" style="91" customWidth="1"/>
    <col min="4610" max="4610" width="41" style="91" customWidth="1"/>
    <col min="4611" max="4638" width="32.88671875" style="91" customWidth="1"/>
    <col min="4639" max="4864" width="9.109375" style="91"/>
    <col min="4865" max="4865" width="8.109375" style="91" customWidth="1"/>
    <col min="4866" max="4866" width="41" style="91" customWidth="1"/>
    <col min="4867" max="4894" width="32.88671875" style="91" customWidth="1"/>
    <col min="4895" max="5120" width="9.109375" style="91"/>
    <col min="5121" max="5121" width="8.109375" style="91" customWidth="1"/>
    <col min="5122" max="5122" width="41" style="91" customWidth="1"/>
    <col min="5123" max="5150" width="32.88671875" style="91" customWidth="1"/>
    <col min="5151" max="5376" width="9.109375" style="91"/>
    <col min="5377" max="5377" width="8.109375" style="91" customWidth="1"/>
    <col min="5378" max="5378" width="41" style="91" customWidth="1"/>
    <col min="5379" max="5406" width="32.88671875" style="91" customWidth="1"/>
    <col min="5407" max="5632" width="9.109375" style="91"/>
    <col min="5633" max="5633" width="8.109375" style="91" customWidth="1"/>
    <col min="5634" max="5634" width="41" style="91" customWidth="1"/>
    <col min="5635" max="5662" width="32.88671875" style="91" customWidth="1"/>
    <col min="5663" max="5888" width="9.109375" style="91"/>
    <col min="5889" max="5889" width="8.109375" style="91" customWidth="1"/>
    <col min="5890" max="5890" width="41" style="91" customWidth="1"/>
    <col min="5891" max="5918" width="32.88671875" style="91" customWidth="1"/>
    <col min="5919" max="6144" width="9.109375" style="91"/>
    <col min="6145" max="6145" width="8.109375" style="91" customWidth="1"/>
    <col min="6146" max="6146" width="41" style="91" customWidth="1"/>
    <col min="6147" max="6174" width="32.88671875" style="91" customWidth="1"/>
    <col min="6175" max="6400" width="9.109375" style="91"/>
    <col min="6401" max="6401" width="8.109375" style="91" customWidth="1"/>
    <col min="6402" max="6402" width="41" style="91" customWidth="1"/>
    <col min="6403" max="6430" width="32.88671875" style="91" customWidth="1"/>
    <col min="6431" max="6656" width="9.109375" style="91"/>
    <col min="6657" max="6657" width="8.109375" style="91" customWidth="1"/>
    <col min="6658" max="6658" width="41" style="91" customWidth="1"/>
    <col min="6659" max="6686" width="32.88671875" style="91" customWidth="1"/>
    <col min="6687" max="6912" width="9.109375" style="91"/>
    <col min="6913" max="6913" width="8.109375" style="91" customWidth="1"/>
    <col min="6914" max="6914" width="41" style="91" customWidth="1"/>
    <col min="6915" max="6942" width="32.88671875" style="91" customWidth="1"/>
    <col min="6943" max="7168" width="9.109375" style="91"/>
    <col min="7169" max="7169" width="8.109375" style="91" customWidth="1"/>
    <col min="7170" max="7170" width="41" style="91" customWidth="1"/>
    <col min="7171" max="7198" width="32.88671875" style="91" customWidth="1"/>
    <col min="7199" max="7424" width="9.109375" style="91"/>
    <col min="7425" max="7425" width="8.109375" style="91" customWidth="1"/>
    <col min="7426" max="7426" width="41" style="91" customWidth="1"/>
    <col min="7427" max="7454" width="32.88671875" style="91" customWidth="1"/>
    <col min="7455" max="7680" width="9.109375" style="91"/>
    <col min="7681" max="7681" width="8.109375" style="91" customWidth="1"/>
    <col min="7682" max="7682" width="41" style="91" customWidth="1"/>
    <col min="7683" max="7710" width="32.88671875" style="91" customWidth="1"/>
    <col min="7711" max="7936" width="9.109375" style="91"/>
    <col min="7937" max="7937" width="8.109375" style="91" customWidth="1"/>
    <col min="7938" max="7938" width="41" style="91" customWidth="1"/>
    <col min="7939" max="7966" width="32.88671875" style="91" customWidth="1"/>
    <col min="7967" max="8192" width="9.109375" style="91"/>
    <col min="8193" max="8193" width="8.109375" style="91" customWidth="1"/>
    <col min="8194" max="8194" width="41" style="91" customWidth="1"/>
    <col min="8195" max="8222" width="32.88671875" style="91" customWidth="1"/>
    <col min="8223" max="8448" width="9.109375" style="91"/>
    <col min="8449" max="8449" width="8.109375" style="91" customWidth="1"/>
    <col min="8450" max="8450" width="41" style="91" customWidth="1"/>
    <col min="8451" max="8478" width="32.88671875" style="91" customWidth="1"/>
    <col min="8479" max="8704" width="9.109375" style="91"/>
    <col min="8705" max="8705" width="8.109375" style="91" customWidth="1"/>
    <col min="8706" max="8706" width="41" style="91" customWidth="1"/>
    <col min="8707" max="8734" width="32.88671875" style="91" customWidth="1"/>
    <col min="8735" max="8960" width="9.109375" style="91"/>
    <col min="8961" max="8961" width="8.109375" style="91" customWidth="1"/>
    <col min="8962" max="8962" width="41" style="91" customWidth="1"/>
    <col min="8963" max="8990" width="32.88671875" style="91" customWidth="1"/>
    <col min="8991" max="9216" width="9.109375" style="91"/>
    <col min="9217" max="9217" width="8.109375" style="91" customWidth="1"/>
    <col min="9218" max="9218" width="41" style="91" customWidth="1"/>
    <col min="9219" max="9246" width="32.88671875" style="91" customWidth="1"/>
    <col min="9247" max="9472" width="9.109375" style="91"/>
    <col min="9473" max="9473" width="8.109375" style="91" customWidth="1"/>
    <col min="9474" max="9474" width="41" style="91" customWidth="1"/>
    <col min="9475" max="9502" width="32.88671875" style="91" customWidth="1"/>
    <col min="9503" max="9728" width="9.109375" style="91"/>
    <col min="9729" max="9729" width="8.109375" style="91" customWidth="1"/>
    <col min="9730" max="9730" width="41" style="91" customWidth="1"/>
    <col min="9731" max="9758" width="32.88671875" style="91" customWidth="1"/>
    <col min="9759" max="9984" width="9.109375" style="91"/>
    <col min="9985" max="9985" width="8.109375" style="91" customWidth="1"/>
    <col min="9986" max="9986" width="41" style="91" customWidth="1"/>
    <col min="9987" max="10014" width="32.88671875" style="91" customWidth="1"/>
    <col min="10015" max="10240" width="9.109375" style="91"/>
    <col min="10241" max="10241" width="8.109375" style="91" customWidth="1"/>
    <col min="10242" max="10242" width="41" style="91" customWidth="1"/>
    <col min="10243" max="10270" width="32.88671875" style="91" customWidth="1"/>
    <col min="10271" max="10496" width="9.109375" style="91"/>
    <col min="10497" max="10497" width="8.109375" style="91" customWidth="1"/>
    <col min="10498" max="10498" width="41" style="91" customWidth="1"/>
    <col min="10499" max="10526" width="32.88671875" style="91" customWidth="1"/>
    <col min="10527" max="10752" width="9.109375" style="91"/>
    <col min="10753" max="10753" width="8.109375" style="91" customWidth="1"/>
    <col min="10754" max="10754" width="41" style="91" customWidth="1"/>
    <col min="10755" max="10782" width="32.88671875" style="91" customWidth="1"/>
    <col min="10783" max="11008" width="9.109375" style="91"/>
    <col min="11009" max="11009" width="8.109375" style="91" customWidth="1"/>
    <col min="11010" max="11010" width="41" style="91" customWidth="1"/>
    <col min="11011" max="11038" width="32.88671875" style="91" customWidth="1"/>
    <col min="11039" max="11264" width="9.109375" style="91"/>
    <col min="11265" max="11265" width="8.109375" style="91" customWidth="1"/>
    <col min="11266" max="11266" width="41" style="91" customWidth="1"/>
    <col min="11267" max="11294" width="32.88671875" style="91" customWidth="1"/>
    <col min="11295" max="11520" width="9.109375" style="91"/>
    <col min="11521" max="11521" width="8.109375" style="91" customWidth="1"/>
    <col min="11522" max="11522" width="41" style="91" customWidth="1"/>
    <col min="11523" max="11550" width="32.88671875" style="91" customWidth="1"/>
    <col min="11551" max="11776" width="9.109375" style="91"/>
    <col min="11777" max="11777" width="8.109375" style="91" customWidth="1"/>
    <col min="11778" max="11778" width="41" style="91" customWidth="1"/>
    <col min="11779" max="11806" width="32.88671875" style="91" customWidth="1"/>
    <col min="11807" max="12032" width="9.109375" style="91"/>
    <col min="12033" max="12033" width="8.109375" style="91" customWidth="1"/>
    <col min="12034" max="12034" width="41" style="91" customWidth="1"/>
    <col min="12035" max="12062" width="32.88671875" style="91" customWidth="1"/>
    <col min="12063" max="12288" width="9.109375" style="91"/>
    <col min="12289" max="12289" width="8.109375" style="91" customWidth="1"/>
    <col min="12290" max="12290" width="41" style="91" customWidth="1"/>
    <col min="12291" max="12318" width="32.88671875" style="91" customWidth="1"/>
    <col min="12319" max="12544" width="9.109375" style="91"/>
    <col min="12545" max="12545" width="8.109375" style="91" customWidth="1"/>
    <col min="12546" max="12546" width="41" style="91" customWidth="1"/>
    <col min="12547" max="12574" width="32.88671875" style="91" customWidth="1"/>
    <col min="12575" max="12800" width="9.109375" style="91"/>
    <col min="12801" max="12801" width="8.109375" style="91" customWidth="1"/>
    <col min="12802" max="12802" width="41" style="91" customWidth="1"/>
    <col min="12803" max="12830" width="32.88671875" style="91" customWidth="1"/>
    <col min="12831" max="13056" width="9.109375" style="91"/>
    <col min="13057" max="13057" width="8.109375" style="91" customWidth="1"/>
    <col min="13058" max="13058" width="41" style="91" customWidth="1"/>
    <col min="13059" max="13086" width="32.88671875" style="91" customWidth="1"/>
    <col min="13087" max="13312" width="9.109375" style="91"/>
    <col min="13313" max="13313" width="8.109375" style="91" customWidth="1"/>
    <col min="13314" max="13314" width="41" style="91" customWidth="1"/>
    <col min="13315" max="13342" width="32.88671875" style="91" customWidth="1"/>
    <col min="13343" max="13568" width="9.109375" style="91"/>
    <col min="13569" max="13569" width="8.109375" style="91" customWidth="1"/>
    <col min="13570" max="13570" width="41" style="91" customWidth="1"/>
    <col min="13571" max="13598" width="32.88671875" style="91" customWidth="1"/>
    <col min="13599" max="13824" width="9.109375" style="91"/>
    <col min="13825" max="13825" width="8.109375" style="91" customWidth="1"/>
    <col min="13826" max="13826" width="41" style="91" customWidth="1"/>
    <col min="13827" max="13854" width="32.88671875" style="91" customWidth="1"/>
    <col min="13855" max="14080" width="9.109375" style="91"/>
    <col min="14081" max="14081" width="8.109375" style="91" customWidth="1"/>
    <col min="14082" max="14082" width="41" style="91" customWidth="1"/>
    <col min="14083" max="14110" width="32.88671875" style="91" customWidth="1"/>
    <col min="14111" max="14336" width="9.109375" style="91"/>
    <col min="14337" max="14337" width="8.109375" style="91" customWidth="1"/>
    <col min="14338" max="14338" width="41" style="91" customWidth="1"/>
    <col min="14339" max="14366" width="32.88671875" style="91" customWidth="1"/>
    <col min="14367" max="14592" width="9.109375" style="91"/>
    <col min="14593" max="14593" width="8.109375" style="91" customWidth="1"/>
    <col min="14594" max="14594" width="41" style="91" customWidth="1"/>
    <col min="14595" max="14622" width="32.88671875" style="91" customWidth="1"/>
    <col min="14623" max="14848" width="9.109375" style="91"/>
    <col min="14849" max="14849" width="8.109375" style="91" customWidth="1"/>
    <col min="14850" max="14850" width="41" style="91" customWidth="1"/>
    <col min="14851" max="14878" width="32.88671875" style="91" customWidth="1"/>
    <col min="14879" max="15104" width="9.109375" style="91"/>
    <col min="15105" max="15105" width="8.109375" style="91" customWidth="1"/>
    <col min="15106" max="15106" width="41" style="91" customWidth="1"/>
    <col min="15107" max="15134" width="32.88671875" style="91" customWidth="1"/>
    <col min="15135" max="15360" width="9.109375" style="91"/>
    <col min="15361" max="15361" width="8.109375" style="91" customWidth="1"/>
    <col min="15362" max="15362" width="41" style="91" customWidth="1"/>
    <col min="15363" max="15390" width="32.88671875" style="91" customWidth="1"/>
    <col min="15391" max="15616" width="9.109375" style="91"/>
    <col min="15617" max="15617" width="8.109375" style="91" customWidth="1"/>
    <col min="15618" max="15618" width="41" style="91" customWidth="1"/>
    <col min="15619" max="15646" width="32.88671875" style="91" customWidth="1"/>
    <col min="15647" max="15872" width="9.109375" style="91"/>
    <col min="15873" max="15873" width="8.109375" style="91" customWidth="1"/>
    <col min="15874" max="15874" width="41" style="91" customWidth="1"/>
    <col min="15875" max="15902" width="32.88671875" style="91" customWidth="1"/>
    <col min="15903" max="16128" width="9.109375" style="91"/>
    <col min="16129" max="16129" width="8.109375" style="91" customWidth="1"/>
    <col min="16130" max="16130" width="41" style="91" customWidth="1"/>
    <col min="16131" max="16158" width="32.88671875" style="91" customWidth="1"/>
    <col min="16159" max="16384" width="9.109375" style="91"/>
  </cols>
  <sheetData>
    <row r="1" spans="1:30" ht="15.6" x14ac:dyDescent="0.25">
      <c r="A1" s="523" t="s">
        <v>1502</v>
      </c>
      <c r="B1" s="94"/>
    </row>
    <row r="2" spans="1:30" ht="60" x14ac:dyDescent="0.25">
      <c r="A2" s="516"/>
      <c r="B2" s="516" t="s">
        <v>512</v>
      </c>
      <c r="C2" s="516" t="s">
        <v>594</v>
      </c>
      <c r="D2" s="516" t="s">
        <v>880</v>
      </c>
      <c r="E2" s="516" t="s">
        <v>881</v>
      </c>
      <c r="F2" s="516" t="s">
        <v>882</v>
      </c>
      <c r="G2" s="516" t="s">
        <v>883</v>
      </c>
      <c r="H2" s="516" t="s">
        <v>884</v>
      </c>
      <c r="I2" s="516" t="s">
        <v>978</v>
      </c>
      <c r="J2" s="516" t="s">
        <v>885</v>
      </c>
      <c r="K2" s="516" t="s">
        <v>886</v>
      </c>
      <c r="L2" s="516" t="s">
        <v>887</v>
      </c>
      <c r="M2" s="516" t="s">
        <v>980</v>
      </c>
      <c r="N2" s="516" t="s">
        <v>888</v>
      </c>
      <c r="O2" s="516" t="s">
        <v>889</v>
      </c>
      <c r="P2" s="516" t="s">
        <v>890</v>
      </c>
      <c r="Q2" s="516" t="s">
        <v>981</v>
      </c>
      <c r="R2" s="516" t="s">
        <v>891</v>
      </c>
      <c r="S2" s="516" t="s">
        <v>892</v>
      </c>
      <c r="T2" s="516" t="s">
        <v>1332</v>
      </c>
      <c r="U2" s="516" t="s">
        <v>893</v>
      </c>
      <c r="V2" s="516" t="s">
        <v>1333</v>
      </c>
      <c r="W2" s="516" t="s">
        <v>894</v>
      </c>
      <c r="X2" s="516" t="s">
        <v>895</v>
      </c>
      <c r="Y2" s="516" t="s">
        <v>896</v>
      </c>
      <c r="Z2" s="516" t="s">
        <v>897</v>
      </c>
      <c r="AA2" s="516" t="s">
        <v>898</v>
      </c>
      <c r="AB2" s="516" t="s">
        <v>899</v>
      </c>
      <c r="AC2" s="516" t="s">
        <v>900</v>
      </c>
      <c r="AD2" s="516" t="s">
        <v>901</v>
      </c>
    </row>
    <row r="3" spans="1:30" ht="26.4" x14ac:dyDescent="0.25">
      <c r="A3" s="418" t="s">
        <v>721</v>
      </c>
      <c r="B3" s="419" t="s">
        <v>751</v>
      </c>
      <c r="C3" s="420">
        <v>167617825</v>
      </c>
      <c r="D3" s="420">
        <v>46408052</v>
      </c>
      <c r="E3" s="420">
        <v>2640000</v>
      </c>
      <c r="F3" s="420">
        <v>0</v>
      </c>
      <c r="G3" s="420">
        <v>0</v>
      </c>
      <c r="H3" s="420">
        <v>0</v>
      </c>
      <c r="I3" s="420">
        <v>0</v>
      </c>
      <c r="J3" s="420">
        <v>11342156</v>
      </c>
      <c r="K3" s="420">
        <v>0</v>
      </c>
      <c r="L3" s="420">
        <v>0</v>
      </c>
      <c r="M3" s="420">
        <v>0</v>
      </c>
      <c r="N3" s="420">
        <v>0</v>
      </c>
      <c r="O3" s="420">
        <v>0</v>
      </c>
      <c r="P3" s="420">
        <v>10612990</v>
      </c>
      <c r="Q3" s="420">
        <v>3150000</v>
      </c>
      <c r="R3" s="420">
        <v>0</v>
      </c>
      <c r="S3" s="420">
        <v>6027554</v>
      </c>
      <c r="T3" s="420">
        <v>0</v>
      </c>
      <c r="U3" s="420">
        <v>4730909</v>
      </c>
      <c r="V3" s="420">
        <v>0</v>
      </c>
      <c r="W3" s="420">
        <v>0</v>
      </c>
      <c r="X3" s="420">
        <v>1385130</v>
      </c>
      <c r="Y3" s="420">
        <v>9145920</v>
      </c>
      <c r="Z3" s="420">
        <v>0</v>
      </c>
      <c r="AA3" s="420">
        <v>71916974</v>
      </c>
      <c r="AB3" s="420">
        <v>258140</v>
      </c>
      <c r="AC3" s="420">
        <v>0</v>
      </c>
      <c r="AD3" s="420">
        <v>0</v>
      </c>
    </row>
    <row r="4" spans="1:30" x14ac:dyDescent="0.25">
      <c r="A4" s="418" t="s">
        <v>723</v>
      </c>
      <c r="B4" s="419" t="s">
        <v>752</v>
      </c>
      <c r="C4" s="420">
        <v>510720</v>
      </c>
      <c r="D4" s="420">
        <v>510720</v>
      </c>
      <c r="E4" s="420">
        <v>0</v>
      </c>
      <c r="F4" s="420">
        <v>0</v>
      </c>
      <c r="G4" s="420">
        <v>0</v>
      </c>
      <c r="H4" s="420">
        <v>0</v>
      </c>
      <c r="I4" s="420">
        <v>0</v>
      </c>
      <c r="J4" s="420">
        <v>0</v>
      </c>
      <c r="K4" s="420">
        <v>0</v>
      </c>
      <c r="L4" s="420">
        <v>0</v>
      </c>
      <c r="M4" s="420">
        <v>0</v>
      </c>
      <c r="N4" s="420">
        <v>0</v>
      </c>
      <c r="O4" s="420">
        <v>0</v>
      </c>
      <c r="P4" s="420">
        <v>0</v>
      </c>
      <c r="Q4" s="420">
        <v>0</v>
      </c>
      <c r="R4" s="420">
        <v>0</v>
      </c>
      <c r="S4" s="420">
        <v>0</v>
      </c>
      <c r="T4" s="420">
        <v>0</v>
      </c>
      <c r="U4" s="420">
        <v>0</v>
      </c>
      <c r="V4" s="420">
        <v>0</v>
      </c>
      <c r="W4" s="420">
        <v>0</v>
      </c>
      <c r="X4" s="420">
        <v>0</v>
      </c>
      <c r="Y4" s="420">
        <v>0</v>
      </c>
      <c r="Z4" s="420">
        <v>0</v>
      </c>
      <c r="AA4" s="420">
        <v>0</v>
      </c>
      <c r="AB4" s="420">
        <v>0</v>
      </c>
      <c r="AC4" s="420">
        <v>0</v>
      </c>
      <c r="AD4" s="420">
        <v>0</v>
      </c>
    </row>
    <row r="5" spans="1:30" ht="26.4" x14ac:dyDescent="0.25">
      <c r="A5" s="418" t="s">
        <v>697</v>
      </c>
      <c r="B5" s="419" t="s">
        <v>753</v>
      </c>
      <c r="C5" s="420">
        <v>20000</v>
      </c>
      <c r="D5" s="420">
        <v>20000</v>
      </c>
      <c r="E5" s="420">
        <v>0</v>
      </c>
      <c r="F5" s="420">
        <v>0</v>
      </c>
      <c r="G5" s="420">
        <v>0</v>
      </c>
      <c r="H5" s="420">
        <v>0</v>
      </c>
      <c r="I5" s="420">
        <v>0</v>
      </c>
      <c r="J5" s="420">
        <v>0</v>
      </c>
      <c r="K5" s="420">
        <v>0</v>
      </c>
      <c r="L5" s="420">
        <v>0</v>
      </c>
      <c r="M5" s="420">
        <v>0</v>
      </c>
      <c r="N5" s="420">
        <v>0</v>
      </c>
      <c r="O5" s="420">
        <v>0</v>
      </c>
      <c r="P5" s="420">
        <v>0</v>
      </c>
      <c r="Q5" s="420">
        <v>0</v>
      </c>
      <c r="R5" s="420">
        <v>0</v>
      </c>
      <c r="S5" s="420">
        <v>0</v>
      </c>
      <c r="T5" s="420">
        <v>0</v>
      </c>
      <c r="U5" s="420">
        <v>0</v>
      </c>
      <c r="V5" s="420">
        <v>0</v>
      </c>
      <c r="W5" s="420">
        <v>0</v>
      </c>
      <c r="X5" s="420">
        <v>0</v>
      </c>
      <c r="Y5" s="420">
        <v>0</v>
      </c>
      <c r="Z5" s="420">
        <v>0</v>
      </c>
      <c r="AA5" s="420">
        <v>0</v>
      </c>
      <c r="AB5" s="420">
        <v>0</v>
      </c>
      <c r="AC5" s="420">
        <v>0</v>
      </c>
      <c r="AD5" s="420">
        <v>0</v>
      </c>
    </row>
    <row r="6" spans="1:30" x14ac:dyDescent="0.25">
      <c r="A6" s="418" t="s">
        <v>727</v>
      </c>
      <c r="B6" s="419" t="s">
        <v>754</v>
      </c>
      <c r="C6" s="420">
        <v>3238380</v>
      </c>
      <c r="D6" s="420">
        <v>1620000</v>
      </c>
      <c r="E6" s="420">
        <v>0</v>
      </c>
      <c r="F6" s="420">
        <v>0</v>
      </c>
      <c r="G6" s="420">
        <v>0</v>
      </c>
      <c r="H6" s="420">
        <v>0</v>
      </c>
      <c r="I6" s="420">
        <v>0</v>
      </c>
      <c r="J6" s="420">
        <v>0</v>
      </c>
      <c r="K6" s="420">
        <v>0</v>
      </c>
      <c r="L6" s="420">
        <v>0</v>
      </c>
      <c r="M6" s="420">
        <v>0</v>
      </c>
      <c r="N6" s="420">
        <v>0</v>
      </c>
      <c r="O6" s="420">
        <v>0</v>
      </c>
      <c r="P6" s="420">
        <v>0</v>
      </c>
      <c r="Q6" s="420">
        <v>0</v>
      </c>
      <c r="R6" s="420">
        <v>0</v>
      </c>
      <c r="S6" s="420">
        <v>0</v>
      </c>
      <c r="T6" s="420">
        <v>0</v>
      </c>
      <c r="U6" s="420">
        <v>0</v>
      </c>
      <c r="V6" s="420">
        <v>0</v>
      </c>
      <c r="W6" s="420">
        <v>0</v>
      </c>
      <c r="X6" s="420">
        <v>0</v>
      </c>
      <c r="Y6" s="420">
        <v>0</v>
      </c>
      <c r="Z6" s="420">
        <v>0</v>
      </c>
      <c r="AA6" s="420">
        <v>1618380</v>
      </c>
      <c r="AB6" s="420">
        <v>0</v>
      </c>
      <c r="AC6" s="420">
        <v>0</v>
      </c>
      <c r="AD6" s="420">
        <v>0</v>
      </c>
    </row>
    <row r="7" spans="1:30" x14ac:dyDescent="0.25">
      <c r="A7" s="418" t="s">
        <v>729</v>
      </c>
      <c r="B7" s="419" t="s">
        <v>755</v>
      </c>
      <c r="C7" s="420">
        <v>3717608</v>
      </c>
      <c r="D7" s="420">
        <v>1732608</v>
      </c>
      <c r="E7" s="420">
        <v>60000</v>
      </c>
      <c r="F7" s="420">
        <v>0</v>
      </c>
      <c r="G7" s="420">
        <v>0</v>
      </c>
      <c r="H7" s="420">
        <v>0</v>
      </c>
      <c r="I7" s="420">
        <v>0</v>
      </c>
      <c r="J7" s="420">
        <v>0</v>
      </c>
      <c r="K7" s="420">
        <v>0</v>
      </c>
      <c r="L7" s="420">
        <v>0</v>
      </c>
      <c r="M7" s="420">
        <v>0</v>
      </c>
      <c r="N7" s="420">
        <v>0</v>
      </c>
      <c r="O7" s="420">
        <v>0</v>
      </c>
      <c r="P7" s="420">
        <v>270000</v>
      </c>
      <c r="Q7" s="420">
        <v>10000</v>
      </c>
      <c r="R7" s="420">
        <v>0</v>
      </c>
      <c r="S7" s="420">
        <v>75000</v>
      </c>
      <c r="T7" s="420">
        <v>0</v>
      </c>
      <c r="U7" s="420">
        <v>110000</v>
      </c>
      <c r="V7" s="420">
        <v>0</v>
      </c>
      <c r="W7" s="420">
        <v>0</v>
      </c>
      <c r="X7" s="420">
        <v>30000</v>
      </c>
      <c r="Y7" s="420">
        <v>150000</v>
      </c>
      <c r="Z7" s="420">
        <v>0</v>
      </c>
      <c r="AA7" s="420">
        <v>1280000</v>
      </c>
      <c r="AB7" s="420">
        <v>0</v>
      </c>
      <c r="AC7" s="420">
        <v>0</v>
      </c>
      <c r="AD7" s="420">
        <v>0</v>
      </c>
    </row>
    <row r="8" spans="1:30" x14ac:dyDescent="0.25">
      <c r="A8" s="418" t="s">
        <v>700</v>
      </c>
      <c r="B8" s="419" t="s">
        <v>756</v>
      </c>
      <c r="C8" s="420">
        <v>459750</v>
      </c>
      <c r="D8" s="420">
        <v>238255</v>
      </c>
      <c r="E8" s="420">
        <v>0</v>
      </c>
      <c r="F8" s="420">
        <v>0</v>
      </c>
      <c r="G8" s="420">
        <v>0</v>
      </c>
      <c r="H8" s="420">
        <v>0</v>
      </c>
      <c r="I8" s="420">
        <v>0</v>
      </c>
      <c r="J8" s="420">
        <v>0</v>
      </c>
      <c r="K8" s="420">
        <v>0</v>
      </c>
      <c r="L8" s="420">
        <v>0</v>
      </c>
      <c r="M8" s="420">
        <v>0</v>
      </c>
      <c r="N8" s="420">
        <v>0</v>
      </c>
      <c r="O8" s="420">
        <v>0</v>
      </c>
      <c r="P8" s="420">
        <v>0</v>
      </c>
      <c r="Q8" s="420">
        <v>55680</v>
      </c>
      <c r="R8" s="420">
        <v>0</v>
      </c>
      <c r="S8" s="420">
        <v>7020</v>
      </c>
      <c r="T8" s="420">
        <v>0</v>
      </c>
      <c r="U8" s="420">
        <v>0</v>
      </c>
      <c r="V8" s="420">
        <v>0</v>
      </c>
      <c r="W8" s="420">
        <v>0</v>
      </c>
      <c r="X8" s="420">
        <v>0</v>
      </c>
      <c r="Y8" s="420">
        <v>0</v>
      </c>
      <c r="Z8" s="420">
        <v>0</v>
      </c>
      <c r="AA8" s="420">
        <v>158795</v>
      </c>
      <c r="AB8" s="420">
        <v>0</v>
      </c>
      <c r="AC8" s="420">
        <v>0</v>
      </c>
      <c r="AD8" s="420">
        <v>0</v>
      </c>
    </row>
    <row r="9" spans="1:30" ht="26.4" x14ac:dyDescent="0.25">
      <c r="A9" s="418" t="s">
        <v>704</v>
      </c>
      <c r="B9" s="419" t="s">
        <v>1334</v>
      </c>
      <c r="C9" s="420">
        <v>3501525</v>
      </c>
      <c r="D9" s="420">
        <v>172033</v>
      </c>
      <c r="E9" s="420">
        <v>95207</v>
      </c>
      <c r="F9" s="420">
        <v>0</v>
      </c>
      <c r="G9" s="420">
        <v>0</v>
      </c>
      <c r="H9" s="420">
        <v>0</v>
      </c>
      <c r="I9" s="420">
        <v>0</v>
      </c>
      <c r="J9" s="420">
        <v>239196</v>
      </c>
      <c r="K9" s="420">
        <v>0</v>
      </c>
      <c r="L9" s="420">
        <v>0</v>
      </c>
      <c r="M9" s="420">
        <v>0</v>
      </c>
      <c r="N9" s="420">
        <v>0</v>
      </c>
      <c r="O9" s="420">
        <v>0</v>
      </c>
      <c r="P9" s="420">
        <v>30736</v>
      </c>
      <c r="Q9" s="420">
        <v>730000</v>
      </c>
      <c r="R9" s="420">
        <v>0</v>
      </c>
      <c r="S9" s="420">
        <v>1084723</v>
      </c>
      <c r="T9" s="420">
        <v>0</v>
      </c>
      <c r="U9" s="420">
        <v>76841</v>
      </c>
      <c r="V9" s="420">
        <v>0</v>
      </c>
      <c r="W9" s="420">
        <v>0</v>
      </c>
      <c r="X9" s="420">
        <v>22000</v>
      </c>
      <c r="Y9" s="420">
        <v>147905</v>
      </c>
      <c r="Z9" s="420">
        <v>0</v>
      </c>
      <c r="AA9" s="420">
        <v>895334</v>
      </c>
      <c r="AB9" s="420">
        <v>7550</v>
      </c>
      <c r="AC9" s="420">
        <v>0</v>
      </c>
      <c r="AD9" s="420">
        <v>0</v>
      </c>
    </row>
    <row r="10" spans="1:30" ht="26.4" x14ac:dyDescent="0.25">
      <c r="A10" s="418" t="s">
        <v>732</v>
      </c>
      <c r="B10" s="419" t="s">
        <v>757</v>
      </c>
      <c r="C10" s="420">
        <v>179065808</v>
      </c>
      <c r="D10" s="420">
        <v>50701668</v>
      </c>
      <c r="E10" s="420">
        <v>2795207</v>
      </c>
      <c r="F10" s="420">
        <v>0</v>
      </c>
      <c r="G10" s="420">
        <v>0</v>
      </c>
      <c r="H10" s="420">
        <v>0</v>
      </c>
      <c r="I10" s="420">
        <v>0</v>
      </c>
      <c r="J10" s="420">
        <v>11581352</v>
      </c>
      <c r="K10" s="420">
        <v>0</v>
      </c>
      <c r="L10" s="420">
        <v>0</v>
      </c>
      <c r="M10" s="420">
        <v>0</v>
      </c>
      <c r="N10" s="420">
        <v>0</v>
      </c>
      <c r="O10" s="420">
        <v>0</v>
      </c>
      <c r="P10" s="420">
        <v>10913726</v>
      </c>
      <c r="Q10" s="420">
        <v>3945680</v>
      </c>
      <c r="R10" s="420">
        <v>0</v>
      </c>
      <c r="S10" s="420">
        <v>7194297</v>
      </c>
      <c r="T10" s="420">
        <v>0</v>
      </c>
      <c r="U10" s="420">
        <v>4917750</v>
      </c>
      <c r="V10" s="420">
        <v>0</v>
      </c>
      <c r="W10" s="420">
        <v>0</v>
      </c>
      <c r="X10" s="420">
        <v>1437130</v>
      </c>
      <c r="Y10" s="420">
        <v>9443825</v>
      </c>
      <c r="Z10" s="420">
        <v>0</v>
      </c>
      <c r="AA10" s="420">
        <v>75869483</v>
      </c>
      <c r="AB10" s="420">
        <v>265690</v>
      </c>
      <c r="AC10" s="420">
        <v>0</v>
      </c>
      <c r="AD10" s="420">
        <v>0</v>
      </c>
    </row>
    <row r="11" spans="1:30" x14ac:dyDescent="0.25">
      <c r="A11" s="418" t="s">
        <v>705</v>
      </c>
      <c r="B11" s="419" t="s">
        <v>758</v>
      </c>
      <c r="C11" s="420">
        <v>11123243</v>
      </c>
      <c r="D11" s="420">
        <v>11123243</v>
      </c>
      <c r="E11" s="420">
        <v>0</v>
      </c>
      <c r="F11" s="420">
        <v>0</v>
      </c>
      <c r="G11" s="420">
        <v>0</v>
      </c>
      <c r="H11" s="420">
        <v>0</v>
      </c>
      <c r="I11" s="420">
        <v>0</v>
      </c>
      <c r="J11" s="420">
        <v>0</v>
      </c>
      <c r="K11" s="420">
        <v>0</v>
      </c>
      <c r="L11" s="420">
        <v>0</v>
      </c>
      <c r="M11" s="420">
        <v>0</v>
      </c>
      <c r="N11" s="420">
        <v>0</v>
      </c>
      <c r="O11" s="420">
        <v>0</v>
      </c>
      <c r="P11" s="420">
        <v>0</v>
      </c>
      <c r="Q11" s="420">
        <v>0</v>
      </c>
      <c r="R11" s="420">
        <v>0</v>
      </c>
      <c r="S11" s="420">
        <v>0</v>
      </c>
      <c r="T11" s="420">
        <v>0</v>
      </c>
      <c r="U11" s="420">
        <v>0</v>
      </c>
      <c r="V11" s="420">
        <v>0</v>
      </c>
      <c r="W11" s="420">
        <v>0</v>
      </c>
      <c r="X11" s="420">
        <v>0</v>
      </c>
      <c r="Y11" s="420">
        <v>0</v>
      </c>
      <c r="Z11" s="420">
        <v>0</v>
      </c>
      <c r="AA11" s="420">
        <v>0</v>
      </c>
      <c r="AB11" s="420">
        <v>0</v>
      </c>
      <c r="AC11" s="420">
        <v>0</v>
      </c>
      <c r="AD11" s="420">
        <v>0</v>
      </c>
    </row>
    <row r="12" spans="1:30" ht="39.6" x14ac:dyDescent="0.25">
      <c r="A12" s="418" t="s">
        <v>706</v>
      </c>
      <c r="B12" s="419" t="s">
        <v>759</v>
      </c>
      <c r="C12" s="420">
        <v>6756885</v>
      </c>
      <c r="D12" s="420">
        <v>360000</v>
      </c>
      <c r="E12" s="420">
        <v>0</v>
      </c>
      <c r="F12" s="420">
        <v>0</v>
      </c>
      <c r="G12" s="420">
        <v>0</v>
      </c>
      <c r="H12" s="420">
        <v>0</v>
      </c>
      <c r="I12" s="420">
        <v>0</v>
      </c>
      <c r="J12" s="420">
        <v>0</v>
      </c>
      <c r="K12" s="420">
        <v>0</v>
      </c>
      <c r="L12" s="420">
        <v>0</v>
      </c>
      <c r="M12" s="420">
        <v>0</v>
      </c>
      <c r="N12" s="420">
        <v>0</v>
      </c>
      <c r="O12" s="420">
        <v>0</v>
      </c>
      <c r="P12" s="420">
        <v>1811697</v>
      </c>
      <c r="Q12" s="420">
        <v>300000</v>
      </c>
      <c r="R12" s="420">
        <v>0</v>
      </c>
      <c r="S12" s="420">
        <v>3975328</v>
      </c>
      <c r="T12" s="420">
        <v>0</v>
      </c>
      <c r="U12" s="420">
        <v>275260</v>
      </c>
      <c r="V12" s="420">
        <v>0</v>
      </c>
      <c r="W12" s="420">
        <v>0</v>
      </c>
      <c r="X12" s="420">
        <v>0</v>
      </c>
      <c r="Y12" s="420">
        <v>0</v>
      </c>
      <c r="Z12" s="420">
        <v>0</v>
      </c>
      <c r="AA12" s="420">
        <v>34600</v>
      </c>
      <c r="AB12" s="420">
        <v>0</v>
      </c>
      <c r="AC12" s="420">
        <v>0</v>
      </c>
      <c r="AD12" s="420">
        <v>0</v>
      </c>
    </row>
    <row r="13" spans="1:30" x14ac:dyDescent="0.25">
      <c r="A13" s="418" t="s">
        <v>707</v>
      </c>
      <c r="B13" s="419" t="s">
        <v>760</v>
      </c>
      <c r="C13" s="420">
        <v>1123949</v>
      </c>
      <c r="D13" s="420">
        <v>798880</v>
      </c>
      <c r="E13" s="420">
        <v>0</v>
      </c>
      <c r="F13" s="420">
        <v>0</v>
      </c>
      <c r="G13" s="420">
        <v>0</v>
      </c>
      <c r="H13" s="420">
        <v>0</v>
      </c>
      <c r="I13" s="420">
        <v>0</v>
      </c>
      <c r="J13" s="420">
        <v>0</v>
      </c>
      <c r="K13" s="420">
        <v>0</v>
      </c>
      <c r="L13" s="420">
        <v>0</v>
      </c>
      <c r="M13" s="420">
        <v>0</v>
      </c>
      <c r="N13" s="420">
        <v>0</v>
      </c>
      <c r="O13" s="420">
        <v>0</v>
      </c>
      <c r="P13" s="420">
        <v>297986</v>
      </c>
      <c r="Q13" s="420">
        <v>0</v>
      </c>
      <c r="R13" s="420">
        <v>0</v>
      </c>
      <c r="S13" s="420">
        <v>0</v>
      </c>
      <c r="T13" s="420">
        <v>0</v>
      </c>
      <c r="U13" s="420">
        <v>0</v>
      </c>
      <c r="V13" s="420">
        <v>0</v>
      </c>
      <c r="W13" s="420">
        <v>0</v>
      </c>
      <c r="X13" s="420">
        <v>0</v>
      </c>
      <c r="Y13" s="420">
        <v>27083</v>
      </c>
      <c r="Z13" s="420">
        <v>0</v>
      </c>
      <c r="AA13" s="420">
        <v>0</v>
      </c>
      <c r="AB13" s="420">
        <v>0</v>
      </c>
      <c r="AC13" s="420">
        <v>0</v>
      </c>
      <c r="AD13" s="420">
        <v>0</v>
      </c>
    </row>
    <row r="14" spans="1:30" x14ac:dyDescent="0.25">
      <c r="A14" s="418" t="s">
        <v>708</v>
      </c>
      <c r="B14" s="419" t="s">
        <v>761</v>
      </c>
      <c r="C14" s="420">
        <v>19004077</v>
      </c>
      <c r="D14" s="420">
        <v>12282123</v>
      </c>
      <c r="E14" s="420">
        <v>0</v>
      </c>
      <c r="F14" s="420">
        <v>0</v>
      </c>
      <c r="G14" s="420">
        <v>0</v>
      </c>
      <c r="H14" s="420">
        <v>0</v>
      </c>
      <c r="I14" s="420">
        <v>0</v>
      </c>
      <c r="J14" s="420">
        <v>0</v>
      </c>
      <c r="K14" s="420">
        <v>0</v>
      </c>
      <c r="L14" s="420">
        <v>0</v>
      </c>
      <c r="M14" s="420">
        <v>0</v>
      </c>
      <c r="N14" s="420">
        <v>0</v>
      </c>
      <c r="O14" s="420">
        <v>0</v>
      </c>
      <c r="P14" s="420">
        <v>2109683</v>
      </c>
      <c r="Q14" s="420">
        <v>300000</v>
      </c>
      <c r="R14" s="420">
        <v>0</v>
      </c>
      <c r="S14" s="420">
        <v>3975328</v>
      </c>
      <c r="T14" s="420">
        <v>0</v>
      </c>
      <c r="U14" s="420">
        <v>275260</v>
      </c>
      <c r="V14" s="420">
        <v>0</v>
      </c>
      <c r="W14" s="420">
        <v>0</v>
      </c>
      <c r="X14" s="420">
        <v>0</v>
      </c>
      <c r="Y14" s="420">
        <v>27083</v>
      </c>
      <c r="Z14" s="420">
        <v>0</v>
      </c>
      <c r="AA14" s="420">
        <v>34600</v>
      </c>
      <c r="AB14" s="420">
        <v>0</v>
      </c>
      <c r="AC14" s="420">
        <v>0</v>
      </c>
      <c r="AD14" s="420">
        <v>0</v>
      </c>
    </row>
    <row r="15" spans="1:30" x14ac:dyDescent="0.25">
      <c r="A15" s="461" t="s">
        <v>709</v>
      </c>
      <c r="B15" s="462" t="s">
        <v>982</v>
      </c>
      <c r="C15" s="463">
        <v>198069885</v>
      </c>
      <c r="D15" s="463">
        <v>62983791</v>
      </c>
      <c r="E15" s="463">
        <v>2795207</v>
      </c>
      <c r="F15" s="463">
        <v>0</v>
      </c>
      <c r="G15" s="463">
        <v>0</v>
      </c>
      <c r="H15" s="463">
        <v>0</v>
      </c>
      <c r="I15" s="463">
        <v>0</v>
      </c>
      <c r="J15" s="463">
        <v>11581352</v>
      </c>
      <c r="K15" s="463">
        <v>0</v>
      </c>
      <c r="L15" s="463">
        <v>0</v>
      </c>
      <c r="M15" s="463">
        <v>0</v>
      </c>
      <c r="N15" s="463">
        <v>0</v>
      </c>
      <c r="O15" s="463">
        <v>0</v>
      </c>
      <c r="P15" s="463">
        <v>13023409</v>
      </c>
      <c r="Q15" s="463">
        <v>4245680</v>
      </c>
      <c r="R15" s="463">
        <v>0</v>
      </c>
      <c r="S15" s="463">
        <v>11169625</v>
      </c>
      <c r="T15" s="463">
        <v>0</v>
      </c>
      <c r="U15" s="463">
        <v>5193010</v>
      </c>
      <c r="V15" s="463">
        <v>0</v>
      </c>
      <c r="W15" s="463">
        <v>0</v>
      </c>
      <c r="X15" s="463">
        <v>1437130</v>
      </c>
      <c r="Y15" s="463">
        <v>9470908</v>
      </c>
      <c r="Z15" s="463">
        <v>0</v>
      </c>
      <c r="AA15" s="463">
        <v>75904083</v>
      </c>
      <c r="AB15" s="463">
        <v>265690</v>
      </c>
      <c r="AC15" s="463">
        <v>0</v>
      </c>
      <c r="AD15" s="463">
        <v>0</v>
      </c>
    </row>
    <row r="16" spans="1:30" ht="26.4" x14ac:dyDescent="0.25">
      <c r="A16" s="461" t="s">
        <v>710</v>
      </c>
      <c r="B16" s="462" t="s">
        <v>983</v>
      </c>
      <c r="C16" s="463">
        <v>30319591</v>
      </c>
      <c r="D16" s="463">
        <v>10567689</v>
      </c>
      <c r="E16" s="463">
        <v>425723</v>
      </c>
      <c r="F16" s="463">
        <v>0</v>
      </c>
      <c r="G16" s="463">
        <v>0</v>
      </c>
      <c r="H16" s="463">
        <v>0</v>
      </c>
      <c r="I16" s="463">
        <v>0</v>
      </c>
      <c r="J16" s="463">
        <v>983418</v>
      </c>
      <c r="K16" s="463">
        <v>0</v>
      </c>
      <c r="L16" s="463">
        <v>0</v>
      </c>
      <c r="M16" s="463">
        <v>0</v>
      </c>
      <c r="N16" s="463">
        <v>0</v>
      </c>
      <c r="O16" s="463">
        <v>0</v>
      </c>
      <c r="P16" s="463">
        <v>2049970</v>
      </c>
      <c r="Q16" s="463">
        <v>108440</v>
      </c>
      <c r="R16" s="463">
        <v>0</v>
      </c>
      <c r="S16" s="463">
        <v>1361248</v>
      </c>
      <c r="T16" s="463">
        <v>0</v>
      </c>
      <c r="U16" s="463">
        <v>934647</v>
      </c>
      <c r="V16" s="463">
        <v>0</v>
      </c>
      <c r="W16" s="463">
        <v>0</v>
      </c>
      <c r="X16" s="463">
        <v>240376</v>
      </c>
      <c r="Y16" s="463">
        <v>1240641</v>
      </c>
      <c r="Z16" s="463">
        <v>0</v>
      </c>
      <c r="AA16" s="463">
        <v>12384051</v>
      </c>
      <c r="AB16" s="463">
        <v>23388</v>
      </c>
      <c r="AC16" s="463">
        <v>0</v>
      </c>
      <c r="AD16" s="463">
        <v>0</v>
      </c>
    </row>
    <row r="17" spans="1:30" x14ac:dyDescent="0.25">
      <c r="A17" s="418" t="s">
        <v>712</v>
      </c>
      <c r="B17" s="419" t="s">
        <v>762</v>
      </c>
      <c r="C17" s="420">
        <v>29358828</v>
      </c>
      <c r="D17" s="420">
        <v>10225109</v>
      </c>
      <c r="E17" s="420">
        <v>416723</v>
      </c>
      <c r="F17" s="420">
        <v>0</v>
      </c>
      <c r="G17" s="420">
        <v>0</v>
      </c>
      <c r="H17" s="420">
        <v>0</v>
      </c>
      <c r="I17" s="420">
        <v>0</v>
      </c>
      <c r="J17" s="420">
        <v>980758</v>
      </c>
      <c r="K17" s="420">
        <v>0</v>
      </c>
      <c r="L17" s="420">
        <v>0</v>
      </c>
      <c r="M17" s="420">
        <v>0</v>
      </c>
      <c r="N17" s="420">
        <v>0</v>
      </c>
      <c r="O17" s="420">
        <v>0</v>
      </c>
      <c r="P17" s="420">
        <v>1943188</v>
      </c>
      <c r="Q17" s="420">
        <v>104765</v>
      </c>
      <c r="R17" s="420">
        <v>0</v>
      </c>
      <c r="S17" s="420">
        <v>1232109</v>
      </c>
      <c r="T17" s="420">
        <v>0</v>
      </c>
      <c r="U17" s="420">
        <v>852241</v>
      </c>
      <c r="V17" s="420">
        <v>0</v>
      </c>
      <c r="W17" s="420">
        <v>0</v>
      </c>
      <c r="X17" s="420">
        <v>235876</v>
      </c>
      <c r="Y17" s="420">
        <v>1207533</v>
      </c>
      <c r="Z17" s="420">
        <v>0</v>
      </c>
      <c r="AA17" s="420">
        <v>12137138</v>
      </c>
      <c r="AB17" s="420">
        <v>23388</v>
      </c>
      <c r="AC17" s="420">
        <v>0</v>
      </c>
      <c r="AD17" s="420">
        <v>0</v>
      </c>
    </row>
    <row r="18" spans="1:30" x14ac:dyDescent="0.25">
      <c r="A18" s="418" t="s">
        <v>715</v>
      </c>
      <c r="B18" s="419" t="s">
        <v>763</v>
      </c>
      <c r="C18" s="420">
        <v>224102</v>
      </c>
      <c r="D18" s="420">
        <v>0</v>
      </c>
      <c r="E18" s="420">
        <v>0</v>
      </c>
      <c r="F18" s="420">
        <v>0</v>
      </c>
      <c r="G18" s="420">
        <v>0</v>
      </c>
      <c r="H18" s="420">
        <v>0</v>
      </c>
      <c r="I18" s="420">
        <v>0</v>
      </c>
      <c r="J18" s="420">
        <v>2660</v>
      </c>
      <c r="K18" s="420">
        <v>0</v>
      </c>
      <c r="L18" s="420">
        <v>0</v>
      </c>
      <c r="M18" s="420">
        <v>0</v>
      </c>
      <c r="N18" s="420">
        <v>0</v>
      </c>
      <c r="O18" s="420">
        <v>0</v>
      </c>
      <c r="P18" s="420">
        <v>0</v>
      </c>
      <c r="Q18" s="420">
        <v>0</v>
      </c>
      <c r="R18" s="420">
        <v>0</v>
      </c>
      <c r="S18" s="420">
        <v>112799</v>
      </c>
      <c r="T18" s="420">
        <v>0</v>
      </c>
      <c r="U18" s="420">
        <v>62576</v>
      </c>
      <c r="V18" s="420">
        <v>0</v>
      </c>
      <c r="W18" s="420">
        <v>0</v>
      </c>
      <c r="X18" s="420">
        <v>0</v>
      </c>
      <c r="Y18" s="420">
        <v>0</v>
      </c>
      <c r="Z18" s="420">
        <v>0</v>
      </c>
      <c r="AA18" s="420">
        <v>46067</v>
      </c>
      <c r="AB18" s="420">
        <v>0</v>
      </c>
      <c r="AC18" s="420">
        <v>0</v>
      </c>
      <c r="AD18" s="420">
        <v>0</v>
      </c>
    </row>
    <row r="19" spans="1:30" ht="26.4" x14ac:dyDescent="0.25">
      <c r="A19" s="418" t="s">
        <v>735</v>
      </c>
      <c r="B19" s="419" t="s">
        <v>764</v>
      </c>
      <c r="C19" s="420">
        <v>736661</v>
      </c>
      <c r="D19" s="420">
        <v>342580</v>
      </c>
      <c r="E19" s="420">
        <v>9000</v>
      </c>
      <c r="F19" s="420">
        <v>0</v>
      </c>
      <c r="G19" s="420">
        <v>0</v>
      </c>
      <c r="H19" s="420">
        <v>0</v>
      </c>
      <c r="I19" s="420">
        <v>0</v>
      </c>
      <c r="J19" s="420">
        <v>0</v>
      </c>
      <c r="K19" s="420">
        <v>0</v>
      </c>
      <c r="L19" s="420">
        <v>0</v>
      </c>
      <c r="M19" s="420">
        <v>0</v>
      </c>
      <c r="N19" s="420">
        <v>0</v>
      </c>
      <c r="O19" s="420">
        <v>0</v>
      </c>
      <c r="P19" s="420">
        <v>106782</v>
      </c>
      <c r="Q19" s="420">
        <v>3675</v>
      </c>
      <c r="R19" s="420">
        <v>0</v>
      </c>
      <c r="S19" s="420">
        <v>16340</v>
      </c>
      <c r="T19" s="420">
        <v>0</v>
      </c>
      <c r="U19" s="420">
        <v>19830</v>
      </c>
      <c r="V19" s="420">
        <v>0</v>
      </c>
      <c r="W19" s="420">
        <v>0</v>
      </c>
      <c r="X19" s="420">
        <v>4500</v>
      </c>
      <c r="Y19" s="420">
        <v>33108</v>
      </c>
      <c r="Z19" s="420">
        <v>0</v>
      </c>
      <c r="AA19" s="420">
        <v>200846</v>
      </c>
      <c r="AB19" s="420">
        <v>0</v>
      </c>
      <c r="AC19" s="420">
        <v>0</v>
      </c>
      <c r="AD19" s="420">
        <v>0</v>
      </c>
    </row>
    <row r="20" spans="1:30" x14ac:dyDescent="0.25">
      <c r="A20" s="418" t="s">
        <v>716</v>
      </c>
      <c r="B20" s="419" t="s">
        <v>765</v>
      </c>
      <c r="C20" s="420">
        <v>1558286</v>
      </c>
      <c r="D20" s="420">
        <v>107381</v>
      </c>
      <c r="E20" s="420">
        <v>0</v>
      </c>
      <c r="F20" s="420">
        <v>0</v>
      </c>
      <c r="G20" s="420">
        <v>0</v>
      </c>
      <c r="H20" s="420">
        <v>0</v>
      </c>
      <c r="I20" s="420">
        <v>0</v>
      </c>
      <c r="J20" s="420">
        <v>0</v>
      </c>
      <c r="K20" s="420">
        <v>0</v>
      </c>
      <c r="L20" s="420">
        <v>0</v>
      </c>
      <c r="M20" s="420">
        <v>0</v>
      </c>
      <c r="N20" s="420">
        <v>0</v>
      </c>
      <c r="O20" s="420">
        <v>0</v>
      </c>
      <c r="P20" s="420">
        <v>60686</v>
      </c>
      <c r="Q20" s="420">
        <v>284578</v>
      </c>
      <c r="R20" s="420">
        <v>0</v>
      </c>
      <c r="S20" s="420">
        <v>88040</v>
      </c>
      <c r="T20" s="420">
        <v>385000</v>
      </c>
      <c r="U20" s="420">
        <v>0</v>
      </c>
      <c r="V20" s="420">
        <v>0</v>
      </c>
      <c r="W20" s="420">
        <v>264610</v>
      </c>
      <c r="X20" s="420">
        <v>0</v>
      </c>
      <c r="Y20" s="420">
        <v>75865</v>
      </c>
      <c r="Z20" s="420">
        <v>0</v>
      </c>
      <c r="AA20" s="420">
        <v>253087</v>
      </c>
      <c r="AB20" s="420">
        <v>0</v>
      </c>
      <c r="AC20" s="420">
        <v>0</v>
      </c>
      <c r="AD20" s="420">
        <v>39039</v>
      </c>
    </row>
    <row r="21" spans="1:30" x14ac:dyDescent="0.25">
      <c r="A21" s="418" t="s">
        <v>717</v>
      </c>
      <c r="B21" s="419" t="s">
        <v>766</v>
      </c>
      <c r="C21" s="420">
        <v>12289500</v>
      </c>
      <c r="D21" s="420">
        <v>1086111</v>
      </c>
      <c r="E21" s="420">
        <v>56329</v>
      </c>
      <c r="F21" s="420">
        <v>0</v>
      </c>
      <c r="G21" s="420">
        <v>0</v>
      </c>
      <c r="H21" s="420">
        <v>0</v>
      </c>
      <c r="I21" s="420">
        <v>0</v>
      </c>
      <c r="J21" s="420">
        <v>0</v>
      </c>
      <c r="K21" s="420">
        <v>453264</v>
      </c>
      <c r="L21" s="420">
        <v>0</v>
      </c>
      <c r="M21" s="420">
        <v>0</v>
      </c>
      <c r="N21" s="420">
        <v>0</v>
      </c>
      <c r="O21" s="420">
        <v>909322</v>
      </c>
      <c r="P21" s="420">
        <v>1325736</v>
      </c>
      <c r="Q21" s="420">
        <v>399178</v>
      </c>
      <c r="R21" s="420">
        <v>0</v>
      </c>
      <c r="S21" s="420">
        <v>107395</v>
      </c>
      <c r="T21" s="420">
        <v>22050</v>
      </c>
      <c r="U21" s="420">
        <v>400554</v>
      </c>
      <c r="V21" s="420">
        <v>0</v>
      </c>
      <c r="W21" s="420">
        <v>0</v>
      </c>
      <c r="X21" s="420">
        <v>0</v>
      </c>
      <c r="Y21" s="420">
        <v>1203427</v>
      </c>
      <c r="Z21" s="420">
        <v>0</v>
      </c>
      <c r="AA21" s="420">
        <v>825833</v>
      </c>
      <c r="AB21" s="420">
        <v>155452</v>
      </c>
      <c r="AC21" s="420">
        <v>0</v>
      </c>
      <c r="AD21" s="420">
        <v>5344849</v>
      </c>
    </row>
    <row r="22" spans="1:30" x14ac:dyDescent="0.25">
      <c r="A22" s="418" t="s">
        <v>737</v>
      </c>
      <c r="B22" s="419" t="s">
        <v>984</v>
      </c>
      <c r="C22" s="420">
        <v>13847786</v>
      </c>
      <c r="D22" s="420">
        <v>1193492</v>
      </c>
      <c r="E22" s="420">
        <v>56329</v>
      </c>
      <c r="F22" s="420">
        <v>0</v>
      </c>
      <c r="G22" s="420">
        <v>0</v>
      </c>
      <c r="H22" s="420">
        <v>0</v>
      </c>
      <c r="I22" s="420">
        <v>0</v>
      </c>
      <c r="J22" s="420">
        <v>0</v>
      </c>
      <c r="K22" s="420">
        <v>453264</v>
      </c>
      <c r="L22" s="420">
        <v>0</v>
      </c>
      <c r="M22" s="420">
        <v>0</v>
      </c>
      <c r="N22" s="420">
        <v>0</v>
      </c>
      <c r="O22" s="420">
        <v>909322</v>
      </c>
      <c r="P22" s="420">
        <v>1386422</v>
      </c>
      <c r="Q22" s="420">
        <v>683756</v>
      </c>
      <c r="R22" s="420">
        <v>0</v>
      </c>
      <c r="S22" s="420">
        <v>195435</v>
      </c>
      <c r="T22" s="420">
        <v>407050</v>
      </c>
      <c r="U22" s="420">
        <v>400554</v>
      </c>
      <c r="V22" s="420">
        <v>0</v>
      </c>
      <c r="W22" s="420">
        <v>264610</v>
      </c>
      <c r="X22" s="420">
        <v>0</v>
      </c>
      <c r="Y22" s="420">
        <v>1279292</v>
      </c>
      <c r="Z22" s="420">
        <v>0</v>
      </c>
      <c r="AA22" s="420">
        <v>1078920</v>
      </c>
      <c r="AB22" s="420">
        <v>155452</v>
      </c>
      <c r="AC22" s="420">
        <v>0</v>
      </c>
      <c r="AD22" s="420">
        <v>5383888</v>
      </c>
    </row>
    <row r="23" spans="1:30" x14ac:dyDescent="0.25">
      <c r="A23" s="418" t="s">
        <v>738</v>
      </c>
      <c r="B23" s="419" t="s">
        <v>767</v>
      </c>
      <c r="C23" s="420">
        <v>3654478</v>
      </c>
      <c r="D23" s="420">
        <v>1644809</v>
      </c>
      <c r="E23" s="420">
        <v>0</v>
      </c>
      <c r="F23" s="420">
        <v>0</v>
      </c>
      <c r="G23" s="420">
        <v>0</v>
      </c>
      <c r="H23" s="420">
        <v>0</v>
      </c>
      <c r="I23" s="420">
        <v>0</v>
      </c>
      <c r="J23" s="420">
        <v>0</v>
      </c>
      <c r="K23" s="420">
        <v>0</v>
      </c>
      <c r="L23" s="420">
        <v>0</v>
      </c>
      <c r="M23" s="420">
        <v>0</v>
      </c>
      <c r="N23" s="420">
        <v>0</v>
      </c>
      <c r="O23" s="420">
        <v>0</v>
      </c>
      <c r="P23" s="420">
        <v>767284</v>
      </c>
      <c r="Q23" s="420">
        <v>644344</v>
      </c>
      <c r="R23" s="420">
        <v>0</v>
      </c>
      <c r="S23" s="420">
        <v>200585</v>
      </c>
      <c r="T23" s="420">
        <v>0</v>
      </c>
      <c r="U23" s="420">
        <v>129672</v>
      </c>
      <c r="V23" s="420">
        <v>0</v>
      </c>
      <c r="W23" s="420">
        <v>0</v>
      </c>
      <c r="X23" s="420">
        <v>78168</v>
      </c>
      <c r="Y23" s="420">
        <v>0</v>
      </c>
      <c r="Z23" s="420">
        <v>0</v>
      </c>
      <c r="AA23" s="420">
        <v>189616</v>
      </c>
      <c r="AB23" s="420">
        <v>0</v>
      </c>
      <c r="AC23" s="420">
        <v>0</v>
      </c>
      <c r="AD23" s="420">
        <v>0</v>
      </c>
    </row>
    <row r="24" spans="1:30" x14ac:dyDescent="0.25">
      <c r="A24" s="418" t="s">
        <v>718</v>
      </c>
      <c r="B24" s="419" t="s">
        <v>768</v>
      </c>
      <c r="C24" s="420">
        <v>2069258</v>
      </c>
      <c r="D24" s="420">
        <v>1062549</v>
      </c>
      <c r="E24" s="420">
        <v>0</v>
      </c>
      <c r="F24" s="420">
        <v>0</v>
      </c>
      <c r="G24" s="420">
        <v>0</v>
      </c>
      <c r="H24" s="420">
        <v>0</v>
      </c>
      <c r="I24" s="420">
        <v>0</v>
      </c>
      <c r="J24" s="420">
        <v>0</v>
      </c>
      <c r="K24" s="420">
        <v>0</v>
      </c>
      <c r="L24" s="420">
        <v>0</v>
      </c>
      <c r="M24" s="420">
        <v>0</v>
      </c>
      <c r="N24" s="420">
        <v>0</v>
      </c>
      <c r="O24" s="420">
        <v>0</v>
      </c>
      <c r="P24" s="420">
        <v>299688</v>
      </c>
      <c r="Q24" s="420">
        <v>120481</v>
      </c>
      <c r="R24" s="420">
        <v>0</v>
      </c>
      <c r="S24" s="420">
        <v>158941</v>
      </c>
      <c r="T24" s="420">
        <v>0</v>
      </c>
      <c r="U24" s="420">
        <v>75381</v>
      </c>
      <c r="V24" s="420">
        <v>0</v>
      </c>
      <c r="W24" s="420">
        <v>0</v>
      </c>
      <c r="X24" s="420">
        <v>0</v>
      </c>
      <c r="Y24" s="420">
        <v>139589</v>
      </c>
      <c r="Z24" s="420">
        <v>0</v>
      </c>
      <c r="AA24" s="420">
        <v>212629</v>
      </c>
      <c r="AB24" s="420">
        <v>0</v>
      </c>
      <c r="AC24" s="420">
        <v>0</v>
      </c>
      <c r="AD24" s="420">
        <v>0</v>
      </c>
    </row>
    <row r="25" spans="1:30" x14ac:dyDescent="0.25">
      <c r="A25" s="418" t="s">
        <v>739</v>
      </c>
      <c r="B25" s="419" t="s">
        <v>985</v>
      </c>
      <c r="C25" s="420">
        <v>5723736</v>
      </c>
      <c r="D25" s="420">
        <v>2707358</v>
      </c>
      <c r="E25" s="420">
        <v>0</v>
      </c>
      <c r="F25" s="420">
        <v>0</v>
      </c>
      <c r="G25" s="420">
        <v>0</v>
      </c>
      <c r="H25" s="420">
        <v>0</v>
      </c>
      <c r="I25" s="420">
        <v>0</v>
      </c>
      <c r="J25" s="420">
        <v>0</v>
      </c>
      <c r="K25" s="420">
        <v>0</v>
      </c>
      <c r="L25" s="420">
        <v>0</v>
      </c>
      <c r="M25" s="420">
        <v>0</v>
      </c>
      <c r="N25" s="420">
        <v>0</v>
      </c>
      <c r="O25" s="420">
        <v>0</v>
      </c>
      <c r="P25" s="420">
        <v>1066972</v>
      </c>
      <c r="Q25" s="420">
        <v>764825</v>
      </c>
      <c r="R25" s="420">
        <v>0</v>
      </c>
      <c r="S25" s="420">
        <v>359526</v>
      </c>
      <c r="T25" s="420">
        <v>0</v>
      </c>
      <c r="U25" s="420">
        <v>205053</v>
      </c>
      <c r="V25" s="420">
        <v>0</v>
      </c>
      <c r="W25" s="420">
        <v>0</v>
      </c>
      <c r="X25" s="420">
        <v>78168</v>
      </c>
      <c r="Y25" s="420">
        <v>139589</v>
      </c>
      <c r="Z25" s="420">
        <v>0</v>
      </c>
      <c r="AA25" s="420">
        <v>402245</v>
      </c>
      <c r="AB25" s="420">
        <v>0</v>
      </c>
      <c r="AC25" s="420">
        <v>0</v>
      </c>
      <c r="AD25" s="420">
        <v>0</v>
      </c>
    </row>
    <row r="26" spans="1:30" x14ac:dyDescent="0.25">
      <c r="A26" s="418" t="s">
        <v>719</v>
      </c>
      <c r="B26" s="419" t="s">
        <v>769</v>
      </c>
      <c r="C26" s="420">
        <v>17059815</v>
      </c>
      <c r="D26" s="420">
        <v>1329388</v>
      </c>
      <c r="E26" s="420">
        <v>76265</v>
      </c>
      <c r="F26" s="420">
        <v>0</v>
      </c>
      <c r="G26" s="420">
        <v>0</v>
      </c>
      <c r="H26" s="420">
        <v>0</v>
      </c>
      <c r="I26" s="420">
        <v>0</v>
      </c>
      <c r="J26" s="420">
        <v>0</v>
      </c>
      <c r="K26" s="420">
        <v>0</v>
      </c>
      <c r="L26" s="420">
        <v>0</v>
      </c>
      <c r="M26" s="420">
        <v>0</v>
      </c>
      <c r="N26" s="420">
        <v>7417149</v>
      </c>
      <c r="O26" s="420">
        <v>0</v>
      </c>
      <c r="P26" s="420">
        <v>241953</v>
      </c>
      <c r="Q26" s="420">
        <v>157427</v>
      </c>
      <c r="R26" s="420">
        <v>0</v>
      </c>
      <c r="S26" s="420">
        <v>239409</v>
      </c>
      <c r="T26" s="420">
        <v>0</v>
      </c>
      <c r="U26" s="420">
        <v>5203238</v>
      </c>
      <c r="V26" s="420">
        <v>0</v>
      </c>
      <c r="W26" s="420">
        <v>0</v>
      </c>
      <c r="X26" s="420">
        <v>0</v>
      </c>
      <c r="Y26" s="420">
        <v>1109052</v>
      </c>
      <c r="Z26" s="420">
        <v>0</v>
      </c>
      <c r="AA26" s="420">
        <v>1041347</v>
      </c>
      <c r="AB26" s="420">
        <v>238502</v>
      </c>
      <c r="AC26" s="420">
        <v>0</v>
      </c>
      <c r="AD26" s="420">
        <v>6085</v>
      </c>
    </row>
    <row r="27" spans="1:30" x14ac:dyDescent="0.25">
      <c r="A27" s="418" t="s">
        <v>740</v>
      </c>
      <c r="B27" s="419" t="s">
        <v>770</v>
      </c>
      <c r="C27" s="420">
        <v>20204190</v>
      </c>
      <c r="D27" s="420">
        <v>0</v>
      </c>
      <c r="E27" s="420">
        <v>0</v>
      </c>
      <c r="F27" s="420">
        <v>0</v>
      </c>
      <c r="G27" s="420">
        <v>0</v>
      </c>
      <c r="H27" s="420">
        <v>0</v>
      </c>
      <c r="I27" s="420">
        <v>0</v>
      </c>
      <c r="J27" s="420">
        <v>0</v>
      </c>
      <c r="K27" s="420">
        <v>0</v>
      </c>
      <c r="L27" s="420">
        <v>0</v>
      </c>
      <c r="M27" s="420">
        <v>0</v>
      </c>
      <c r="N27" s="420">
        <v>0</v>
      </c>
      <c r="O27" s="420">
        <v>0</v>
      </c>
      <c r="P27" s="420">
        <v>0</v>
      </c>
      <c r="Q27" s="420">
        <v>0</v>
      </c>
      <c r="R27" s="420">
        <v>0</v>
      </c>
      <c r="S27" s="420">
        <v>0</v>
      </c>
      <c r="T27" s="420">
        <v>0</v>
      </c>
      <c r="U27" s="420">
        <v>0</v>
      </c>
      <c r="V27" s="420">
        <v>0</v>
      </c>
      <c r="W27" s="420">
        <v>0</v>
      </c>
      <c r="X27" s="420">
        <v>0</v>
      </c>
      <c r="Y27" s="420">
        <v>315000</v>
      </c>
      <c r="Z27" s="420">
        <v>0</v>
      </c>
      <c r="AA27" s="420">
        <v>0</v>
      </c>
      <c r="AB27" s="420">
        <v>15828659</v>
      </c>
      <c r="AC27" s="420">
        <v>3114354</v>
      </c>
      <c r="AD27" s="420">
        <v>946177</v>
      </c>
    </row>
    <row r="28" spans="1:30" x14ac:dyDescent="0.25">
      <c r="A28" s="418" t="s">
        <v>741</v>
      </c>
      <c r="B28" s="419" t="s">
        <v>986</v>
      </c>
      <c r="C28" s="420">
        <v>710610</v>
      </c>
      <c r="D28" s="420">
        <v>539383</v>
      </c>
      <c r="E28" s="420">
        <v>0</v>
      </c>
      <c r="F28" s="420">
        <v>0</v>
      </c>
      <c r="G28" s="420">
        <v>0</v>
      </c>
      <c r="H28" s="420">
        <v>0</v>
      </c>
      <c r="I28" s="420">
        <v>0</v>
      </c>
      <c r="J28" s="420">
        <v>0</v>
      </c>
      <c r="K28" s="420">
        <v>0</v>
      </c>
      <c r="L28" s="420">
        <v>0</v>
      </c>
      <c r="M28" s="420">
        <v>0</v>
      </c>
      <c r="N28" s="420">
        <v>0</v>
      </c>
      <c r="O28" s="420">
        <v>0</v>
      </c>
      <c r="P28" s="420">
        <v>0</v>
      </c>
      <c r="Q28" s="420">
        <v>0</v>
      </c>
      <c r="R28" s="420">
        <v>0</v>
      </c>
      <c r="S28" s="420">
        <v>0</v>
      </c>
      <c r="T28" s="420">
        <v>0</v>
      </c>
      <c r="U28" s="420">
        <v>0</v>
      </c>
      <c r="V28" s="420">
        <v>100000</v>
      </c>
      <c r="W28" s="420">
        <v>0</v>
      </c>
      <c r="X28" s="420">
        <v>0</v>
      </c>
      <c r="Y28" s="420">
        <v>0</v>
      </c>
      <c r="Z28" s="420">
        <v>0</v>
      </c>
      <c r="AA28" s="420">
        <v>71227</v>
      </c>
      <c r="AB28" s="420">
        <v>0</v>
      </c>
      <c r="AC28" s="420">
        <v>0</v>
      </c>
      <c r="AD28" s="420">
        <v>0</v>
      </c>
    </row>
    <row r="29" spans="1:30" x14ac:dyDescent="0.25">
      <c r="A29" s="418" t="s">
        <v>743</v>
      </c>
      <c r="B29" s="419" t="s">
        <v>771</v>
      </c>
      <c r="C29" s="420">
        <v>4568435</v>
      </c>
      <c r="D29" s="420">
        <v>415207</v>
      </c>
      <c r="E29" s="420">
        <v>0</v>
      </c>
      <c r="F29" s="420">
        <v>1767500</v>
      </c>
      <c r="G29" s="420">
        <v>0</v>
      </c>
      <c r="H29" s="420">
        <v>0</v>
      </c>
      <c r="I29" s="420">
        <v>0</v>
      </c>
      <c r="J29" s="420">
        <v>0</v>
      </c>
      <c r="K29" s="420">
        <v>13900</v>
      </c>
      <c r="L29" s="420">
        <v>0</v>
      </c>
      <c r="M29" s="420">
        <v>0</v>
      </c>
      <c r="N29" s="420">
        <v>0</v>
      </c>
      <c r="O29" s="420">
        <v>202391</v>
      </c>
      <c r="P29" s="420">
        <v>87648</v>
      </c>
      <c r="Q29" s="420">
        <v>282370</v>
      </c>
      <c r="R29" s="420">
        <v>0</v>
      </c>
      <c r="S29" s="420">
        <v>0</v>
      </c>
      <c r="T29" s="420">
        <v>0</v>
      </c>
      <c r="U29" s="420">
        <v>487760</v>
      </c>
      <c r="V29" s="420">
        <v>0</v>
      </c>
      <c r="W29" s="420">
        <v>0</v>
      </c>
      <c r="X29" s="420">
        <v>0</v>
      </c>
      <c r="Y29" s="420">
        <v>827714</v>
      </c>
      <c r="Z29" s="420">
        <v>0</v>
      </c>
      <c r="AA29" s="420">
        <v>483945</v>
      </c>
      <c r="AB29" s="420">
        <v>0</v>
      </c>
      <c r="AC29" s="420">
        <v>0</v>
      </c>
      <c r="AD29" s="420">
        <v>0</v>
      </c>
    </row>
    <row r="30" spans="1:30" x14ac:dyDescent="0.25">
      <c r="A30" s="418" t="s">
        <v>744</v>
      </c>
      <c r="B30" s="419" t="s">
        <v>987</v>
      </c>
      <c r="C30" s="420">
        <v>488322</v>
      </c>
      <c r="D30" s="420">
        <v>0</v>
      </c>
      <c r="E30" s="420">
        <v>0</v>
      </c>
      <c r="F30" s="420">
        <v>488322</v>
      </c>
      <c r="G30" s="420">
        <v>0</v>
      </c>
      <c r="H30" s="420">
        <v>0</v>
      </c>
      <c r="I30" s="420">
        <v>0</v>
      </c>
      <c r="J30" s="420">
        <v>0</v>
      </c>
      <c r="K30" s="420">
        <v>0</v>
      </c>
      <c r="L30" s="420">
        <v>0</v>
      </c>
      <c r="M30" s="420">
        <v>0</v>
      </c>
      <c r="N30" s="420">
        <v>0</v>
      </c>
      <c r="O30" s="420">
        <v>0</v>
      </c>
      <c r="P30" s="420">
        <v>0</v>
      </c>
      <c r="Q30" s="420">
        <v>0</v>
      </c>
      <c r="R30" s="420">
        <v>0</v>
      </c>
      <c r="S30" s="420">
        <v>0</v>
      </c>
      <c r="T30" s="420">
        <v>0</v>
      </c>
      <c r="U30" s="420">
        <v>0</v>
      </c>
      <c r="V30" s="420">
        <v>0</v>
      </c>
      <c r="W30" s="420">
        <v>0</v>
      </c>
      <c r="X30" s="420">
        <v>0</v>
      </c>
      <c r="Y30" s="420">
        <v>0</v>
      </c>
      <c r="Z30" s="420">
        <v>0</v>
      </c>
      <c r="AA30" s="420">
        <v>0</v>
      </c>
      <c r="AB30" s="420">
        <v>0</v>
      </c>
      <c r="AC30" s="420">
        <v>0</v>
      </c>
      <c r="AD30" s="420">
        <v>0</v>
      </c>
    </row>
    <row r="31" spans="1:30" ht="26.4" x14ac:dyDescent="0.25">
      <c r="A31" s="418" t="s">
        <v>869</v>
      </c>
      <c r="B31" s="419" t="s">
        <v>903</v>
      </c>
      <c r="C31" s="420">
        <v>35004933</v>
      </c>
      <c r="D31" s="420">
        <v>299200</v>
      </c>
      <c r="E31" s="420">
        <v>0</v>
      </c>
      <c r="F31" s="420">
        <v>0</v>
      </c>
      <c r="G31" s="420">
        <v>0</v>
      </c>
      <c r="H31" s="420">
        <v>0</v>
      </c>
      <c r="I31" s="420">
        <v>12535000</v>
      </c>
      <c r="J31" s="420">
        <v>0</v>
      </c>
      <c r="K31" s="420">
        <v>0</v>
      </c>
      <c r="L31" s="420">
        <v>0</v>
      </c>
      <c r="M31" s="420">
        <v>1058662</v>
      </c>
      <c r="N31" s="420">
        <v>0</v>
      </c>
      <c r="O31" s="420">
        <v>0</v>
      </c>
      <c r="P31" s="420">
        <v>8412247</v>
      </c>
      <c r="Q31" s="420">
        <v>8556904</v>
      </c>
      <c r="R31" s="420">
        <v>3520000</v>
      </c>
      <c r="S31" s="420">
        <v>0</v>
      </c>
      <c r="T31" s="420">
        <v>0</v>
      </c>
      <c r="U31" s="420">
        <v>76920</v>
      </c>
      <c r="V31" s="420">
        <v>0</v>
      </c>
      <c r="W31" s="420">
        <v>0</v>
      </c>
      <c r="X31" s="420">
        <v>0</v>
      </c>
      <c r="Y31" s="420">
        <v>251000</v>
      </c>
      <c r="Z31" s="420">
        <v>0</v>
      </c>
      <c r="AA31" s="420">
        <v>295000</v>
      </c>
      <c r="AB31" s="420">
        <v>0</v>
      </c>
      <c r="AC31" s="420">
        <v>0</v>
      </c>
      <c r="AD31" s="420">
        <v>0</v>
      </c>
    </row>
    <row r="32" spans="1:30" x14ac:dyDescent="0.25">
      <c r="A32" s="418" t="s">
        <v>772</v>
      </c>
      <c r="B32" s="419" t="s">
        <v>988</v>
      </c>
      <c r="C32" s="420">
        <v>15079582</v>
      </c>
      <c r="D32" s="420">
        <v>1173283</v>
      </c>
      <c r="E32" s="420">
        <v>1410379</v>
      </c>
      <c r="F32" s="420">
        <v>0</v>
      </c>
      <c r="G32" s="420">
        <v>0</v>
      </c>
      <c r="H32" s="420">
        <v>0</v>
      </c>
      <c r="I32" s="420">
        <v>1793142</v>
      </c>
      <c r="J32" s="420">
        <v>0</v>
      </c>
      <c r="K32" s="420">
        <v>17276</v>
      </c>
      <c r="L32" s="420">
        <v>639104</v>
      </c>
      <c r="M32" s="420">
        <v>14200</v>
      </c>
      <c r="N32" s="420">
        <v>0</v>
      </c>
      <c r="O32" s="420">
        <v>0</v>
      </c>
      <c r="P32" s="420">
        <v>8029150</v>
      </c>
      <c r="Q32" s="420">
        <v>141865</v>
      </c>
      <c r="R32" s="420">
        <v>0</v>
      </c>
      <c r="S32" s="420">
        <v>43437</v>
      </c>
      <c r="T32" s="420">
        <v>0</v>
      </c>
      <c r="U32" s="420">
        <v>1182</v>
      </c>
      <c r="V32" s="420">
        <v>270000</v>
      </c>
      <c r="W32" s="420">
        <v>1523</v>
      </c>
      <c r="X32" s="420">
        <v>0</v>
      </c>
      <c r="Y32" s="420">
        <v>375602</v>
      </c>
      <c r="Z32" s="420">
        <v>0</v>
      </c>
      <c r="AA32" s="420">
        <v>190297</v>
      </c>
      <c r="AB32" s="420">
        <v>0</v>
      </c>
      <c r="AC32" s="420">
        <v>0</v>
      </c>
      <c r="AD32" s="420">
        <v>979142</v>
      </c>
    </row>
    <row r="33" spans="1:30" ht="26.4" x14ac:dyDescent="0.25">
      <c r="A33" s="418" t="s">
        <v>989</v>
      </c>
      <c r="B33" s="419" t="s">
        <v>990</v>
      </c>
      <c r="C33" s="420">
        <v>93115887</v>
      </c>
      <c r="D33" s="420">
        <v>3756461</v>
      </c>
      <c r="E33" s="420">
        <v>1486644</v>
      </c>
      <c r="F33" s="420">
        <v>2255822</v>
      </c>
      <c r="G33" s="420">
        <v>0</v>
      </c>
      <c r="H33" s="420">
        <v>0</v>
      </c>
      <c r="I33" s="420">
        <v>14328142</v>
      </c>
      <c r="J33" s="420">
        <v>0</v>
      </c>
      <c r="K33" s="420">
        <v>31176</v>
      </c>
      <c r="L33" s="420">
        <v>639104</v>
      </c>
      <c r="M33" s="420">
        <v>1072862</v>
      </c>
      <c r="N33" s="420">
        <v>7417149</v>
      </c>
      <c r="O33" s="420">
        <v>202391</v>
      </c>
      <c r="P33" s="420">
        <v>16770998</v>
      </c>
      <c r="Q33" s="420">
        <v>9138566</v>
      </c>
      <c r="R33" s="420">
        <v>3520000</v>
      </c>
      <c r="S33" s="420">
        <v>282846</v>
      </c>
      <c r="T33" s="420">
        <v>0</v>
      </c>
      <c r="U33" s="420">
        <v>5769100</v>
      </c>
      <c r="V33" s="420">
        <v>370000</v>
      </c>
      <c r="W33" s="420">
        <v>1523</v>
      </c>
      <c r="X33" s="420">
        <v>0</v>
      </c>
      <c r="Y33" s="420">
        <v>2878368</v>
      </c>
      <c r="Z33" s="420">
        <v>0</v>
      </c>
      <c r="AA33" s="420">
        <v>2081816</v>
      </c>
      <c r="AB33" s="420">
        <v>16067161</v>
      </c>
      <c r="AC33" s="420">
        <v>3114354</v>
      </c>
      <c r="AD33" s="420">
        <v>1931404</v>
      </c>
    </row>
    <row r="34" spans="1:30" x14ac:dyDescent="0.25">
      <c r="A34" s="418" t="s">
        <v>991</v>
      </c>
      <c r="B34" s="419" t="s">
        <v>774</v>
      </c>
      <c r="C34" s="420">
        <v>1324409</v>
      </c>
      <c r="D34" s="420">
        <v>786296</v>
      </c>
      <c r="E34" s="420">
        <v>0</v>
      </c>
      <c r="F34" s="420">
        <v>0</v>
      </c>
      <c r="G34" s="420">
        <v>0</v>
      </c>
      <c r="H34" s="420">
        <v>0</v>
      </c>
      <c r="I34" s="420">
        <v>0</v>
      </c>
      <c r="J34" s="420">
        <v>0</v>
      </c>
      <c r="K34" s="420">
        <v>0</v>
      </c>
      <c r="L34" s="420">
        <v>0</v>
      </c>
      <c r="M34" s="420">
        <v>0</v>
      </c>
      <c r="N34" s="420">
        <v>0</v>
      </c>
      <c r="O34" s="420">
        <v>0</v>
      </c>
      <c r="P34" s="420">
        <v>13290</v>
      </c>
      <c r="Q34" s="420">
        <v>220000</v>
      </c>
      <c r="R34" s="420">
        <v>0</v>
      </c>
      <c r="S34" s="420">
        <v>260527</v>
      </c>
      <c r="T34" s="420">
        <v>0</v>
      </c>
      <c r="U34" s="420">
        <v>0</v>
      </c>
      <c r="V34" s="420">
        <v>0</v>
      </c>
      <c r="W34" s="420">
        <v>0</v>
      </c>
      <c r="X34" s="420">
        <v>0</v>
      </c>
      <c r="Y34" s="420">
        <v>44296</v>
      </c>
      <c r="Z34" s="420">
        <v>0</v>
      </c>
      <c r="AA34" s="420">
        <v>0</v>
      </c>
      <c r="AB34" s="420">
        <v>0</v>
      </c>
      <c r="AC34" s="420">
        <v>0</v>
      </c>
      <c r="AD34" s="420">
        <v>0</v>
      </c>
    </row>
    <row r="35" spans="1:30" ht="26.4" x14ac:dyDescent="0.25">
      <c r="A35" s="418" t="s">
        <v>992</v>
      </c>
      <c r="B35" s="419" t="s">
        <v>993</v>
      </c>
      <c r="C35" s="420">
        <v>1324409</v>
      </c>
      <c r="D35" s="420">
        <v>786296</v>
      </c>
      <c r="E35" s="420">
        <v>0</v>
      </c>
      <c r="F35" s="420">
        <v>0</v>
      </c>
      <c r="G35" s="420">
        <v>0</v>
      </c>
      <c r="H35" s="420">
        <v>0</v>
      </c>
      <c r="I35" s="420">
        <v>0</v>
      </c>
      <c r="J35" s="420">
        <v>0</v>
      </c>
      <c r="K35" s="420">
        <v>0</v>
      </c>
      <c r="L35" s="420">
        <v>0</v>
      </c>
      <c r="M35" s="420">
        <v>0</v>
      </c>
      <c r="N35" s="420">
        <v>0</v>
      </c>
      <c r="O35" s="420">
        <v>0</v>
      </c>
      <c r="P35" s="420">
        <v>13290</v>
      </c>
      <c r="Q35" s="420">
        <v>220000</v>
      </c>
      <c r="R35" s="420">
        <v>0</v>
      </c>
      <c r="S35" s="420">
        <v>260527</v>
      </c>
      <c r="T35" s="420">
        <v>0</v>
      </c>
      <c r="U35" s="420">
        <v>0</v>
      </c>
      <c r="V35" s="420">
        <v>0</v>
      </c>
      <c r="W35" s="420">
        <v>0</v>
      </c>
      <c r="X35" s="420">
        <v>0</v>
      </c>
      <c r="Y35" s="420">
        <v>44296</v>
      </c>
      <c r="Z35" s="420">
        <v>0</v>
      </c>
      <c r="AA35" s="420">
        <v>0</v>
      </c>
      <c r="AB35" s="420">
        <v>0</v>
      </c>
      <c r="AC35" s="420">
        <v>0</v>
      </c>
      <c r="AD35" s="420">
        <v>0</v>
      </c>
    </row>
    <row r="36" spans="1:30" ht="26.4" x14ac:dyDescent="0.25">
      <c r="A36" s="418" t="s">
        <v>994</v>
      </c>
      <c r="B36" s="419" t="s">
        <v>775</v>
      </c>
      <c r="C36" s="420">
        <v>22710184</v>
      </c>
      <c r="D36" s="420">
        <v>1542830</v>
      </c>
      <c r="E36" s="420">
        <v>335457</v>
      </c>
      <c r="F36" s="420">
        <v>590568</v>
      </c>
      <c r="G36" s="420">
        <v>0</v>
      </c>
      <c r="H36" s="420">
        <v>0</v>
      </c>
      <c r="I36" s="420">
        <v>3683649</v>
      </c>
      <c r="J36" s="420">
        <v>0</v>
      </c>
      <c r="K36" s="420">
        <v>127045</v>
      </c>
      <c r="L36" s="420">
        <v>172558</v>
      </c>
      <c r="M36" s="420">
        <v>231839</v>
      </c>
      <c r="N36" s="420">
        <v>1885917</v>
      </c>
      <c r="O36" s="420">
        <v>184575</v>
      </c>
      <c r="P36" s="420">
        <v>2832215</v>
      </c>
      <c r="Q36" s="420">
        <v>464790</v>
      </c>
      <c r="R36" s="420">
        <v>0</v>
      </c>
      <c r="S36" s="420">
        <v>188532</v>
      </c>
      <c r="T36" s="420">
        <v>19250</v>
      </c>
      <c r="U36" s="420">
        <v>1646589</v>
      </c>
      <c r="V36" s="420">
        <v>40500</v>
      </c>
      <c r="W36" s="420">
        <v>12019</v>
      </c>
      <c r="X36" s="420">
        <v>3912</v>
      </c>
      <c r="Y36" s="420">
        <v>893514</v>
      </c>
      <c r="Z36" s="420">
        <v>0</v>
      </c>
      <c r="AA36" s="420">
        <v>770265</v>
      </c>
      <c r="AB36" s="420">
        <v>4370324</v>
      </c>
      <c r="AC36" s="420">
        <v>840876</v>
      </c>
      <c r="AD36" s="420">
        <v>1872960</v>
      </c>
    </row>
    <row r="37" spans="1:30" x14ac:dyDescent="0.25">
      <c r="A37" s="418" t="s">
        <v>995</v>
      </c>
      <c r="B37" s="419" t="s">
        <v>904</v>
      </c>
      <c r="C37" s="420">
        <v>1004000</v>
      </c>
      <c r="D37" s="420">
        <v>73000</v>
      </c>
      <c r="E37" s="420">
        <v>0</v>
      </c>
      <c r="F37" s="420">
        <v>0</v>
      </c>
      <c r="G37" s="420">
        <v>0</v>
      </c>
      <c r="H37" s="420">
        <v>0</v>
      </c>
      <c r="I37" s="420">
        <v>0</v>
      </c>
      <c r="J37" s="420">
        <v>0</v>
      </c>
      <c r="K37" s="420">
        <v>0</v>
      </c>
      <c r="L37" s="420">
        <v>0</v>
      </c>
      <c r="M37" s="420">
        <v>0</v>
      </c>
      <c r="N37" s="420">
        <v>0</v>
      </c>
      <c r="O37" s="420">
        <v>0</v>
      </c>
      <c r="P37" s="420">
        <v>832000</v>
      </c>
      <c r="Q37" s="420">
        <v>0</v>
      </c>
      <c r="R37" s="420">
        <v>0</v>
      </c>
      <c r="S37" s="420">
        <v>0</v>
      </c>
      <c r="T37" s="420">
        <v>0</v>
      </c>
      <c r="U37" s="420">
        <v>0</v>
      </c>
      <c r="V37" s="420">
        <v>0</v>
      </c>
      <c r="W37" s="420">
        <v>0</v>
      </c>
      <c r="X37" s="420">
        <v>0</v>
      </c>
      <c r="Y37" s="420">
        <v>99000</v>
      </c>
      <c r="Z37" s="420">
        <v>0</v>
      </c>
      <c r="AA37" s="420">
        <v>0</v>
      </c>
      <c r="AB37" s="420">
        <v>0</v>
      </c>
      <c r="AC37" s="420">
        <v>0</v>
      </c>
      <c r="AD37" s="420">
        <v>0</v>
      </c>
    </row>
    <row r="38" spans="1:30" x14ac:dyDescent="0.25">
      <c r="A38" s="418" t="s">
        <v>996</v>
      </c>
      <c r="B38" s="419" t="s">
        <v>776</v>
      </c>
      <c r="C38" s="420">
        <v>7449135</v>
      </c>
      <c r="D38" s="420">
        <v>25137</v>
      </c>
      <c r="E38" s="420">
        <v>19</v>
      </c>
      <c r="F38" s="420">
        <v>3691</v>
      </c>
      <c r="G38" s="420">
        <v>0</v>
      </c>
      <c r="H38" s="420">
        <v>0</v>
      </c>
      <c r="I38" s="420">
        <v>100001</v>
      </c>
      <c r="J38" s="420">
        <v>70305</v>
      </c>
      <c r="K38" s="420">
        <v>0</v>
      </c>
      <c r="L38" s="420">
        <v>0</v>
      </c>
      <c r="M38" s="420">
        <v>0</v>
      </c>
      <c r="N38" s="420">
        <v>0</v>
      </c>
      <c r="O38" s="420">
        <v>48</v>
      </c>
      <c r="P38" s="420">
        <v>7205613</v>
      </c>
      <c r="Q38" s="420">
        <v>6285</v>
      </c>
      <c r="R38" s="420">
        <v>0</v>
      </c>
      <c r="S38" s="420">
        <v>25878</v>
      </c>
      <c r="T38" s="420">
        <v>0</v>
      </c>
      <c r="U38" s="420">
        <v>7</v>
      </c>
      <c r="V38" s="420">
        <v>0</v>
      </c>
      <c r="W38" s="420">
        <v>0</v>
      </c>
      <c r="X38" s="420">
        <v>0</v>
      </c>
      <c r="Y38" s="420">
        <v>3068</v>
      </c>
      <c r="Z38" s="420">
        <v>0</v>
      </c>
      <c r="AA38" s="420">
        <v>9081</v>
      </c>
      <c r="AB38" s="420">
        <v>2</v>
      </c>
      <c r="AC38" s="420">
        <v>0</v>
      </c>
      <c r="AD38" s="420">
        <v>0</v>
      </c>
    </row>
    <row r="39" spans="1:30" ht="26.4" x14ac:dyDescent="0.25">
      <c r="A39" s="418" t="s">
        <v>997</v>
      </c>
      <c r="B39" s="419" t="s">
        <v>998</v>
      </c>
      <c r="C39" s="420">
        <v>31163319</v>
      </c>
      <c r="D39" s="420">
        <v>1640967</v>
      </c>
      <c r="E39" s="420">
        <v>335476</v>
      </c>
      <c r="F39" s="420">
        <v>594259</v>
      </c>
      <c r="G39" s="420">
        <v>0</v>
      </c>
      <c r="H39" s="420">
        <v>0</v>
      </c>
      <c r="I39" s="420">
        <v>3783650</v>
      </c>
      <c r="J39" s="420">
        <v>70305</v>
      </c>
      <c r="K39" s="420">
        <v>127045</v>
      </c>
      <c r="L39" s="420">
        <v>172558</v>
      </c>
      <c r="M39" s="420">
        <v>231839</v>
      </c>
      <c r="N39" s="420">
        <v>1885917</v>
      </c>
      <c r="O39" s="420">
        <v>184623</v>
      </c>
      <c r="P39" s="420">
        <v>10869828</v>
      </c>
      <c r="Q39" s="420">
        <v>471075</v>
      </c>
      <c r="R39" s="420">
        <v>0</v>
      </c>
      <c r="S39" s="420">
        <v>214410</v>
      </c>
      <c r="T39" s="420">
        <v>19250</v>
      </c>
      <c r="U39" s="420">
        <v>1646596</v>
      </c>
      <c r="V39" s="420">
        <v>40500</v>
      </c>
      <c r="W39" s="420">
        <v>12019</v>
      </c>
      <c r="X39" s="420">
        <v>3912</v>
      </c>
      <c r="Y39" s="420">
        <v>995582</v>
      </c>
      <c r="Z39" s="420">
        <v>0</v>
      </c>
      <c r="AA39" s="420">
        <v>779346</v>
      </c>
      <c r="AB39" s="420">
        <v>4370326</v>
      </c>
      <c r="AC39" s="420">
        <v>840876</v>
      </c>
      <c r="AD39" s="420">
        <v>1872960</v>
      </c>
    </row>
    <row r="40" spans="1:30" x14ac:dyDescent="0.25">
      <c r="A40" s="461" t="s">
        <v>999</v>
      </c>
      <c r="B40" s="462" t="s">
        <v>1000</v>
      </c>
      <c r="C40" s="463">
        <v>145175137</v>
      </c>
      <c r="D40" s="463">
        <v>10084574</v>
      </c>
      <c r="E40" s="463">
        <v>1878449</v>
      </c>
      <c r="F40" s="463">
        <v>2850081</v>
      </c>
      <c r="G40" s="463">
        <v>0</v>
      </c>
      <c r="H40" s="463">
        <v>0</v>
      </c>
      <c r="I40" s="463">
        <v>18111792</v>
      </c>
      <c r="J40" s="463">
        <v>70305</v>
      </c>
      <c r="K40" s="463">
        <v>611485</v>
      </c>
      <c r="L40" s="463">
        <v>811662</v>
      </c>
      <c r="M40" s="463">
        <v>1304701</v>
      </c>
      <c r="N40" s="463">
        <v>9303066</v>
      </c>
      <c r="O40" s="463">
        <v>1296336</v>
      </c>
      <c r="P40" s="463">
        <v>30107510</v>
      </c>
      <c r="Q40" s="463">
        <v>11278222</v>
      </c>
      <c r="R40" s="463">
        <v>3520000</v>
      </c>
      <c r="S40" s="463">
        <v>1312744</v>
      </c>
      <c r="T40" s="463">
        <v>426300</v>
      </c>
      <c r="U40" s="463">
        <v>8021303</v>
      </c>
      <c r="V40" s="463">
        <v>410500</v>
      </c>
      <c r="W40" s="463">
        <v>278152</v>
      </c>
      <c r="X40" s="463">
        <v>82080</v>
      </c>
      <c r="Y40" s="463">
        <v>5337127</v>
      </c>
      <c r="Z40" s="463">
        <v>0</v>
      </c>
      <c r="AA40" s="463">
        <v>4342327</v>
      </c>
      <c r="AB40" s="463">
        <v>20592939</v>
      </c>
      <c r="AC40" s="463">
        <v>3955230</v>
      </c>
      <c r="AD40" s="463">
        <v>9188252</v>
      </c>
    </row>
    <row r="41" spans="1:30" ht="26.4" x14ac:dyDescent="0.25">
      <c r="A41" s="418" t="s">
        <v>1183</v>
      </c>
      <c r="B41" s="419" t="s">
        <v>1335</v>
      </c>
      <c r="C41" s="420">
        <v>20716813</v>
      </c>
      <c r="D41" s="420">
        <v>0</v>
      </c>
      <c r="E41" s="420">
        <v>0</v>
      </c>
      <c r="F41" s="420">
        <v>0</v>
      </c>
      <c r="G41" s="420">
        <v>0</v>
      </c>
      <c r="H41" s="420">
        <v>0</v>
      </c>
      <c r="I41" s="420">
        <v>0</v>
      </c>
      <c r="J41" s="420">
        <v>0</v>
      </c>
      <c r="K41" s="420">
        <v>0</v>
      </c>
      <c r="L41" s="420">
        <v>0</v>
      </c>
      <c r="M41" s="420">
        <v>0</v>
      </c>
      <c r="N41" s="420">
        <v>0</v>
      </c>
      <c r="O41" s="420">
        <v>0</v>
      </c>
      <c r="P41" s="420">
        <v>0</v>
      </c>
      <c r="Q41" s="420">
        <v>0</v>
      </c>
      <c r="R41" s="420">
        <v>0</v>
      </c>
      <c r="S41" s="420">
        <v>0</v>
      </c>
      <c r="T41" s="420">
        <v>0</v>
      </c>
      <c r="U41" s="420">
        <v>0</v>
      </c>
      <c r="V41" s="420">
        <v>0</v>
      </c>
      <c r="W41" s="420">
        <v>0</v>
      </c>
      <c r="X41" s="420">
        <v>0</v>
      </c>
      <c r="Y41" s="420">
        <v>0</v>
      </c>
      <c r="Z41" s="420">
        <v>0</v>
      </c>
      <c r="AA41" s="420">
        <v>0</v>
      </c>
      <c r="AB41" s="420">
        <v>0</v>
      </c>
      <c r="AC41" s="420">
        <v>0</v>
      </c>
      <c r="AD41" s="420">
        <v>20716813</v>
      </c>
    </row>
    <row r="42" spans="1:30" ht="26.4" x14ac:dyDescent="0.25">
      <c r="A42" s="418" t="s">
        <v>1001</v>
      </c>
      <c r="B42" s="419" t="s">
        <v>777</v>
      </c>
      <c r="C42" s="420">
        <v>8293828</v>
      </c>
      <c r="D42" s="420">
        <v>0</v>
      </c>
      <c r="E42" s="420">
        <v>0</v>
      </c>
      <c r="F42" s="420">
        <v>0</v>
      </c>
      <c r="G42" s="420">
        <v>0</v>
      </c>
      <c r="H42" s="420">
        <v>0</v>
      </c>
      <c r="I42" s="420">
        <v>0</v>
      </c>
      <c r="J42" s="420">
        <v>0</v>
      </c>
      <c r="K42" s="420">
        <v>0</v>
      </c>
      <c r="L42" s="420">
        <v>0</v>
      </c>
      <c r="M42" s="420">
        <v>0</v>
      </c>
      <c r="N42" s="420">
        <v>0</v>
      </c>
      <c r="O42" s="420">
        <v>0</v>
      </c>
      <c r="P42" s="420">
        <v>0</v>
      </c>
      <c r="Q42" s="420">
        <v>0</v>
      </c>
      <c r="R42" s="420">
        <v>0</v>
      </c>
      <c r="S42" s="420">
        <v>0</v>
      </c>
      <c r="T42" s="420">
        <v>0</v>
      </c>
      <c r="U42" s="420">
        <v>0</v>
      </c>
      <c r="V42" s="420">
        <v>0</v>
      </c>
      <c r="W42" s="420">
        <v>0</v>
      </c>
      <c r="X42" s="420">
        <v>0</v>
      </c>
      <c r="Y42" s="420">
        <v>0</v>
      </c>
      <c r="Z42" s="420">
        <v>0</v>
      </c>
      <c r="AA42" s="420">
        <v>0</v>
      </c>
      <c r="AB42" s="420">
        <v>0</v>
      </c>
      <c r="AC42" s="420">
        <v>0</v>
      </c>
      <c r="AD42" s="420">
        <v>8293828</v>
      </c>
    </row>
    <row r="43" spans="1:30" x14ac:dyDescent="0.25">
      <c r="A43" s="418" t="s">
        <v>1002</v>
      </c>
      <c r="B43" s="419" t="s">
        <v>778</v>
      </c>
      <c r="C43" s="420">
        <v>151344</v>
      </c>
      <c r="D43" s="420">
        <v>0</v>
      </c>
      <c r="E43" s="420">
        <v>0</v>
      </c>
      <c r="F43" s="420">
        <v>0</v>
      </c>
      <c r="G43" s="420">
        <v>0</v>
      </c>
      <c r="H43" s="420">
        <v>0</v>
      </c>
      <c r="I43" s="420">
        <v>0</v>
      </c>
      <c r="J43" s="420">
        <v>0</v>
      </c>
      <c r="K43" s="420">
        <v>0</v>
      </c>
      <c r="L43" s="420">
        <v>0</v>
      </c>
      <c r="M43" s="420">
        <v>0</v>
      </c>
      <c r="N43" s="420">
        <v>0</v>
      </c>
      <c r="O43" s="420">
        <v>0</v>
      </c>
      <c r="P43" s="420">
        <v>0</v>
      </c>
      <c r="Q43" s="420">
        <v>0</v>
      </c>
      <c r="R43" s="420">
        <v>0</v>
      </c>
      <c r="S43" s="420">
        <v>0</v>
      </c>
      <c r="T43" s="420">
        <v>0</v>
      </c>
      <c r="U43" s="420">
        <v>0</v>
      </c>
      <c r="V43" s="420">
        <v>0</v>
      </c>
      <c r="W43" s="420">
        <v>0</v>
      </c>
      <c r="X43" s="420">
        <v>0</v>
      </c>
      <c r="Y43" s="420">
        <v>0</v>
      </c>
      <c r="Z43" s="420">
        <v>0</v>
      </c>
      <c r="AA43" s="420">
        <v>0</v>
      </c>
      <c r="AB43" s="420">
        <v>0</v>
      </c>
      <c r="AC43" s="420">
        <v>0</v>
      </c>
      <c r="AD43" s="420">
        <v>151344</v>
      </c>
    </row>
    <row r="44" spans="1:30" ht="26.4" x14ac:dyDescent="0.25">
      <c r="A44" s="418" t="s">
        <v>1336</v>
      </c>
      <c r="B44" s="419" t="s">
        <v>905</v>
      </c>
      <c r="C44" s="420">
        <v>8698764</v>
      </c>
      <c r="D44" s="420">
        <v>0</v>
      </c>
      <c r="E44" s="420">
        <v>0</v>
      </c>
      <c r="F44" s="420">
        <v>0</v>
      </c>
      <c r="G44" s="420">
        <v>0</v>
      </c>
      <c r="H44" s="420">
        <v>0</v>
      </c>
      <c r="I44" s="420">
        <v>0</v>
      </c>
      <c r="J44" s="420">
        <v>0</v>
      </c>
      <c r="K44" s="420">
        <v>0</v>
      </c>
      <c r="L44" s="420">
        <v>0</v>
      </c>
      <c r="M44" s="420">
        <v>0</v>
      </c>
      <c r="N44" s="420">
        <v>0</v>
      </c>
      <c r="O44" s="420">
        <v>0</v>
      </c>
      <c r="P44" s="420">
        <v>0</v>
      </c>
      <c r="Q44" s="420">
        <v>0</v>
      </c>
      <c r="R44" s="420">
        <v>0</v>
      </c>
      <c r="S44" s="420">
        <v>0</v>
      </c>
      <c r="T44" s="420">
        <v>0</v>
      </c>
      <c r="U44" s="420">
        <v>0</v>
      </c>
      <c r="V44" s="420">
        <v>0</v>
      </c>
      <c r="W44" s="420">
        <v>0</v>
      </c>
      <c r="X44" s="420">
        <v>0</v>
      </c>
      <c r="Y44" s="420">
        <v>0</v>
      </c>
      <c r="Z44" s="420">
        <v>0</v>
      </c>
      <c r="AA44" s="420">
        <v>0</v>
      </c>
      <c r="AB44" s="420">
        <v>0</v>
      </c>
      <c r="AC44" s="420">
        <v>0</v>
      </c>
      <c r="AD44" s="420">
        <v>8698764</v>
      </c>
    </row>
    <row r="45" spans="1:30" ht="39.6" x14ac:dyDescent="0.25">
      <c r="A45" s="418" t="s">
        <v>1003</v>
      </c>
      <c r="B45" s="419" t="s">
        <v>1337</v>
      </c>
      <c r="C45" s="420">
        <v>2580000</v>
      </c>
      <c r="D45" s="420">
        <v>0</v>
      </c>
      <c r="E45" s="420">
        <v>0</v>
      </c>
      <c r="F45" s="420">
        <v>0</v>
      </c>
      <c r="G45" s="420">
        <v>0</v>
      </c>
      <c r="H45" s="420">
        <v>0</v>
      </c>
      <c r="I45" s="420">
        <v>0</v>
      </c>
      <c r="J45" s="420">
        <v>0</v>
      </c>
      <c r="K45" s="420">
        <v>0</v>
      </c>
      <c r="L45" s="420">
        <v>0</v>
      </c>
      <c r="M45" s="420">
        <v>0</v>
      </c>
      <c r="N45" s="420">
        <v>0</v>
      </c>
      <c r="O45" s="420">
        <v>0</v>
      </c>
      <c r="P45" s="420">
        <v>0</v>
      </c>
      <c r="Q45" s="420">
        <v>0</v>
      </c>
      <c r="R45" s="420">
        <v>0</v>
      </c>
      <c r="S45" s="420">
        <v>0</v>
      </c>
      <c r="T45" s="420">
        <v>0</v>
      </c>
      <c r="U45" s="420">
        <v>0</v>
      </c>
      <c r="V45" s="420">
        <v>0</v>
      </c>
      <c r="W45" s="420">
        <v>0</v>
      </c>
      <c r="X45" s="420">
        <v>0</v>
      </c>
      <c r="Y45" s="420">
        <v>0</v>
      </c>
      <c r="Z45" s="420">
        <v>0</v>
      </c>
      <c r="AA45" s="420">
        <v>0</v>
      </c>
      <c r="AB45" s="420">
        <v>0</v>
      </c>
      <c r="AC45" s="420">
        <v>0</v>
      </c>
      <c r="AD45" s="420">
        <v>2580000</v>
      </c>
    </row>
    <row r="46" spans="1:30" ht="26.4" x14ac:dyDescent="0.25">
      <c r="A46" s="461" t="s">
        <v>1338</v>
      </c>
      <c r="B46" s="462" t="s">
        <v>1339</v>
      </c>
      <c r="C46" s="463">
        <v>20716813</v>
      </c>
      <c r="D46" s="463">
        <v>0</v>
      </c>
      <c r="E46" s="463">
        <v>0</v>
      </c>
      <c r="F46" s="463">
        <v>0</v>
      </c>
      <c r="G46" s="463">
        <v>0</v>
      </c>
      <c r="H46" s="463">
        <v>0</v>
      </c>
      <c r="I46" s="463">
        <v>0</v>
      </c>
      <c r="J46" s="463">
        <v>0</v>
      </c>
      <c r="K46" s="463">
        <v>0</v>
      </c>
      <c r="L46" s="463">
        <v>0</v>
      </c>
      <c r="M46" s="463">
        <v>0</v>
      </c>
      <c r="N46" s="463">
        <v>0</v>
      </c>
      <c r="O46" s="463">
        <v>0</v>
      </c>
      <c r="P46" s="463">
        <v>0</v>
      </c>
      <c r="Q46" s="463">
        <v>0</v>
      </c>
      <c r="R46" s="463">
        <v>0</v>
      </c>
      <c r="S46" s="463">
        <v>0</v>
      </c>
      <c r="T46" s="463">
        <v>0</v>
      </c>
      <c r="U46" s="463">
        <v>0</v>
      </c>
      <c r="V46" s="463">
        <v>0</v>
      </c>
      <c r="W46" s="463">
        <v>0</v>
      </c>
      <c r="X46" s="463">
        <v>0</v>
      </c>
      <c r="Y46" s="463">
        <v>0</v>
      </c>
      <c r="Z46" s="463">
        <v>0</v>
      </c>
      <c r="AA46" s="463">
        <v>0</v>
      </c>
      <c r="AB46" s="463">
        <v>0</v>
      </c>
      <c r="AC46" s="463">
        <v>0</v>
      </c>
      <c r="AD46" s="463">
        <v>20716813</v>
      </c>
    </row>
    <row r="47" spans="1:30" ht="26.4" x14ac:dyDescent="0.25">
      <c r="A47" s="418" t="s">
        <v>1340</v>
      </c>
      <c r="B47" s="419" t="s">
        <v>906</v>
      </c>
      <c r="C47" s="420">
        <v>4217233</v>
      </c>
      <c r="D47" s="420">
        <v>0</v>
      </c>
      <c r="E47" s="420">
        <v>0</v>
      </c>
      <c r="F47" s="420">
        <v>0</v>
      </c>
      <c r="G47" s="420">
        <v>4217233</v>
      </c>
      <c r="H47" s="420">
        <v>0</v>
      </c>
      <c r="I47" s="420">
        <v>0</v>
      </c>
      <c r="J47" s="420">
        <v>0</v>
      </c>
      <c r="K47" s="420">
        <v>0</v>
      </c>
      <c r="L47" s="420">
        <v>0</v>
      </c>
      <c r="M47" s="420">
        <v>0</v>
      </c>
      <c r="N47" s="420">
        <v>0</v>
      </c>
      <c r="O47" s="420">
        <v>0</v>
      </c>
      <c r="P47" s="420">
        <v>0</v>
      </c>
      <c r="Q47" s="420">
        <v>0</v>
      </c>
      <c r="R47" s="420">
        <v>0</v>
      </c>
      <c r="S47" s="420">
        <v>0</v>
      </c>
      <c r="T47" s="420">
        <v>0</v>
      </c>
      <c r="U47" s="420">
        <v>0</v>
      </c>
      <c r="V47" s="420">
        <v>0</v>
      </c>
      <c r="W47" s="420">
        <v>0</v>
      </c>
      <c r="X47" s="420">
        <v>0</v>
      </c>
      <c r="Y47" s="420">
        <v>0</v>
      </c>
      <c r="Z47" s="420">
        <v>0</v>
      </c>
      <c r="AA47" s="420">
        <v>0</v>
      </c>
      <c r="AB47" s="420">
        <v>0</v>
      </c>
      <c r="AC47" s="420">
        <v>0</v>
      </c>
      <c r="AD47" s="420">
        <v>0</v>
      </c>
    </row>
    <row r="48" spans="1:30" ht="26.4" x14ac:dyDescent="0.25">
      <c r="A48" s="418" t="s">
        <v>1341</v>
      </c>
      <c r="B48" s="419" t="s">
        <v>1342</v>
      </c>
      <c r="C48" s="420">
        <v>4217233</v>
      </c>
      <c r="D48" s="420">
        <v>0</v>
      </c>
      <c r="E48" s="420">
        <v>0</v>
      </c>
      <c r="F48" s="420">
        <v>0</v>
      </c>
      <c r="G48" s="420">
        <v>4217233</v>
      </c>
      <c r="H48" s="420">
        <v>0</v>
      </c>
      <c r="I48" s="420">
        <v>0</v>
      </c>
      <c r="J48" s="420">
        <v>0</v>
      </c>
      <c r="K48" s="420">
        <v>0</v>
      </c>
      <c r="L48" s="420">
        <v>0</v>
      </c>
      <c r="M48" s="420">
        <v>0</v>
      </c>
      <c r="N48" s="420">
        <v>0</v>
      </c>
      <c r="O48" s="420">
        <v>0</v>
      </c>
      <c r="P48" s="420">
        <v>0</v>
      </c>
      <c r="Q48" s="420">
        <v>0</v>
      </c>
      <c r="R48" s="420">
        <v>0</v>
      </c>
      <c r="S48" s="420">
        <v>0</v>
      </c>
      <c r="T48" s="420">
        <v>0</v>
      </c>
      <c r="U48" s="420">
        <v>0</v>
      </c>
      <c r="V48" s="420">
        <v>0</v>
      </c>
      <c r="W48" s="420">
        <v>0</v>
      </c>
      <c r="X48" s="420">
        <v>0</v>
      </c>
      <c r="Y48" s="420">
        <v>0</v>
      </c>
      <c r="Z48" s="420">
        <v>0</v>
      </c>
      <c r="AA48" s="420">
        <v>0</v>
      </c>
      <c r="AB48" s="420">
        <v>0</v>
      </c>
      <c r="AC48" s="420">
        <v>0</v>
      </c>
      <c r="AD48" s="420">
        <v>0</v>
      </c>
    </row>
    <row r="49" spans="1:30" ht="26.4" x14ac:dyDescent="0.25">
      <c r="A49" s="418" t="s">
        <v>1004</v>
      </c>
      <c r="B49" s="419" t="s">
        <v>1343</v>
      </c>
      <c r="C49" s="420">
        <v>6581829</v>
      </c>
      <c r="D49" s="420">
        <v>0</v>
      </c>
      <c r="E49" s="420">
        <v>0</v>
      </c>
      <c r="F49" s="420">
        <v>0</v>
      </c>
      <c r="G49" s="420">
        <v>0</v>
      </c>
      <c r="H49" s="420">
        <v>6581829</v>
      </c>
      <c r="I49" s="420">
        <v>0</v>
      </c>
      <c r="J49" s="420">
        <v>0</v>
      </c>
      <c r="K49" s="420">
        <v>0</v>
      </c>
      <c r="L49" s="420">
        <v>0</v>
      </c>
      <c r="M49" s="420">
        <v>0</v>
      </c>
      <c r="N49" s="420">
        <v>0</v>
      </c>
      <c r="O49" s="420">
        <v>0</v>
      </c>
      <c r="P49" s="420">
        <v>0</v>
      </c>
      <c r="Q49" s="420">
        <v>0</v>
      </c>
      <c r="R49" s="420">
        <v>0</v>
      </c>
      <c r="S49" s="420">
        <v>0</v>
      </c>
      <c r="T49" s="420">
        <v>0</v>
      </c>
      <c r="U49" s="420">
        <v>0</v>
      </c>
      <c r="V49" s="420">
        <v>0</v>
      </c>
      <c r="W49" s="420">
        <v>0</v>
      </c>
      <c r="X49" s="420">
        <v>0</v>
      </c>
      <c r="Y49" s="420">
        <v>0</v>
      </c>
      <c r="Z49" s="420">
        <v>0</v>
      </c>
      <c r="AA49" s="420">
        <v>0</v>
      </c>
      <c r="AB49" s="420">
        <v>0</v>
      </c>
      <c r="AC49" s="420">
        <v>0</v>
      </c>
      <c r="AD49" s="420">
        <v>0</v>
      </c>
    </row>
    <row r="50" spans="1:30" x14ac:dyDescent="0.25">
      <c r="A50" s="418" t="s">
        <v>1344</v>
      </c>
      <c r="B50" s="419" t="s">
        <v>1005</v>
      </c>
      <c r="C50" s="420">
        <v>1300000</v>
      </c>
      <c r="D50" s="420">
        <v>0</v>
      </c>
      <c r="E50" s="420">
        <v>0</v>
      </c>
      <c r="F50" s="420">
        <v>0</v>
      </c>
      <c r="G50" s="420">
        <v>0</v>
      </c>
      <c r="H50" s="420">
        <v>1300000</v>
      </c>
      <c r="I50" s="420">
        <v>0</v>
      </c>
      <c r="J50" s="420">
        <v>0</v>
      </c>
      <c r="K50" s="420">
        <v>0</v>
      </c>
      <c r="L50" s="420">
        <v>0</v>
      </c>
      <c r="M50" s="420">
        <v>0</v>
      </c>
      <c r="N50" s="420">
        <v>0</v>
      </c>
      <c r="O50" s="420">
        <v>0</v>
      </c>
      <c r="P50" s="420">
        <v>0</v>
      </c>
      <c r="Q50" s="420">
        <v>0</v>
      </c>
      <c r="R50" s="420">
        <v>0</v>
      </c>
      <c r="S50" s="420">
        <v>0</v>
      </c>
      <c r="T50" s="420">
        <v>0</v>
      </c>
      <c r="U50" s="420">
        <v>0</v>
      </c>
      <c r="V50" s="420">
        <v>0</v>
      </c>
      <c r="W50" s="420">
        <v>0</v>
      </c>
      <c r="X50" s="420">
        <v>0</v>
      </c>
      <c r="Y50" s="420">
        <v>0</v>
      </c>
      <c r="Z50" s="420">
        <v>0</v>
      </c>
      <c r="AA50" s="420">
        <v>0</v>
      </c>
      <c r="AB50" s="420">
        <v>0</v>
      </c>
      <c r="AC50" s="420">
        <v>0</v>
      </c>
      <c r="AD50" s="420">
        <v>0</v>
      </c>
    </row>
    <row r="51" spans="1:30" ht="39.6" x14ac:dyDescent="0.25">
      <c r="A51" s="418" t="s">
        <v>1345</v>
      </c>
      <c r="B51" s="419" t="s">
        <v>1346</v>
      </c>
      <c r="C51" s="420">
        <v>134034</v>
      </c>
      <c r="D51" s="420">
        <v>0</v>
      </c>
      <c r="E51" s="420">
        <v>0</v>
      </c>
      <c r="F51" s="420">
        <v>0</v>
      </c>
      <c r="G51" s="420">
        <v>0</v>
      </c>
      <c r="H51" s="420">
        <v>134034</v>
      </c>
      <c r="I51" s="420">
        <v>0</v>
      </c>
      <c r="J51" s="420">
        <v>0</v>
      </c>
      <c r="K51" s="420">
        <v>0</v>
      </c>
      <c r="L51" s="420">
        <v>0</v>
      </c>
      <c r="M51" s="420">
        <v>0</v>
      </c>
      <c r="N51" s="420">
        <v>0</v>
      </c>
      <c r="O51" s="420">
        <v>0</v>
      </c>
      <c r="P51" s="420">
        <v>0</v>
      </c>
      <c r="Q51" s="420">
        <v>0</v>
      </c>
      <c r="R51" s="420">
        <v>0</v>
      </c>
      <c r="S51" s="420">
        <v>0</v>
      </c>
      <c r="T51" s="420">
        <v>0</v>
      </c>
      <c r="U51" s="420">
        <v>0</v>
      </c>
      <c r="V51" s="420">
        <v>0</v>
      </c>
      <c r="W51" s="420">
        <v>0</v>
      </c>
      <c r="X51" s="420">
        <v>0</v>
      </c>
      <c r="Y51" s="420">
        <v>0</v>
      </c>
      <c r="Z51" s="420">
        <v>0</v>
      </c>
      <c r="AA51" s="420">
        <v>0</v>
      </c>
      <c r="AB51" s="420">
        <v>0</v>
      </c>
      <c r="AC51" s="420">
        <v>0</v>
      </c>
      <c r="AD51" s="420">
        <v>0</v>
      </c>
    </row>
    <row r="52" spans="1:30" ht="26.4" x14ac:dyDescent="0.25">
      <c r="A52" s="418" t="s">
        <v>1347</v>
      </c>
      <c r="B52" s="419" t="s">
        <v>1006</v>
      </c>
      <c r="C52" s="420">
        <v>5147795</v>
      </c>
      <c r="D52" s="420">
        <v>0</v>
      </c>
      <c r="E52" s="420">
        <v>0</v>
      </c>
      <c r="F52" s="420">
        <v>0</v>
      </c>
      <c r="G52" s="420">
        <v>0</v>
      </c>
      <c r="H52" s="420">
        <v>5147795</v>
      </c>
      <c r="I52" s="420">
        <v>0</v>
      </c>
      <c r="J52" s="420">
        <v>0</v>
      </c>
      <c r="K52" s="420">
        <v>0</v>
      </c>
      <c r="L52" s="420">
        <v>0</v>
      </c>
      <c r="M52" s="420">
        <v>0</v>
      </c>
      <c r="N52" s="420">
        <v>0</v>
      </c>
      <c r="O52" s="420">
        <v>0</v>
      </c>
      <c r="P52" s="420">
        <v>0</v>
      </c>
      <c r="Q52" s="420">
        <v>0</v>
      </c>
      <c r="R52" s="420">
        <v>0</v>
      </c>
      <c r="S52" s="420">
        <v>0</v>
      </c>
      <c r="T52" s="420">
        <v>0</v>
      </c>
      <c r="U52" s="420">
        <v>0</v>
      </c>
      <c r="V52" s="420">
        <v>0</v>
      </c>
      <c r="W52" s="420">
        <v>0</v>
      </c>
      <c r="X52" s="420">
        <v>0</v>
      </c>
      <c r="Y52" s="420">
        <v>0</v>
      </c>
      <c r="Z52" s="420">
        <v>0</v>
      </c>
      <c r="AA52" s="420">
        <v>0</v>
      </c>
      <c r="AB52" s="420">
        <v>0</v>
      </c>
      <c r="AC52" s="420">
        <v>0</v>
      </c>
      <c r="AD52" s="420">
        <v>0</v>
      </c>
    </row>
    <row r="53" spans="1:30" ht="26.4" x14ac:dyDescent="0.25">
      <c r="A53" s="418" t="s">
        <v>1008</v>
      </c>
      <c r="B53" s="419" t="s">
        <v>1348</v>
      </c>
      <c r="C53" s="420">
        <v>4889289</v>
      </c>
      <c r="D53" s="420">
        <v>0</v>
      </c>
      <c r="E53" s="420">
        <v>0</v>
      </c>
      <c r="F53" s="420">
        <v>0</v>
      </c>
      <c r="G53" s="420">
        <v>0</v>
      </c>
      <c r="H53" s="420">
        <v>0</v>
      </c>
      <c r="I53" s="420">
        <v>0</v>
      </c>
      <c r="J53" s="420">
        <v>0</v>
      </c>
      <c r="K53" s="420">
        <v>0</v>
      </c>
      <c r="L53" s="420">
        <v>0</v>
      </c>
      <c r="M53" s="420">
        <v>0</v>
      </c>
      <c r="N53" s="420">
        <v>0</v>
      </c>
      <c r="O53" s="420">
        <v>0</v>
      </c>
      <c r="P53" s="420">
        <v>0</v>
      </c>
      <c r="Q53" s="420">
        <v>0</v>
      </c>
      <c r="R53" s="420">
        <v>0</v>
      </c>
      <c r="S53" s="420">
        <v>0</v>
      </c>
      <c r="T53" s="420">
        <v>0</v>
      </c>
      <c r="U53" s="420">
        <v>0</v>
      </c>
      <c r="V53" s="420">
        <v>0</v>
      </c>
      <c r="W53" s="420">
        <v>0</v>
      </c>
      <c r="X53" s="420">
        <v>0</v>
      </c>
      <c r="Y53" s="420">
        <v>0</v>
      </c>
      <c r="Z53" s="420">
        <v>4889289</v>
      </c>
      <c r="AA53" s="420">
        <v>0</v>
      </c>
      <c r="AB53" s="420">
        <v>0</v>
      </c>
      <c r="AC53" s="420">
        <v>0</v>
      </c>
      <c r="AD53" s="420">
        <v>0</v>
      </c>
    </row>
    <row r="54" spans="1:30" x14ac:dyDescent="0.25">
      <c r="A54" s="418" t="s">
        <v>1009</v>
      </c>
      <c r="B54" s="419" t="s">
        <v>779</v>
      </c>
      <c r="C54" s="420">
        <v>4649289</v>
      </c>
      <c r="D54" s="420">
        <v>0</v>
      </c>
      <c r="E54" s="420">
        <v>0</v>
      </c>
      <c r="F54" s="420">
        <v>0</v>
      </c>
      <c r="G54" s="420">
        <v>0</v>
      </c>
      <c r="H54" s="420">
        <v>0</v>
      </c>
      <c r="I54" s="420">
        <v>0</v>
      </c>
      <c r="J54" s="420">
        <v>0</v>
      </c>
      <c r="K54" s="420">
        <v>0</v>
      </c>
      <c r="L54" s="420">
        <v>0</v>
      </c>
      <c r="M54" s="420">
        <v>0</v>
      </c>
      <c r="N54" s="420">
        <v>0</v>
      </c>
      <c r="O54" s="420">
        <v>0</v>
      </c>
      <c r="P54" s="420">
        <v>0</v>
      </c>
      <c r="Q54" s="420">
        <v>0</v>
      </c>
      <c r="R54" s="420">
        <v>0</v>
      </c>
      <c r="S54" s="420">
        <v>0</v>
      </c>
      <c r="T54" s="420">
        <v>0</v>
      </c>
      <c r="U54" s="420">
        <v>0</v>
      </c>
      <c r="V54" s="420">
        <v>0</v>
      </c>
      <c r="W54" s="420">
        <v>0</v>
      </c>
      <c r="X54" s="420">
        <v>0</v>
      </c>
      <c r="Y54" s="420">
        <v>0</v>
      </c>
      <c r="Z54" s="420">
        <v>4649289</v>
      </c>
      <c r="AA54" s="420">
        <v>0</v>
      </c>
      <c r="AB54" s="420">
        <v>0</v>
      </c>
      <c r="AC54" s="420">
        <v>0</v>
      </c>
      <c r="AD54" s="420">
        <v>0</v>
      </c>
    </row>
    <row r="55" spans="1:30" x14ac:dyDescent="0.25">
      <c r="A55" s="418" t="s">
        <v>1349</v>
      </c>
      <c r="B55" s="419" t="s">
        <v>907</v>
      </c>
      <c r="C55" s="420">
        <v>240000</v>
      </c>
      <c r="D55" s="420">
        <v>0</v>
      </c>
      <c r="E55" s="420">
        <v>0</v>
      </c>
      <c r="F55" s="420">
        <v>0</v>
      </c>
      <c r="G55" s="420">
        <v>0</v>
      </c>
      <c r="H55" s="420">
        <v>0</v>
      </c>
      <c r="I55" s="420">
        <v>0</v>
      </c>
      <c r="J55" s="420">
        <v>0</v>
      </c>
      <c r="K55" s="420">
        <v>0</v>
      </c>
      <c r="L55" s="420">
        <v>0</v>
      </c>
      <c r="M55" s="420">
        <v>0</v>
      </c>
      <c r="N55" s="420">
        <v>0</v>
      </c>
      <c r="O55" s="420">
        <v>0</v>
      </c>
      <c r="P55" s="420">
        <v>0</v>
      </c>
      <c r="Q55" s="420">
        <v>0</v>
      </c>
      <c r="R55" s="420">
        <v>0</v>
      </c>
      <c r="S55" s="420">
        <v>0</v>
      </c>
      <c r="T55" s="420">
        <v>0</v>
      </c>
      <c r="U55" s="420">
        <v>0</v>
      </c>
      <c r="V55" s="420">
        <v>0</v>
      </c>
      <c r="W55" s="420">
        <v>0</v>
      </c>
      <c r="X55" s="420">
        <v>0</v>
      </c>
      <c r="Y55" s="420">
        <v>0</v>
      </c>
      <c r="Z55" s="420">
        <v>240000</v>
      </c>
      <c r="AA55" s="420">
        <v>0</v>
      </c>
      <c r="AB55" s="420">
        <v>0</v>
      </c>
      <c r="AC55" s="420">
        <v>0</v>
      </c>
      <c r="AD55" s="420">
        <v>0</v>
      </c>
    </row>
    <row r="56" spans="1:30" ht="39.6" x14ac:dyDescent="0.25">
      <c r="A56" s="461" t="s">
        <v>1011</v>
      </c>
      <c r="B56" s="462" t="s">
        <v>1350</v>
      </c>
      <c r="C56" s="463">
        <v>15688351</v>
      </c>
      <c r="D56" s="463">
        <v>0</v>
      </c>
      <c r="E56" s="463">
        <v>0</v>
      </c>
      <c r="F56" s="463">
        <v>0</v>
      </c>
      <c r="G56" s="463">
        <v>4217233</v>
      </c>
      <c r="H56" s="463">
        <v>6581829</v>
      </c>
      <c r="I56" s="463">
        <v>0</v>
      </c>
      <c r="J56" s="463">
        <v>0</v>
      </c>
      <c r="K56" s="463">
        <v>0</v>
      </c>
      <c r="L56" s="463">
        <v>0</v>
      </c>
      <c r="M56" s="463">
        <v>0</v>
      </c>
      <c r="N56" s="463">
        <v>0</v>
      </c>
      <c r="O56" s="463">
        <v>0</v>
      </c>
      <c r="P56" s="463">
        <v>0</v>
      </c>
      <c r="Q56" s="463">
        <v>0</v>
      </c>
      <c r="R56" s="463">
        <v>0</v>
      </c>
      <c r="S56" s="463">
        <v>0</v>
      </c>
      <c r="T56" s="463">
        <v>0</v>
      </c>
      <c r="U56" s="463">
        <v>0</v>
      </c>
      <c r="V56" s="463">
        <v>0</v>
      </c>
      <c r="W56" s="463">
        <v>0</v>
      </c>
      <c r="X56" s="463">
        <v>0</v>
      </c>
      <c r="Y56" s="463">
        <v>0</v>
      </c>
      <c r="Z56" s="463">
        <v>4889289</v>
      </c>
      <c r="AA56" s="463">
        <v>0</v>
      </c>
      <c r="AB56" s="463">
        <v>0</v>
      </c>
      <c r="AC56" s="463">
        <v>0</v>
      </c>
      <c r="AD56" s="463">
        <v>0</v>
      </c>
    </row>
    <row r="57" spans="1:30" x14ac:dyDescent="0.25">
      <c r="A57" s="418" t="s">
        <v>1351</v>
      </c>
      <c r="B57" s="419" t="s">
        <v>1352</v>
      </c>
      <c r="C57" s="420">
        <v>179242684</v>
      </c>
      <c r="D57" s="420">
        <v>0</v>
      </c>
      <c r="E57" s="420">
        <v>0</v>
      </c>
      <c r="F57" s="420">
        <v>0</v>
      </c>
      <c r="G57" s="420">
        <v>0</v>
      </c>
      <c r="H57" s="420">
        <v>0</v>
      </c>
      <c r="I57" s="420">
        <v>179242684</v>
      </c>
      <c r="J57" s="420">
        <v>0</v>
      </c>
      <c r="K57" s="420">
        <v>0</v>
      </c>
      <c r="L57" s="420">
        <v>0</v>
      </c>
      <c r="M57" s="420">
        <v>0</v>
      </c>
      <c r="N57" s="420">
        <v>0</v>
      </c>
      <c r="O57" s="420">
        <v>0</v>
      </c>
      <c r="P57" s="420">
        <v>0</v>
      </c>
      <c r="Q57" s="420">
        <v>0</v>
      </c>
      <c r="R57" s="420">
        <v>0</v>
      </c>
      <c r="S57" s="420">
        <v>0</v>
      </c>
      <c r="T57" s="420">
        <v>0</v>
      </c>
      <c r="U57" s="420">
        <v>0</v>
      </c>
      <c r="V57" s="420">
        <v>0</v>
      </c>
      <c r="W57" s="420">
        <v>0</v>
      </c>
      <c r="X57" s="420">
        <v>0</v>
      </c>
      <c r="Y57" s="420">
        <v>0</v>
      </c>
      <c r="Z57" s="420">
        <v>0</v>
      </c>
      <c r="AA57" s="420">
        <v>0</v>
      </c>
      <c r="AB57" s="420">
        <v>0</v>
      </c>
      <c r="AC57" s="420">
        <v>0</v>
      </c>
      <c r="AD57" s="420">
        <v>0</v>
      </c>
    </row>
    <row r="58" spans="1:30" ht="26.4" x14ac:dyDescent="0.25">
      <c r="A58" s="418" t="s">
        <v>1014</v>
      </c>
      <c r="B58" s="419" t="s">
        <v>908</v>
      </c>
      <c r="C58" s="420">
        <v>753329</v>
      </c>
      <c r="D58" s="420">
        <v>303329</v>
      </c>
      <c r="E58" s="420">
        <v>0</v>
      </c>
      <c r="F58" s="420">
        <v>0</v>
      </c>
      <c r="G58" s="420">
        <v>0</v>
      </c>
      <c r="H58" s="420">
        <v>0</v>
      </c>
      <c r="I58" s="420">
        <v>0</v>
      </c>
      <c r="J58" s="420">
        <v>0</v>
      </c>
      <c r="K58" s="420">
        <v>0</v>
      </c>
      <c r="L58" s="420">
        <v>0</v>
      </c>
      <c r="M58" s="420">
        <v>0</v>
      </c>
      <c r="N58" s="420">
        <v>0</v>
      </c>
      <c r="O58" s="420">
        <v>0</v>
      </c>
      <c r="P58" s="420">
        <v>450000</v>
      </c>
      <c r="Q58" s="420">
        <v>0</v>
      </c>
      <c r="R58" s="420">
        <v>0</v>
      </c>
      <c r="S58" s="420">
        <v>0</v>
      </c>
      <c r="T58" s="420">
        <v>0</v>
      </c>
      <c r="U58" s="420">
        <v>0</v>
      </c>
      <c r="V58" s="420">
        <v>0</v>
      </c>
      <c r="W58" s="420">
        <v>0</v>
      </c>
      <c r="X58" s="420">
        <v>0</v>
      </c>
      <c r="Y58" s="420">
        <v>0</v>
      </c>
      <c r="Z58" s="420">
        <v>0</v>
      </c>
      <c r="AA58" s="420">
        <v>0</v>
      </c>
      <c r="AB58" s="420">
        <v>0</v>
      </c>
      <c r="AC58" s="420">
        <v>0</v>
      </c>
      <c r="AD58" s="420">
        <v>0</v>
      </c>
    </row>
    <row r="59" spans="1:30" ht="26.4" x14ac:dyDescent="0.25">
      <c r="A59" s="418" t="s">
        <v>1353</v>
      </c>
      <c r="B59" s="419" t="s">
        <v>780</v>
      </c>
      <c r="C59" s="420">
        <v>4638463</v>
      </c>
      <c r="D59" s="420">
        <v>101725</v>
      </c>
      <c r="E59" s="420">
        <v>0</v>
      </c>
      <c r="F59" s="420">
        <v>1380000</v>
      </c>
      <c r="G59" s="420">
        <v>0</v>
      </c>
      <c r="H59" s="420">
        <v>0</v>
      </c>
      <c r="I59" s="420">
        <v>0</v>
      </c>
      <c r="J59" s="420">
        <v>0</v>
      </c>
      <c r="K59" s="420">
        <v>525000</v>
      </c>
      <c r="L59" s="420">
        <v>0</v>
      </c>
      <c r="M59" s="420">
        <v>0</v>
      </c>
      <c r="N59" s="420">
        <v>0</v>
      </c>
      <c r="O59" s="420">
        <v>227150</v>
      </c>
      <c r="P59" s="420">
        <v>1825028</v>
      </c>
      <c r="Q59" s="420">
        <v>240946</v>
      </c>
      <c r="R59" s="420">
        <v>0</v>
      </c>
      <c r="S59" s="420">
        <v>0</v>
      </c>
      <c r="T59" s="420">
        <v>0</v>
      </c>
      <c r="U59" s="420">
        <v>0</v>
      </c>
      <c r="V59" s="420">
        <v>0</v>
      </c>
      <c r="W59" s="420">
        <v>0</v>
      </c>
      <c r="X59" s="420">
        <v>0</v>
      </c>
      <c r="Y59" s="420">
        <v>279047</v>
      </c>
      <c r="Z59" s="420">
        <v>0</v>
      </c>
      <c r="AA59" s="420">
        <v>59567</v>
      </c>
      <c r="AB59" s="420">
        <v>0</v>
      </c>
      <c r="AC59" s="420">
        <v>0</v>
      </c>
      <c r="AD59" s="420">
        <v>0</v>
      </c>
    </row>
    <row r="60" spans="1:30" ht="26.4" x14ac:dyDescent="0.25">
      <c r="A60" s="418" t="s">
        <v>1015</v>
      </c>
      <c r="B60" s="419" t="s">
        <v>781</v>
      </c>
      <c r="C60" s="420">
        <v>3558105</v>
      </c>
      <c r="D60" s="420">
        <v>109364</v>
      </c>
      <c r="E60" s="420">
        <v>0</v>
      </c>
      <c r="F60" s="420">
        <v>0</v>
      </c>
      <c r="G60" s="420">
        <v>0</v>
      </c>
      <c r="H60" s="420">
        <v>0</v>
      </c>
      <c r="I60" s="420">
        <v>2538259</v>
      </c>
      <c r="J60" s="420">
        <v>0</v>
      </c>
      <c r="K60" s="420">
        <v>141750</v>
      </c>
      <c r="L60" s="420">
        <v>0</v>
      </c>
      <c r="M60" s="420">
        <v>0</v>
      </c>
      <c r="N60" s="420">
        <v>0</v>
      </c>
      <c r="O60" s="420">
        <v>61330</v>
      </c>
      <c r="P60" s="420">
        <v>614258</v>
      </c>
      <c r="Q60" s="420">
        <v>63819</v>
      </c>
      <c r="R60" s="420">
        <v>0</v>
      </c>
      <c r="S60" s="420">
        <v>0</v>
      </c>
      <c r="T60" s="420">
        <v>0</v>
      </c>
      <c r="U60" s="420">
        <v>0</v>
      </c>
      <c r="V60" s="420">
        <v>0</v>
      </c>
      <c r="W60" s="420">
        <v>0</v>
      </c>
      <c r="X60" s="420">
        <v>0</v>
      </c>
      <c r="Y60" s="420">
        <v>13243</v>
      </c>
      <c r="Z60" s="420">
        <v>0</v>
      </c>
      <c r="AA60" s="420">
        <v>16082</v>
      </c>
      <c r="AB60" s="420">
        <v>0</v>
      </c>
      <c r="AC60" s="420">
        <v>0</v>
      </c>
      <c r="AD60" s="420">
        <v>0</v>
      </c>
    </row>
    <row r="61" spans="1:30" x14ac:dyDescent="0.25">
      <c r="A61" s="461" t="s">
        <v>1036</v>
      </c>
      <c r="B61" s="462" t="s">
        <v>1354</v>
      </c>
      <c r="C61" s="463">
        <v>188192581</v>
      </c>
      <c r="D61" s="463">
        <v>514418</v>
      </c>
      <c r="E61" s="463">
        <v>0</v>
      </c>
      <c r="F61" s="463">
        <v>1380000</v>
      </c>
      <c r="G61" s="463">
        <v>0</v>
      </c>
      <c r="H61" s="463">
        <v>0</v>
      </c>
      <c r="I61" s="463">
        <v>181780943</v>
      </c>
      <c r="J61" s="463">
        <v>0</v>
      </c>
      <c r="K61" s="463">
        <v>666750</v>
      </c>
      <c r="L61" s="463">
        <v>0</v>
      </c>
      <c r="M61" s="463">
        <v>0</v>
      </c>
      <c r="N61" s="463">
        <v>0</v>
      </c>
      <c r="O61" s="463">
        <v>288480</v>
      </c>
      <c r="P61" s="463">
        <v>2889286</v>
      </c>
      <c r="Q61" s="463">
        <v>304765</v>
      </c>
      <c r="R61" s="463">
        <v>0</v>
      </c>
      <c r="S61" s="463">
        <v>0</v>
      </c>
      <c r="T61" s="463">
        <v>0</v>
      </c>
      <c r="U61" s="463">
        <v>0</v>
      </c>
      <c r="V61" s="463">
        <v>0</v>
      </c>
      <c r="W61" s="463">
        <v>0</v>
      </c>
      <c r="X61" s="463">
        <v>0</v>
      </c>
      <c r="Y61" s="463">
        <v>292290</v>
      </c>
      <c r="Z61" s="463">
        <v>0</v>
      </c>
      <c r="AA61" s="463">
        <v>75649</v>
      </c>
      <c r="AB61" s="463">
        <v>0</v>
      </c>
      <c r="AC61" s="463">
        <v>0</v>
      </c>
      <c r="AD61" s="463">
        <v>0</v>
      </c>
    </row>
    <row r="62" spans="1:30" x14ac:dyDescent="0.25">
      <c r="A62" s="418" t="s">
        <v>1355</v>
      </c>
      <c r="B62" s="419" t="s">
        <v>1356</v>
      </c>
      <c r="C62" s="420">
        <v>24178060</v>
      </c>
      <c r="D62" s="420">
        <v>0</v>
      </c>
      <c r="E62" s="420">
        <v>0</v>
      </c>
      <c r="F62" s="420">
        <v>0</v>
      </c>
      <c r="G62" s="420">
        <v>0</v>
      </c>
      <c r="H62" s="420">
        <v>0</v>
      </c>
      <c r="I62" s="420">
        <v>0</v>
      </c>
      <c r="J62" s="420">
        <v>0</v>
      </c>
      <c r="K62" s="420">
        <v>0</v>
      </c>
      <c r="L62" s="420">
        <v>0</v>
      </c>
      <c r="M62" s="420">
        <v>23834060</v>
      </c>
      <c r="N62" s="420">
        <v>0</v>
      </c>
      <c r="O62" s="420">
        <v>0</v>
      </c>
      <c r="P62" s="420">
        <v>0</v>
      </c>
      <c r="Q62" s="420">
        <v>0</v>
      </c>
      <c r="R62" s="420">
        <v>0</v>
      </c>
      <c r="S62" s="420">
        <v>344000</v>
      </c>
      <c r="T62" s="420">
        <v>0</v>
      </c>
      <c r="U62" s="420">
        <v>0</v>
      </c>
      <c r="V62" s="420">
        <v>0</v>
      </c>
      <c r="W62" s="420">
        <v>0</v>
      </c>
      <c r="X62" s="420">
        <v>0</v>
      </c>
      <c r="Y62" s="420">
        <v>0</v>
      </c>
      <c r="Z62" s="420">
        <v>0</v>
      </c>
      <c r="AA62" s="420">
        <v>0</v>
      </c>
      <c r="AB62" s="420">
        <v>0</v>
      </c>
      <c r="AC62" s="420">
        <v>0</v>
      </c>
      <c r="AD62" s="420">
        <v>0</v>
      </c>
    </row>
    <row r="63" spans="1:30" ht="26.4" x14ac:dyDescent="0.25">
      <c r="A63" s="418" t="s">
        <v>1357</v>
      </c>
      <c r="B63" s="419" t="s">
        <v>1358</v>
      </c>
      <c r="C63" s="420">
        <v>6528075</v>
      </c>
      <c r="D63" s="420">
        <v>0</v>
      </c>
      <c r="E63" s="420">
        <v>0</v>
      </c>
      <c r="F63" s="420">
        <v>0</v>
      </c>
      <c r="G63" s="420">
        <v>0</v>
      </c>
      <c r="H63" s="420">
        <v>0</v>
      </c>
      <c r="I63" s="420">
        <v>0</v>
      </c>
      <c r="J63" s="420">
        <v>0</v>
      </c>
      <c r="K63" s="420">
        <v>0</v>
      </c>
      <c r="L63" s="420">
        <v>0</v>
      </c>
      <c r="M63" s="420">
        <v>6435195</v>
      </c>
      <c r="N63" s="420">
        <v>0</v>
      </c>
      <c r="O63" s="420">
        <v>0</v>
      </c>
      <c r="P63" s="420">
        <v>0</v>
      </c>
      <c r="Q63" s="420">
        <v>0</v>
      </c>
      <c r="R63" s="420">
        <v>0</v>
      </c>
      <c r="S63" s="420">
        <v>92880</v>
      </c>
      <c r="T63" s="420">
        <v>0</v>
      </c>
      <c r="U63" s="420">
        <v>0</v>
      </c>
      <c r="V63" s="420">
        <v>0</v>
      </c>
      <c r="W63" s="420">
        <v>0</v>
      </c>
      <c r="X63" s="420">
        <v>0</v>
      </c>
      <c r="Y63" s="420">
        <v>0</v>
      </c>
      <c r="Z63" s="420">
        <v>0</v>
      </c>
      <c r="AA63" s="420">
        <v>0</v>
      </c>
      <c r="AB63" s="420">
        <v>0</v>
      </c>
      <c r="AC63" s="420">
        <v>0</v>
      </c>
      <c r="AD63" s="420">
        <v>0</v>
      </c>
    </row>
    <row r="64" spans="1:30" x14ac:dyDescent="0.25">
      <c r="A64" s="461" t="s">
        <v>1037</v>
      </c>
      <c r="B64" s="462" t="s">
        <v>1359</v>
      </c>
      <c r="C64" s="463">
        <v>30706135</v>
      </c>
      <c r="D64" s="463">
        <v>0</v>
      </c>
      <c r="E64" s="463">
        <v>0</v>
      </c>
      <c r="F64" s="463">
        <v>0</v>
      </c>
      <c r="G64" s="463">
        <v>0</v>
      </c>
      <c r="H64" s="463">
        <v>0</v>
      </c>
      <c r="I64" s="463">
        <v>0</v>
      </c>
      <c r="J64" s="463">
        <v>0</v>
      </c>
      <c r="K64" s="463">
        <v>0</v>
      </c>
      <c r="L64" s="463">
        <v>0</v>
      </c>
      <c r="M64" s="463">
        <v>30269255</v>
      </c>
      <c r="N64" s="463">
        <v>0</v>
      </c>
      <c r="O64" s="463">
        <v>0</v>
      </c>
      <c r="P64" s="463">
        <v>0</v>
      </c>
      <c r="Q64" s="463">
        <v>0</v>
      </c>
      <c r="R64" s="463">
        <v>0</v>
      </c>
      <c r="S64" s="463">
        <v>436880</v>
      </c>
      <c r="T64" s="463">
        <v>0</v>
      </c>
      <c r="U64" s="463">
        <v>0</v>
      </c>
      <c r="V64" s="463">
        <v>0</v>
      </c>
      <c r="W64" s="463">
        <v>0</v>
      </c>
      <c r="X64" s="463">
        <v>0</v>
      </c>
      <c r="Y64" s="463">
        <v>0</v>
      </c>
      <c r="Z64" s="463">
        <v>0</v>
      </c>
      <c r="AA64" s="463">
        <v>0</v>
      </c>
      <c r="AB64" s="463">
        <v>0</v>
      </c>
      <c r="AC64" s="463">
        <v>0</v>
      </c>
      <c r="AD64" s="463">
        <v>0</v>
      </c>
    </row>
    <row r="65" spans="1:30" ht="26.4" x14ac:dyDescent="0.25">
      <c r="A65" s="461" t="s">
        <v>1360</v>
      </c>
      <c r="B65" s="462" t="s">
        <v>1361</v>
      </c>
      <c r="C65" s="463">
        <v>628868493</v>
      </c>
      <c r="D65" s="463">
        <v>84150472</v>
      </c>
      <c r="E65" s="463">
        <v>5099379</v>
      </c>
      <c r="F65" s="463">
        <v>4230081</v>
      </c>
      <c r="G65" s="463">
        <v>4217233</v>
      </c>
      <c r="H65" s="463">
        <v>6581829</v>
      </c>
      <c r="I65" s="463">
        <v>199892735</v>
      </c>
      <c r="J65" s="463">
        <v>12635075</v>
      </c>
      <c r="K65" s="463">
        <v>1278235</v>
      </c>
      <c r="L65" s="463">
        <v>811662</v>
      </c>
      <c r="M65" s="463">
        <v>31573956</v>
      </c>
      <c r="N65" s="463">
        <v>9303066</v>
      </c>
      <c r="O65" s="463">
        <v>1584816</v>
      </c>
      <c r="P65" s="463">
        <v>48070175</v>
      </c>
      <c r="Q65" s="463">
        <v>15937107</v>
      </c>
      <c r="R65" s="463">
        <v>3520000</v>
      </c>
      <c r="S65" s="463">
        <v>14280497</v>
      </c>
      <c r="T65" s="463">
        <v>426300</v>
      </c>
      <c r="U65" s="463">
        <v>14148960</v>
      </c>
      <c r="V65" s="463">
        <v>410500</v>
      </c>
      <c r="W65" s="463">
        <v>278152</v>
      </c>
      <c r="X65" s="463">
        <v>1759586</v>
      </c>
      <c r="Y65" s="463">
        <v>16340966</v>
      </c>
      <c r="Z65" s="463">
        <v>4889289</v>
      </c>
      <c r="AA65" s="463">
        <v>92706110</v>
      </c>
      <c r="AB65" s="463">
        <v>20882017</v>
      </c>
      <c r="AC65" s="463">
        <v>3955230</v>
      </c>
      <c r="AD65" s="463">
        <v>29905065</v>
      </c>
    </row>
    <row r="66" spans="1:30" ht="26.4" x14ac:dyDescent="0.25">
      <c r="A66" s="418" t="s">
        <v>1016</v>
      </c>
      <c r="B66" s="419" t="s">
        <v>782</v>
      </c>
      <c r="C66" s="420">
        <v>9224806</v>
      </c>
      <c r="D66" s="420">
        <v>0</v>
      </c>
      <c r="E66" s="420">
        <v>0</v>
      </c>
      <c r="F66" s="420">
        <v>0</v>
      </c>
      <c r="G66" s="420">
        <v>9224806</v>
      </c>
      <c r="H66" s="420">
        <v>0</v>
      </c>
      <c r="I66" s="420">
        <v>0</v>
      </c>
      <c r="J66" s="420">
        <v>0</v>
      </c>
      <c r="K66" s="420">
        <v>0</v>
      </c>
      <c r="L66" s="420">
        <v>0</v>
      </c>
      <c r="M66" s="420">
        <v>0</v>
      </c>
      <c r="N66" s="420">
        <v>0</v>
      </c>
      <c r="O66" s="420">
        <v>0</v>
      </c>
      <c r="P66" s="420">
        <v>0</v>
      </c>
      <c r="Q66" s="420">
        <v>0</v>
      </c>
      <c r="R66" s="420">
        <v>0</v>
      </c>
      <c r="S66" s="420">
        <v>0</v>
      </c>
      <c r="T66" s="420">
        <v>0</v>
      </c>
      <c r="U66" s="420">
        <v>0</v>
      </c>
      <c r="V66" s="420">
        <v>0</v>
      </c>
      <c r="W66" s="420">
        <v>0</v>
      </c>
      <c r="X66" s="420">
        <v>0</v>
      </c>
      <c r="Y66" s="420">
        <v>0</v>
      </c>
      <c r="Z66" s="420">
        <v>0</v>
      </c>
      <c r="AA66" s="420">
        <v>0</v>
      </c>
      <c r="AB66" s="420">
        <v>0</v>
      </c>
      <c r="AC66" s="420">
        <v>0</v>
      </c>
      <c r="AD66" s="420">
        <v>0</v>
      </c>
    </row>
    <row r="67" spans="1:30" ht="26.4" x14ac:dyDescent="0.25">
      <c r="A67" s="418" t="s">
        <v>1362</v>
      </c>
      <c r="B67" s="419" t="s">
        <v>783</v>
      </c>
      <c r="C67" s="420">
        <v>179287992</v>
      </c>
      <c r="D67" s="420">
        <v>0</v>
      </c>
      <c r="E67" s="420">
        <v>0</v>
      </c>
      <c r="F67" s="420">
        <v>0</v>
      </c>
      <c r="G67" s="420">
        <v>0</v>
      </c>
      <c r="H67" s="420">
        <v>179287992</v>
      </c>
      <c r="I67" s="420">
        <v>0</v>
      </c>
      <c r="J67" s="420">
        <v>0</v>
      </c>
      <c r="K67" s="420">
        <v>0</v>
      </c>
      <c r="L67" s="420">
        <v>0</v>
      </c>
      <c r="M67" s="420">
        <v>0</v>
      </c>
      <c r="N67" s="420">
        <v>0</v>
      </c>
      <c r="O67" s="420">
        <v>0</v>
      </c>
      <c r="P67" s="420">
        <v>0</v>
      </c>
      <c r="Q67" s="420">
        <v>0</v>
      </c>
      <c r="R67" s="420">
        <v>0</v>
      </c>
      <c r="S67" s="420">
        <v>0</v>
      </c>
      <c r="T67" s="420">
        <v>0</v>
      </c>
      <c r="U67" s="420">
        <v>0</v>
      </c>
      <c r="V67" s="420">
        <v>0</v>
      </c>
      <c r="W67" s="420">
        <v>0</v>
      </c>
      <c r="X67" s="420">
        <v>0</v>
      </c>
      <c r="Y67" s="420">
        <v>0</v>
      </c>
      <c r="Z67" s="420">
        <v>0</v>
      </c>
      <c r="AA67" s="420">
        <v>0</v>
      </c>
      <c r="AB67" s="420">
        <v>0</v>
      </c>
      <c r="AC67" s="420">
        <v>0</v>
      </c>
      <c r="AD67" s="420">
        <v>0</v>
      </c>
    </row>
    <row r="68" spans="1:30" ht="26.4" x14ac:dyDescent="0.25">
      <c r="A68" s="418" t="s">
        <v>1050</v>
      </c>
      <c r="B68" s="419" t="s">
        <v>1363</v>
      </c>
      <c r="C68" s="420">
        <v>188512798</v>
      </c>
      <c r="D68" s="420">
        <v>0</v>
      </c>
      <c r="E68" s="420">
        <v>0</v>
      </c>
      <c r="F68" s="420">
        <v>0</v>
      </c>
      <c r="G68" s="420">
        <v>9224806</v>
      </c>
      <c r="H68" s="420">
        <v>179287992</v>
      </c>
      <c r="I68" s="420">
        <v>0</v>
      </c>
      <c r="J68" s="420">
        <v>0</v>
      </c>
      <c r="K68" s="420">
        <v>0</v>
      </c>
      <c r="L68" s="420">
        <v>0</v>
      </c>
      <c r="M68" s="420">
        <v>0</v>
      </c>
      <c r="N68" s="420">
        <v>0</v>
      </c>
      <c r="O68" s="420">
        <v>0</v>
      </c>
      <c r="P68" s="420">
        <v>0</v>
      </c>
      <c r="Q68" s="420">
        <v>0</v>
      </c>
      <c r="R68" s="420">
        <v>0</v>
      </c>
      <c r="S68" s="420">
        <v>0</v>
      </c>
      <c r="T68" s="420">
        <v>0</v>
      </c>
      <c r="U68" s="420">
        <v>0</v>
      </c>
      <c r="V68" s="420">
        <v>0</v>
      </c>
      <c r="W68" s="420">
        <v>0</v>
      </c>
      <c r="X68" s="420">
        <v>0</v>
      </c>
      <c r="Y68" s="420">
        <v>0</v>
      </c>
      <c r="Z68" s="420">
        <v>0</v>
      </c>
      <c r="AA68" s="420">
        <v>0</v>
      </c>
      <c r="AB68" s="420">
        <v>0</v>
      </c>
      <c r="AC68" s="420">
        <v>0</v>
      </c>
      <c r="AD68" s="420">
        <v>0</v>
      </c>
    </row>
    <row r="69" spans="1:30" ht="26.4" x14ac:dyDescent="0.25">
      <c r="A69" s="461" t="s">
        <v>1017</v>
      </c>
      <c r="B69" s="462" t="s">
        <v>1364</v>
      </c>
      <c r="C69" s="463">
        <v>188512798</v>
      </c>
      <c r="D69" s="463">
        <v>0</v>
      </c>
      <c r="E69" s="463">
        <v>0</v>
      </c>
      <c r="F69" s="463">
        <v>0</v>
      </c>
      <c r="G69" s="463">
        <v>9224806</v>
      </c>
      <c r="H69" s="463">
        <v>179287992</v>
      </c>
      <c r="I69" s="463">
        <v>0</v>
      </c>
      <c r="J69" s="463">
        <v>0</v>
      </c>
      <c r="K69" s="463">
        <v>0</v>
      </c>
      <c r="L69" s="463">
        <v>0</v>
      </c>
      <c r="M69" s="463">
        <v>0</v>
      </c>
      <c r="N69" s="463">
        <v>0</v>
      </c>
      <c r="O69" s="463">
        <v>0</v>
      </c>
      <c r="P69" s="463">
        <v>0</v>
      </c>
      <c r="Q69" s="463">
        <v>0</v>
      </c>
      <c r="R69" s="463">
        <v>0</v>
      </c>
      <c r="S69" s="463">
        <v>0</v>
      </c>
      <c r="T69" s="463">
        <v>0</v>
      </c>
      <c r="U69" s="463">
        <v>0</v>
      </c>
      <c r="V69" s="463">
        <v>0</v>
      </c>
      <c r="W69" s="463">
        <v>0</v>
      </c>
      <c r="X69" s="463">
        <v>0</v>
      </c>
      <c r="Y69" s="463">
        <v>0</v>
      </c>
      <c r="Z69" s="463">
        <v>0</v>
      </c>
      <c r="AA69" s="463">
        <v>0</v>
      </c>
      <c r="AB69" s="463">
        <v>0</v>
      </c>
      <c r="AC69" s="463">
        <v>0</v>
      </c>
      <c r="AD69" s="463">
        <v>0</v>
      </c>
    </row>
    <row r="70" spans="1:30" x14ac:dyDescent="0.25">
      <c r="A70" s="458" t="s">
        <v>1018</v>
      </c>
      <c r="B70" s="459" t="s">
        <v>1365</v>
      </c>
      <c r="C70" s="460">
        <v>817381291</v>
      </c>
      <c r="D70" s="460">
        <v>84150472</v>
      </c>
      <c r="E70" s="460">
        <v>5099379</v>
      </c>
      <c r="F70" s="460">
        <v>4230081</v>
      </c>
      <c r="G70" s="460">
        <v>13442039</v>
      </c>
      <c r="H70" s="460">
        <v>185869821</v>
      </c>
      <c r="I70" s="460">
        <v>199892735</v>
      </c>
      <c r="J70" s="460">
        <v>12635075</v>
      </c>
      <c r="K70" s="460">
        <v>1278235</v>
      </c>
      <c r="L70" s="460">
        <v>811662</v>
      </c>
      <c r="M70" s="460">
        <v>31573956</v>
      </c>
      <c r="N70" s="460">
        <v>9303066</v>
      </c>
      <c r="O70" s="460">
        <v>1584816</v>
      </c>
      <c r="P70" s="460">
        <v>48070175</v>
      </c>
      <c r="Q70" s="460">
        <v>15937107</v>
      </c>
      <c r="R70" s="460">
        <v>3520000</v>
      </c>
      <c r="S70" s="460">
        <v>14280497</v>
      </c>
      <c r="T70" s="460">
        <v>426300</v>
      </c>
      <c r="U70" s="460">
        <v>14148960</v>
      </c>
      <c r="V70" s="460">
        <v>410500</v>
      </c>
      <c r="W70" s="460">
        <v>278152</v>
      </c>
      <c r="X70" s="460">
        <v>1759586</v>
      </c>
      <c r="Y70" s="460">
        <v>16340966</v>
      </c>
      <c r="Z70" s="460">
        <v>4889289</v>
      </c>
      <c r="AA70" s="460">
        <v>92706110</v>
      </c>
      <c r="AB70" s="460">
        <v>20882017</v>
      </c>
      <c r="AC70" s="460">
        <v>3955230</v>
      </c>
      <c r="AD70" s="460">
        <v>29905065</v>
      </c>
    </row>
    <row r="71" spans="1:30" x14ac:dyDescent="0.25">
      <c r="A71" s="418" t="s">
        <v>1366</v>
      </c>
      <c r="B71" s="419" t="s">
        <v>1019</v>
      </c>
      <c r="C71" s="420">
        <v>76</v>
      </c>
      <c r="D71" s="420">
        <v>23</v>
      </c>
      <c r="E71" s="420">
        <v>1</v>
      </c>
      <c r="F71" s="420">
        <v>0</v>
      </c>
      <c r="G71" s="420">
        <v>0</v>
      </c>
      <c r="H71" s="420">
        <v>0</v>
      </c>
      <c r="I71" s="420">
        <v>0</v>
      </c>
      <c r="J71" s="420">
        <v>13</v>
      </c>
      <c r="K71" s="420">
        <v>0</v>
      </c>
      <c r="L71" s="420">
        <v>0</v>
      </c>
      <c r="M71" s="420">
        <v>0</v>
      </c>
      <c r="N71" s="420">
        <v>0</v>
      </c>
      <c r="O71" s="420">
        <v>0</v>
      </c>
      <c r="P71" s="420">
        <v>5</v>
      </c>
      <c r="Q71" s="420">
        <v>2</v>
      </c>
      <c r="R71" s="420">
        <v>0</v>
      </c>
      <c r="S71" s="420">
        <v>3</v>
      </c>
      <c r="T71" s="420">
        <v>0</v>
      </c>
      <c r="U71" s="420">
        <v>2</v>
      </c>
      <c r="V71" s="420">
        <v>0</v>
      </c>
      <c r="W71" s="420">
        <v>0</v>
      </c>
      <c r="X71" s="420">
        <v>1</v>
      </c>
      <c r="Y71" s="420">
        <v>3</v>
      </c>
      <c r="Z71" s="420">
        <v>0</v>
      </c>
      <c r="AA71" s="420">
        <v>23</v>
      </c>
      <c r="AB71" s="420">
        <v>0</v>
      </c>
      <c r="AC71" s="420">
        <v>0</v>
      </c>
      <c r="AD71" s="420">
        <v>0</v>
      </c>
    </row>
  </sheetData>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50</vt:i4>
      </vt:variant>
      <vt:variant>
        <vt:lpstr>Névvel ellátott tartományok</vt:lpstr>
      </vt:variant>
      <vt:variant>
        <vt:i4>5</vt:i4>
      </vt:variant>
    </vt:vector>
  </HeadingPairs>
  <TitlesOfParts>
    <vt:vector size="55" baseType="lpstr">
      <vt:lpstr>Likviditási ütem</vt:lpstr>
      <vt:lpstr>Felhasználási ütem</vt:lpstr>
      <vt:lpstr>1m Összesítő</vt:lpstr>
      <vt:lpstr>részletező tábla eredeti ei Bag</vt:lpstr>
      <vt:lpstr>részletező tábla módosíto ei </vt:lpstr>
      <vt:lpstr>2a cofog szerinti teljesítés</vt:lpstr>
      <vt:lpstr>részletező mei és teljesítés</vt:lpstr>
      <vt:lpstr>összesített részletesrészlet.2b</vt:lpstr>
      <vt:lpstr>2 A</vt:lpstr>
      <vt:lpstr>2 B</vt:lpstr>
      <vt:lpstr>3 sz mérlegszerű összesített</vt:lpstr>
      <vt:lpstr>4 sz mérlegszerű művház</vt:lpstr>
      <vt:lpstr>5 sz mérlegszerű ovi</vt:lpstr>
      <vt:lpstr>6 sz mérlegszerű ph</vt:lpstr>
      <vt:lpstr>7 sz mérlegszerű önkorm</vt:lpstr>
      <vt:lpstr>08 A</vt:lpstr>
      <vt:lpstr>08B</vt:lpstr>
      <vt:lpstr>8C</vt:lpstr>
      <vt:lpstr>9 m maradványkimutatás</vt:lpstr>
      <vt:lpstr>10 m részesedések</vt:lpstr>
      <vt:lpstr>8 sz mérlegszerű bölcsi</vt:lpstr>
      <vt:lpstr>09a</vt:lpstr>
      <vt:lpstr>09b</vt:lpstr>
      <vt:lpstr>10m maradványkimutatás </vt:lpstr>
      <vt:lpstr>11Összesített vagyonmérleg </vt:lpstr>
      <vt:lpstr>11a Művház vagyonmérleg</vt:lpstr>
      <vt:lpstr>11bBölcsi vagyonmérleg</vt:lpstr>
      <vt:lpstr>11c Ovi vagyonmérleg</vt:lpstr>
      <vt:lpstr>11d Hivatal vagyonmérleg</vt:lpstr>
      <vt:lpstr>11e Önkorm vagyonmérleg</vt:lpstr>
      <vt:lpstr>12mEredménykimutatás Össesített</vt:lpstr>
      <vt:lpstr>Eredménykimutatás MH</vt:lpstr>
      <vt:lpstr>Eredménykimutatás Ovi</vt:lpstr>
      <vt:lpstr>Eredménykimutatás PH</vt:lpstr>
      <vt:lpstr>Eredménykimutatás Önk</vt:lpstr>
      <vt:lpstr>13 EU </vt:lpstr>
      <vt:lpstr>Vagyonkimutatas</vt:lpstr>
      <vt:lpstr>A_fuggelek_adohatr.</vt:lpstr>
      <vt:lpstr>B függelék központi támogatások</vt:lpstr>
      <vt:lpstr>D_fuggelek_tamogatasok</vt:lpstr>
      <vt:lpstr>12 Összesített eredménykimutat</vt:lpstr>
      <vt:lpstr>Eredménykimutatás MH12a</vt:lpstr>
      <vt:lpstr>Eredménykimutatás Ovi 12b</vt:lpstr>
      <vt:lpstr>Eredménykimutatás PH 12c</vt:lpstr>
      <vt:lpstr>Eredménykimutatás Bölcsi 12d</vt:lpstr>
      <vt:lpstr>Eredménykimutatás Önk 12e</vt:lpstr>
      <vt:lpstr>13 mvagyon2023</vt:lpstr>
      <vt:lpstr> Felhalmozási kiadások</vt:lpstr>
      <vt:lpstr>Pénzeszközök</vt:lpstr>
      <vt:lpstr>C függelék a szociális tám</vt:lpstr>
      <vt:lpstr>Vagyonkimutatas!adat</vt:lpstr>
      <vt:lpstr>Vagyonkimutatas!Nyomtatási_cím</vt:lpstr>
      <vt:lpstr>'10 m részesedések'!Nyomtatási_terület</vt:lpstr>
      <vt:lpstr>'1m Összesítő'!Nyomtatási_terület</vt:lpstr>
      <vt:lpstr>A_fuggelek_adohatr.!Nyomtatási_terület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Anita</dc:creator>
  <cp:lastModifiedBy>anyakonyv</cp:lastModifiedBy>
  <cp:lastPrinted>2024-04-29T14:22:09Z</cp:lastPrinted>
  <dcterms:created xsi:type="dcterms:W3CDTF">2015-05-04T06:30:23Z</dcterms:created>
  <dcterms:modified xsi:type="dcterms:W3CDTF">2024-04-29T14:22:21Z</dcterms:modified>
</cp:coreProperties>
</file>